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BA\"/>
    </mc:Choice>
  </mc:AlternateContent>
  <xr:revisionPtr revIDLastSave="0" documentId="8_{18B1F291-1AFA-4C62-8152-06F1A86F2CDD}" xr6:coauthVersionLast="44" xr6:coauthVersionMax="44" xr10:uidLastSave="{00000000-0000-0000-0000-000000000000}"/>
  <bookViews>
    <workbookView xWindow="28680" yWindow="-120" windowWidth="29040" windowHeight="15840" activeTab="1" xr2:uid="{00000000-000D-0000-FFFF-FFFF00000000}"/>
  </bookViews>
  <sheets>
    <sheet name="Summary" sheetId="1" r:id="rId1"/>
    <sheet name="Payroll - Wages" sheetId="2" r:id="rId2"/>
    <sheet name="Payroll - Benefits" sheetId="3" r:id="rId3"/>
    <sheet name="Non-Payroll Cost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8" i="5" l="1"/>
  <c r="F26" i="5"/>
  <c r="F25" i="5"/>
  <c r="F24" i="5"/>
  <c r="F23" i="5"/>
  <c r="B10" i="2"/>
  <c r="B8" i="1"/>
  <c r="I21" i="3"/>
  <c r="I20" i="3"/>
  <c r="I19" i="3"/>
  <c r="I18" i="3"/>
  <c r="E23" i="3"/>
  <c r="E18" i="3"/>
  <c r="J26" i="3" l="1"/>
  <c r="J25" i="3"/>
  <c r="J24" i="3"/>
  <c r="J23" i="3"/>
  <c r="J21" i="3"/>
  <c r="J20" i="3"/>
  <c r="J19" i="3"/>
  <c r="J18" i="3"/>
  <c r="J16" i="3"/>
  <c r="J15" i="3"/>
  <c r="J14" i="3"/>
  <c r="J13" i="3"/>
  <c r="J12" i="3"/>
  <c r="D122" i="2" l="1"/>
  <c r="D123" i="2" s="1"/>
  <c r="D124" i="2" s="1"/>
  <c r="C122" i="2"/>
  <c r="B123" i="2" s="1"/>
  <c r="C123" i="2" s="1"/>
  <c r="B124" i="2" s="1"/>
  <c r="C124" i="2" s="1"/>
  <c r="D114" i="2"/>
  <c r="D115" i="2" s="1"/>
  <c r="D116" i="2" s="1"/>
  <c r="C114" i="2"/>
  <c r="B115" i="2" s="1"/>
  <c r="C115" i="2" s="1"/>
  <c r="B116" i="2" s="1"/>
  <c r="C116" i="2" s="1"/>
  <c r="D42" i="2"/>
  <c r="D43" i="2" s="1"/>
  <c r="D44" i="2" s="1"/>
  <c r="C42" i="2"/>
  <c r="B43" i="2" s="1"/>
  <c r="C43" i="2" s="1"/>
  <c r="B44" i="2" s="1"/>
  <c r="C44" i="2" s="1"/>
  <c r="D34" i="2"/>
  <c r="D35" i="2" s="1"/>
  <c r="D36" i="2" s="1"/>
  <c r="C34" i="2"/>
  <c r="B35" i="2" s="1"/>
  <c r="C35" i="2" s="1"/>
  <c r="B36" i="2" s="1"/>
  <c r="C36" i="2" s="1"/>
  <c r="D26" i="2"/>
  <c r="D27" i="2" s="1"/>
  <c r="D28" i="2" s="1"/>
  <c r="C26" i="2"/>
  <c r="B27" i="2" s="1"/>
  <c r="C27" i="2" s="1"/>
  <c r="B28" i="2" s="1"/>
  <c r="C28" i="2" s="1"/>
  <c r="D106" i="2"/>
  <c r="D107" i="2" s="1"/>
  <c r="D108" i="2" s="1"/>
  <c r="C106" i="2"/>
  <c r="B107" i="2" s="1"/>
  <c r="C107" i="2" s="1"/>
  <c r="B108" i="2" s="1"/>
  <c r="C108" i="2" s="1"/>
  <c r="D98" i="2"/>
  <c r="D99" i="2" s="1"/>
  <c r="D100" i="2" s="1"/>
  <c r="C98" i="2"/>
  <c r="B99" i="2" s="1"/>
  <c r="C99" i="2" s="1"/>
  <c r="B100" i="2" s="1"/>
  <c r="C100" i="2" s="1"/>
  <c r="D90" i="2"/>
  <c r="D91" i="2" s="1"/>
  <c r="D92" i="2" s="1"/>
  <c r="C90" i="2"/>
  <c r="B91" i="2" s="1"/>
  <c r="C91" i="2" s="1"/>
  <c r="B92" i="2" s="1"/>
  <c r="C92" i="2" s="1"/>
  <c r="D82" i="2"/>
  <c r="D83" i="2" s="1"/>
  <c r="D84" i="2" s="1"/>
  <c r="C82" i="2"/>
  <c r="B83" i="2" s="1"/>
  <c r="C83" i="2" s="1"/>
  <c r="B84" i="2" s="1"/>
  <c r="C84" i="2" s="1"/>
  <c r="D74" i="2"/>
  <c r="D75" i="2" s="1"/>
  <c r="D76" i="2" s="1"/>
  <c r="C74" i="2"/>
  <c r="B75" i="2" s="1"/>
  <c r="C75" i="2" s="1"/>
  <c r="B76" i="2" s="1"/>
  <c r="C76" i="2" s="1"/>
  <c r="D66" i="2"/>
  <c r="D67" i="2" s="1"/>
  <c r="D68" i="2" s="1"/>
  <c r="C66" i="2"/>
  <c r="B67" i="2" s="1"/>
  <c r="C67" i="2" s="1"/>
  <c r="B68" i="2" s="1"/>
  <c r="C68" i="2" s="1"/>
  <c r="D58" i="2"/>
  <c r="D59" i="2" s="1"/>
  <c r="D60" i="2" s="1"/>
  <c r="C58" i="2"/>
  <c r="B59" i="2" s="1"/>
  <c r="C59" i="2" s="1"/>
  <c r="B60" i="2" s="1"/>
  <c r="C60" i="2" s="1"/>
  <c r="I12" i="3" l="1"/>
  <c r="E12" i="3"/>
  <c r="H118" i="2" l="1"/>
  <c r="N118" i="2" s="1"/>
  <c r="H126" i="2"/>
  <c r="G126" i="2"/>
  <c r="F21" i="5"/>
  <c r="F20" i="5"/>
  <c r="F19" i="5"/>
  <c r="F18" i="5"/>
  <c r="D24" i="3"/>
  <c r="D25" i="3" s="1"/>
  <c r="C24" i="3"/>
  <c r="D19" i="3"/>
  <c r="D20" i="3" s="1"/>
  <c r="C19" i="3"/>
  <c r="D15" i="3"/>
  <c r="B15" i="3"/>
  <c r="C15" i="3" s="1"/>
  <c r="B16" i="3" s="1"/>
  <c r="C16" i="3" s="1"/>
  <c r="D16" i="3" s="1"/>
  <c r="L92" i="2"/>
  <c r="L84" i="2"/>
  <c r="L76" i="2"/>
  <c r="L52" i="2"/>
  <c r="L114" i="2"/>
  <c r="L115" i="2"/>
  <c r="L122" i="2"/>
  <c r="L108" i="2"/>
  <c r="N110" i="2"/>
  <c r="L113" i="2"/>
  <c r="N102" i="2"/>
  <c r="L100" i="2"/>
  <c r="L99" i="2"/>
  <c r="L98" i="2"/>
  <c r="L97" i="2"/>
  <c r="N94" i="2"/>
  <c r="L91" i="2"/>
  <c r="L90" i="2"/>
  <c r="L89" i="2"/>
  <c r="N86" i="2"/>
  <c r="L83" i="2"/>
  <c r="L82" i="2"/>
  <c r="L81" i="2"/>
  <c r="N78" i="2"/>
  <c r="L75" i="2"/>
  <c r="L74" i="2"/>
  <c r="L73" i="2"/>
  <c r="N70" i="2"/>
  <c r="L68" i="2"/>
  <c r="L67" i="2"/>
  <c r="L66" i="2"/>
  <c r="L65" i="2"/>
  <c r="L105" i="2"/>
  <c r="H110" i="2"/>
  <c r="G110" i="2"/>
  <c r="L106" i="2"/>
  <c r="N62" i="2"/>
  <c r="L60" i="2"/>
  <c r="L59" i="2"/>
  <c r="L58" i="2"/>
  <c r="L57" i="2"/>
  <c r="N54" i="2"/>
  <c r="L51" i="2"/>
  <c r="L50" i="2"/>
  <c r="D50" i="2"/>
  <c r="D51" i="2" s="1"/>
  <c r="D52" i="2" s="1"/>
  <c r="C50" i="2"/>
  <c r="B51" i="2" s="1"/>
  <c r="C51" i="2" s="1"/>
  <c r="B52" i="2" s="1"/>
  <c r="C52" i="2" s="1"/>
  <c r="L49" i="2"/>
  <c r="N46" i="2"/>
  <c r="L44" i="2"/>
  <c r="L43" i="2"/>
  <c r="L42" i="2"/>
  <c r="L41" i="2"/>
  <c r="B20" i="3" l="1"/>
  <c r="C20" i="3" s="1"/>
  <c r="E19" i="3"/>
  <c r="B25" i="3"/>
  <c r="C25" i="3" s="1"/>
  <c r="E24" i="3"/>
  <c r="L123" i="2"/>
  <c r="L121" i="2"/>
  <c r="L107" i="2"/>
  <c r="G118" i="2"/>
  <c r="L116" i="2"/>
  <c r="N38" i="2"/>
  <c r="L36" i="2"/>
  <c r="L35" i="2"/>
  <c r="L34" i="2"/>
  <c r="L33" i="2"/>
  <c r="L28" i="2"/>
  <c r="L27" i="2"/>
  <c r="L26" i="2"/>
  <c r="L25" i="2"/>
  <c r="D18" i="2"/>
  <c r="D19" i="2" s="1"/>
  <c r="D20" i="2" s="1"/>
  <c r="C18" i="2"/>
  <c r="B19" i="2" s="1"/>
  <c r="C19" i="2" s="1"/>
  <c r="B20" i="2" s="1"/>
  <c r="C20" i="2" s="1"/>
  <c r="B26" i="3" l="1"/>
  <c r="C26" i="3" s="1"/>
  <c r="E25" i="3"/>
  <c r="B21" i="3"/>
  <c r="C21" i="3" s="1"/>
  <c r="E20" i="3"/>
  <c r="L124" i="2"/>
  <c r="F15" i="5"/>
  <c r="F16" i="5"/>
  <c r="F14" i="5"/>
  <c r="F13" i="5"/>
  <c r="E16" i="3"/>
  <c r="I16" i="3"/>
  <c r="E15" i="3"/>
  <c r="I15" i="3"/>
  <c r="E14" i="3"/>
  <c r="E13" i="3"/>
  <c r="N30" i="2"/>
  <c r="N22" i="2"/>
  <c r="L20" i="2"/>
  <c r="L19" i="2"/>
  <c r="L17" i="2"/>
  <c r="D21" i="3" l="1"/>
  <c r="E21" i="3"/>
  <c r="D26" i="3"/>
  <c r="E26" i="3"/>
  <c r="B7" i="5"/>
  <c r="A7" i="5"/>
  <c r="B1" i="5"/>
  <c r="I14" i="3"/>
  <c r="I13" i="3"/>
  <c r="B7" i="3"/>
  <c r="A7" i="3"/>
  <c r="B1" i="3"/>
  <c r="B8" i="3" l="1"/>
  <c r="B8" i="5"/>
  <c r="G26" i="5" l="1"/>
  <c r="G24" i="5"/>
  <c r="G25" i="5"/>
  <c r="G23" i="5"/>
  <c r="I25" i="5"/>
  <c r="I26" i="5"/>
  <c r="I23" i="5"/>
  <c r="I24" i="5"/>
  <c r="F12" i="3"/>
  <c r="F23" i="3"/>
  <c r="F26" i="3"/>
  <c r="F21" i="3"/>
  <c r="F20" i="3"/>
  <c r="F24" i="3"/>
  <c r="F19" i="3"/>
  <c r="F18" i="3"/>
  <c r="F25" i="3"/>
  <c r="G21" i="5"/>
  <c r="G19" i="5"/>
  <c r="I19" i="5" s="1"/>
  <c r="G20" i="5"/>
  <c r="I20" i="5" s="1"/>
  <c r="G18" i="5"/>
  <c r="I18" i="5" s="1"/>
  <c r="I16" i="5"/>
  <c r="I21" i="5"/>
  <c r="G16" i="5"/>
  <c r="G14" i="5"/>
  <c r="I14" i="5" s="1"/>
  <c r="G15" i="5"/>
  <c r="I15" i="5" s="1"/>
  <c r="G13" i="5"/>
  <c r="I13" i="5" s="1"/>
  <c r="F13" i="3"/>
  <c r="F15" i="3"/>
  <c r="F14" i="3"/>
  <c r="F16" i="3"/>
  <c r="L18" i="2"/>
  <c r="A10" i="2"/>
  <c r="J29" i="3" l="1"/>
  <c r="D12" i="1" s="1"/>
  <c r="B11" i="2"/>
  <c r="D16" i="1"/>
  <c r="F16" i="1" s="1"/>
  <c r="M124" i="2" l="1"/>
  <c r="M122" i="2"/>
  <c r="M20" i="2"/>
  <c r="M123" i="2"/>
  <c r="M121" i="2"/>
  <c r="M90" i="2"/>
  <c r="M89" i="2"/>
  <c r="M114" i="2"/>
  <c r="M42" i="2"/>
  <c r="M41" i="2"/>
  <c r="M81" i="2"/>
  <c r="M97" i="2"/>
  <c r="M49" i="2"/>
  <c r="M73" i="2"/>
  <c r="M82" i="2"/>
  <c r="M58" i="2"/>
  <c r="M113" i="2"/>
  <c r="M57" i="2"/>
  <c r="M50" i="2"/>
  <c r="M115" i="2"/>
  <c r="M75" i="2"/>
  <c r="M106" i="2"/>
  <c r="M65" i="2"/>
  <c r="M99" i="2"/>
  <c r="M83" i="2"/>
  <c r="M59" i="2"/>
  <c r="M43" i="2"/>
  <c r="M74" i="2"/>
  <c r="M91" i="2"/>
  <c r="M105" i="2"/>
  <c r="M66" i="2"/>
  <c r="M67" i="2"/>
  <c r="M107" i="2"/>
  <c r="M51" i="2"/>
  <c r="M98" i="2"/>
  <c r="M68" i="2"/>
  <c r="M116" i="2"/>
  <c r="M76" i="2"/>
  <c r="M44" i="2"/>
  <c r="M108" i="2"/>
  <c r="M60" i="2"/>
  <c r="M84" i="2"/>
  <c r="M52" i="2"/>
  <c r="M92" i="2"/>
  <c r="M100" i="2"/>
  <c r="M34" i="2"/>
  <c r="M33" i="2"/>
  <c r="M35" i="2"/>
  <c r="M36" i="2"/>
  <c r="M25" i="2"/>
  <c r="M26" i="2"/>
  <c r="M27" i="2"/>
  <c r="M28" i="2"/>
  <c r="M18" i="2"/>
  <c r="M19" i="2"/>
  <c r="M17" i="2"/>
  <c r="M126" i="2" l="1"/>
  <c r="M110" i="2"/>
  <c r="O110" i="2" s="1"/>
  <c r="P110" i="2" s="1"/>
  <c r="M94" i="2"/>
  <c r="O94" i="2" s="1"/>
  <c r="P94" i="2" s="1"/>
  <c r="M86" i="2"/>
  <c r="O86" i="2" s="1"/>
  <c r="P86" i="2" s="1"/>
  <c r="M70" i="2"/>
  <c r="O70" i="2" s="1"/>
  <c r="P70" i="2" s="1"/>
  <c r="M102" i="2"/>
  <c r="O102" i="2" s="1"/>
  <c r="P102" i="2" s="1"/>
  <c r="M118" i="2"/>
  <c r="O118" i="2" s="1"/>
  <c r="P118" i="2" s="1"/>
  <c r="M54" i="2"/>
  <c r="O54" i="2" s="1"/>
  <c r="P54" i="2" s="1"/>
  <c r="M46" i="2"/>
  <c r="O46" i="2" s="1"/>
  <c r="P46" i="2" s="1"/>
  <c r="M62" i="2"/>
  <c r="O62" i="2" s="1"/>
  <c r="P62" i="2" s="1"/>
  <c r="M78" i="2"/>
  <c r="O78" i="2" s="1"/>
  <c r="P78" i="2" s="1"/>
  <c r="M38" i="2"/>
  <c r="O38" i="2" s="1"/>
  <c r="P38" i="2" s="1"/>
  <c r="M22" i="2"/>
  <c r="O22" i="2" s="1"/>
  <c r="P22" i="2" s="1"/>
  <c r="M30" i="2"/>
  <c r="O30" i="2" s="1"/>
  <c r="P30" i="2" s="1"/>
  <c r="O128" i="2" l="1"/>
  <c r="D11" i="1" s="1"/>
  <c r="D14" i="1" s="1"/>
  <c r="D18" i="1" l="1"/>
  <c r="D23" i="1" s="1"/>
  <c r="F14" i="1"/>
  <c r="F18" i="1" s="1"/>
</calcChain>
</file>

<file path=xl/sharedStrings.xml><?xml version="1.0" encoding="utf-8"?>
<sst xmlns="http://schemas.openxmlformats.org/spreadsheetml/2006/main" count="171" uniqueCount="94">
  <si>
    <t>Employee Name</t>
  </si>
  <si>
    <t xml:space="preserve">Start </t>
  </si>
  <si>
    <t>Pay Period Dates</t>
  </si>
  <si>
    <t>End</t>
  </si>
  <si>
    <t># of days after funding</t>
  </si>
  <si>
    <t>(Part-time) # of hours worked</t>
  </si>
  <si>
    <t>(Part-time) hours after funding</t>
  </si>
  <si>
    <t>Gross Payroll</t>
  </si>
  <si>
    <t>Less FFCRA Sick Pay</t>
  </si>
  <si>
    <t>Less FFCRA FMLA</t>
  </si>
  <si>
    <t>Total</t>
  </si>
  <si>
    <t>Pro-rated to covered period</t>
  </si>
  <si>
    <t>Pro-rated $100k limitation</t>
  </si>
  <si>
    <t>Eligible Payroll Costs</t>
  </si>
  <si>
    <t>Funding Date</t>
  </si>
  <si>
    <t>Total - E'ee #1</t>
  </si>
  <si>
    <t>Total - E'ee #2</t>
  </si>
  <si>
    <t>Expense Tracker</t>
  </si>
  <si>
    <t>Expenditure</t>
  </si>
  <si>
    <t>Group Health Coverage</t>
  </si>
  <si>
    <t>Coverage Dates</t>
  </si>
  <si>
    <t># of days total</t>
  </si>
  <si>
    <t>Total Invoice</t>
  </si>
  <si>
    <t>Date Paid</t>
  </si>
  <si>
    <t>Less Paid by Employees</t>
  </si>
  <si>
    <t>Net Employer Portion</t>
  </si>
  <si>
    <t>Retirement Benefits</t>
  </si>
  <si>
    <t>SUTA</t>
  </si>
  <si>
    <t>Utilities</t>
  </si>
  <si>
    <t>Rents</t>
  </si>
  <si>
    <t>Category</t>
  </si>
  <si>
    <t>Description</t>
  </si>
  <si>
    <t>Mortgage Interest</t>
  </si>
  <si>
    <t>PPP Loan 8-Week Covered Period</t>
  </si>
  <si>
    <t>Payroll Costs</t>
  </si>
  <si>
    <t>Wages</t>
  </si>
  <si>
    <t>Grand Total</t>
  </si>
  <si>
    <t>Benefits</t>
  </si>
  <si>
    <t>Subtotal</t>
  </si>
  <si>
    <t>Non-Payroll Costs</t>
  </si>
  <si>
    <t>Total Costs Incurred</t>
  </si>
  <si>
    <t>(a)</t>
  </si>
  <si>
    <t>(b)</t>
  </si>
  <si>
    <r>
      <t xml:space="preserve">(a) </t>
    </r>
    <r>
      <rPr>
        <sz val="11"/>
        <rFont val="Calibri"/>
        <family val="2"/>
        <scheme val="minor"/>
      </rPr>
      <t>Enter the number of days worked in respective pay period.  For example, if employee worked Monday-Friday, enter 5 days.  If employee worked Monday-Saturday, enter 6 days.</t>
    </r>
  </si>
  <si>
    <t># of days worked during pay period</t>
  </si>
  <si>
    <t># of days worked during covered period</t>
  </si>
  <si>
    <t>End Date</t>
  </si>
  <si>
    <r>
      <t xml:space="preserve">(c) </t>
    </r>
    <r>
      <rPr>
        <sz val="11"/>
        <rFont val="Calibri"/>
        <family val="2"/>
        <scheme val="minor"/>
      </rPr>
      <t xml:space="preserve">Only costs </t>
    </r>
    <r>
      <rPr>
        <b/>
        <u/>
        <sz val="11"/>
        <rFont val="Calibri"/>
        <family val="2"/>
        <scheme val="minor"/>
      </rPr>
      <t>incurred and paid</t>
    </r>
    <r>
      <rPr>
        <sz val="11"/>
        <rFont val="Calibri"/>
        <family val="2"/>
        <scheme val="minor"/>
      </rPr>
      <t xml:space="preserve"> during covered period are included in forgivable costs.</t>
    </r>
  </si>
  <si>
    <t>(c)</t>
  </si>
  <si>
    <t># of days included in covered period</t>
  </si>
  <si>
    <t>Pay Period 1</t>
  </si>
  <si>
    <t>Pay Period 2</t>
  </si>
  <si>
    <t>Pay Period 3</t>
  </si>
  <si>
    <t>Pay Period 4</t>
  </si>
  <si>
    <t>E'ee #1 &gt;$100k annually</t>
  </si>
  <si>
    <t>Total - E'ee #3</t>
  </si>
  <si>
    <t>E'ee #2 &gt;$100k annually</t>
  </si>
  <si>
    <t>Total - E'ee #4</t>
  </si>
  <si>
    <t>Total - E'ee #5</t>
  </si>
  <si>
    <t>Total - E'ee #6</t>
  </si>
  <si>
    <t>Total - Part time &lt;$100k</t>
  </si>
  <si>
    <t>E'ee Part Time &lt; $100k</t>
  </si>
  <si>
    <t>Total - E'ee Full Time &lt;$100k</t>
  </si>
  <si>
    <t>E'ee Full Time &lt;$100k</t>
  </si>
  <si>
    <t>Total - E'ee #7</t>
  </si>
  <si>
    <t>Total - E'ee #8</t>
  </si>
  <si>
    <t>Total - E'ee #9</t>
  </si>
  <si>
    <t>Total - E'ee #10</t>
  </si>
  <si>
    <t>Total - E'ee #11</t>
  </si>
  <si>
    <t>Number of EE's &lt;$100k</t>
  </si>
  <si>
    <t>Total Loan Amount</t>
  </si>
  <si>
    <t>Loan Funds Remaining</t>
  </si>
  <si>
    <t>% of Funds</t>
  </si>
  <si>
    <t>Remaining Available</t>
  </si>
  <si>
    <t>E'ee #3 &gt;$100k annually</t>
  </si>
  <si>
    <t>E'ee #4 &gt;$100k annually</t>
  </si>
  <si>
    <t>E'ee #5 &gt;$100k annually</t>
  </si>
  <si>
    <t>E'ee #6&gt;$100k annually</t>
  </si>
  <si>
    <t>E'ee #7 &gt;$100k annually</t>
  </si>
  <si>
    <t>E'ee #8 &gt;$100k annually</t>
  </si>
  <si>
    <t>E'ee #9 &gt;$100k annually</t>
  </si>
  <si>
    <t>E'ee #10 &gt;$100k annually</t>
  </si>
  <si>
    <t>E'ee #11 &gt;$100k annually</t>
  </si>
  <si>
    <t>N/A</t>
  </si>
  <si>
    <t>Allowable Use Remaining</t>
  </si>
  <si>
    <t>Total All Payroll</t>
  </si>
  <si>
    <t>ABC Company</t>
  </si>
  <si>
    <t>Disclaimer: This area of the law is generally unsettled. This  tracker provides Wipfli’s best interpretation of the law, based on the information available as of April 21, 2020. This tracker is meant to assist with expense tracking, not to calculate the potentially forgivable portion of a PPP loan. Additional guidance defining covered period costs is expected and subsequent revision of the spreadsheet may be necessary. You should not rely on this template without consulting with your tax adviser.</t>
  </si>
  <si>
    <t xml:space="preserve">Please Note - This tab can be utilized to track payroll expenses by employee or by grouping employee categories. Please review the examples presented and use the rows that are most applicable. </t>
  </si>
  <si>
    <r>
      <rPr>
        <sz val="11"/>
        <color rgb="FFFF0000"/>
        <rFont val="Calibri"/>
        <family val="2"/>
        <scheme val="minor"/>
      </rPr>
      <t>(a)</t>
    </r>
    <r>
      <rPr>
        <sz val="11"/>
        <rFont val="Calibri"/>
        <family val="2"/>
        <scheme val="minor"/>
      </rPr>
      <t xml:space="preserve"> There is uncertainty if there is a cutoff limitation as of June 30, 2020 regarding either PPP loan proceeds or forgiveness.</t>
    </r>
  </si>
  <si>
    <t>Gross Wages During 8-week Covered Period</t>
  </si>
  <si>
    <t>Employee Benefits During 8-week Covered Period</t>
  </si>
  <si>
    <t>Non-Payroll Costs During 8-week Covered Period</t>
  </si>
  <si>
    <r>
      <t xml:space="preserve">(b) </t>
    </r>
    <r>
      <rPr>
        <sz val="11"/>
        <rFont val="Calibri"/>
        <family val="2"/>
        <scheme val="minor"/>
      </rPr>
      <t>Enter the number of days worked during the covered period.  The only time this won't be the same number as the days worked during the pay period will be during the period in which the funding started and the period in which the funding ended.  Use "funding date" and "end date", above, as a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</si>
</sst>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i/>
      <sz val="11"/>
      <name val="Calibri"/>
      <family val="2"/>
      <scheme val="minor"/>
    </font>
    <font>
      <b/>
      <u/>
      <sz val="11"/>
      <name val="Calibri"/>
      <family val="2"/>
      <scheme val="minor"/>
    </font>
    <font>
      <sz val="8"/>
      <name val="Calibri"/>
      <family val="2"/>
      <scheme val="minor"/>
    </font>
    <font>
      <sz val="11"/>
      <color rgb="FF0070C0"/>
      <name val="Calibri"/>
      <family val="2"/>
      <scheme val="minor"/>
    </font>
    <font>
      <b/>
      <sz val="11"/>
      <color rgb="FF0070C0"/>
      <name val="Calibri"/>
      <family val="2"/>
      <scheme val="minor"/>
    </font>
    <font>
      <b/>
      <sz val="11"/>
      <color rgb="FFFF0000"/>
      <name val="Calibri"/>
      <family val="2"/>
      <scheme val="minor"/>
    </font>
    <font>
      <b/>
      <i/>
      <sz val="11"/>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00B0F0"/>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3">
    <xf numFmtId="0" fontId="0" fillId="0" borderId="0" xfId="0"/>
    <xf numFmtId="0" fontId="5" fillId="2" borderId="0" xfId="0" applyFont="1" applyFill="1"/>
    <xf numFmtId="44" fontId="5" fillId="2" borderId="0" xfId="0" applyNumberFormat="1" applyFont="1" applyFill="1"/>
    <xf numFmtId="44" fontId="5" fillId="2" borderId="1" xfId="0" applyNumberFormat="1" applyFont="1" applyFill="1" applyBorder="1"/>
    <xf numFmtId="0" fontId="5" fillId="2" borderId="2" xfId="0" applyFont="1" applyFill="1" applyBorder="1"/>
    <xf numFmtId="44" fontId="5" fillId="2" borderId="3" xfId="0" applyNumberFormat="1" applyFont="1" applyFill="1" applyBorder="1"/>
    <xf numFmtId="0" fontId="4" fillId="2" borderId="0" xfId="0" applyFont="1" applyFill="1"/>
    <xf numFmtId="14" fontId="5" fillId="2" borderId="0" xfId="0" applyNumberFormat="1" applyFont="1" applyFill="1" applyAlignment="1">
      <alignment horizontal="center"/>
    </xf>
    <xf numFmtId="0" fontId="6" fillId="2" borderId="0" xfId="0" applyFont="1" applyFill="1"/>
    <xf numFmtId="0" fontId="0" fillId="2" borderId="0" xfId="0" applyFill="1"/>
    <xf numFmtId="0" fontId="0" fillId="2" borderId="0" xfId="0" applyFill="1" applyAlignment="1">
      <alignment horizontal="center"/>
    </xf>
    <xf numFmtId="44" fontId="0" fillId="2" borderId="0" xfId="1" applyFont="1" applyFill="1"/>
    <xf numFmtId="0" fontId="2" fillId="2" borderId="0" xfId="0" applyFont="1" applyFill="1"/>
    <xf numFmtId="0" fontId="0" fillId="3" borderId="0" xfId="0" applyFill="1"/>
    <xf numFmtId="44" fontId="0" fillId="3" borderId="0" xfId="1" applyFont="1" applyFill="1"/>
    <xf numFmtId="0" fontId="2" fillId="2" borderId="0" xfId="0" applyFont="1" applyFill="1" applyBorder="1"/>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2" fillId="2" borderId="1" xfId="0" applyFont="1" applyFill="1" applyBorder="1"/>
    <xf numFmtId="0" fontId="2" fillId="2" borderId="1" xfId="0" applyFont="1" applyFill="1" applyBorder="1" applyAlignment="1">
      <alignment horizontal="center"/>
    </xf>
    <xf numFmtId="14" fontId="0" fillId="2" borderId="0" xfId="0" applyNumberFormat="1" applyFill="1" applyAlignment="1">
      <alignment horizontal="center"/>
    </xf>
    <xf numFmtId="0" fontId="0" fillId="3" borderId="0" xfId="0" applyFill="1" applyAlignment="1">
      <alignment horizontal="center"/>
    </xf>
    <xf numFmtId="0" fontId="3" fillId="2" borderId="0" xfId="0" applyFont="1" applyFill="1" applyAlignment="1">
      <alignment horizontal="center"/>
    </xf>
    <xf numFmtId="44" fontId="0" fillId="2" borderId="0" xfId="1" applyFont="1" applyFill="1" applyAlignment="1">
      <alignment horizontal="center"/>
    </xf>
    <xf numFmtId="0" fontId="3" fillId="2" borderId="0" xfId="0" applyFont="1" applyFill="1" applyAlignment="1">
      <alignment horizontal="left"/>
    </xf>
    <xf numFmtId="0" fontId="4" fillId="2" borderId="0" xfId="0" applyFont="1" applyFill="1" applyBorder="1"/>
    <xf numFmtId="0" fontId="4" fillId="2" borderId="0" xfId="0" applyFont="1" applyFill="1" applyBorder="1" applyAlignment="1">
      <alignment horizontal="center"/>
    </xf>
    <xf numFmtId="0" fontId="4" fillId="2" borderId="1" xfId="0" applyFont="1" applyFill="1" applyBorder="1"/>
    <xf numFmtId="0" fontId="4" fillId="2" borderId="1" xfId="0" applyFont="1" applyFill="1" applyBorder="1" applyAlignment="1">
      <alignment horizontal="center"/>
    </xf>
    <xf numFmtId="0" fontId="2" fillId="4" borderId="0" xfId="0" applyFont="1" applyFill="1"/>
    <xf numFmtId="0" fontId="2" fillId="4" borderId="0" xfId="0" applyFont="1" applyFill="1" applyAlignment="1">
      <alignment horizontal="center"/>
    </xf>
    <xf numFmtId="44" fontId="2" fillId="4" borderId="0" xfId="1" applyFont="1" applyFill="1" applyAlignment="1">
      <alignment horizontal="center"/>
    </xf>
    <xf numFmtId="44" fontId="2" fillId="4" borderId="0" xfId="1" applyFont="1" applyFill="1"/>
    <xf numFmtId="0" fontId="2" fillId="4" borderId="4" xfId="0" applyFont="1" applyFill="1" applyBorder="1"/>
    <xf numFmtId="44" fontId="2" fillId="4" borderId="4" xfId="1" applyFont="1" applyFill="1" applyBorder="1"/>
    <xf numFmtId="44" fontId="9" fillId="2" borderId="0" xfId="1" applyFont="1" applyFill="1"/>
    <xf numFmtId="44" fontId="9" fillId="2" borderId="0" xfId="1" applyFont="1" applyFill="1" applyAlignment="1">
      <alignment horizontal="center"/>
    </xf>
    <xf numFmtId="0" fontId="0" fillId="5" borderId="0" xfId="0" applyFill="1"/>
    <xf numFmtId="0" fontId="0" fillId="5" borderId="0" xfId="0" applyFill="1" applyAlignment="1">
      <alignment horizontal="center"/>
    </xf>
    <xf numFmtId="44" fontId="0" fillId="5" borderId="0" xfId="1" applyFont="1" applyFill="1"/>
    <xf numFmtId="0" fontId="0" fillId="6" borderId="0" xfId="0" applyFill="1"/>
    <xf numFmtId="0" fontId="0" fillId="6" borderId="0" xfId="0" applyFill="1" applyAlignment="1">
      <alignment horizontal="center"/>
    </xf>
    <xf numFmtId="44" fontId="0" fillId="6" borderId="0" xfId="1" applyFont="1" applyFill="1"/>
    <xf numFmtId="44" fontId="0" fillId="7" borderId="5" xfId="1" applyFont="1" applyFill="1" applyBorder="1"/>
    <xf numFmtId="0" fontId="0" fillId="7" borderId="5" xfId="0" applyFill="1" applyBorder="1"/>
    <xf numFmtId="9" fontId="5" fillId="2" borderId="0" xfId="2" applyFont="1" applyFill="1"/>
    <xf numFmtId="9" fontId="5" fillId="2" borderId="3" xfId="2" applyFont="1" applyFill="1" applyBorder="1"/>
    <xf numFmtId="44" fontId="5" fillId="2" borderId="1" xfId="1" applyFont="1" applyFill="1" applyBorder="1"/>
    <xf numFmtId="44" fontId="11" fillId="2" borderId="0" xfId="1" applyFont="1" applyFill="1"/>
    <xf numFmtId="0" fontId="0" fillId="8" borderId="0" xfId="0" applyFill="1"/>
    <xf numFmtId="0" fontId="0" fillId="8" borderId="0" xfId="0" applyFill="1" applyAlignment="1">
      <alignment horizontal="center"/>
    </xf>
    <xf numFmtId="44" fontId="0" fillId="8" borderId="0" xfId="1" applyFont="1" applyFill="1"/>
    <xf numFmtId="0" fontId="3" fillId="2" borderId="0" xfId="0" applyFont="1" applyFill="1" applyAlignment="1">
      <alignment horizontal="left"/>
    </xf>
    <xf numFmtId="0" fontId="12" fillId="0" borderId="0" xfId="0" applyFont="1" applyFill="1"/>
    <xf numFmtId="44" fontId="5" fillId="2" borderId="0" xfId="1" applyFont="1" applyFill="1"/>
    <xf numFmtId="44" fontId="5" fillId="2" borderId="0" xfId="1" applyFont="1" applyFill="1" applyAlignment="1">
      <alignment horizontal="center"/>
    </xf>
    <xf numFmtId="0" fontId="0" fillId="0" borderId="0" xfId="0" applyFill="1"/>
    <xf numFmtId="0" fontId="5" fillId="2" borderId="0" xfId="0" applyFont="1" applyFill="1" applyAlignment="1">
      <alignment horizontal="center"/>
    </xf>
    <xf numFmtId="0" fontId="10" fillId="2" borderId="0" xfId="0" applyFont="1" applyFill="1" applyBorder="1"/>
    <xf numFmtId="0" fontId="3" fillId="2" borderId="0" xfId="0" applyFont="1" applyFill="1"/>
    <xf numFmtId="0" fontId="0" fillId="2" borderId="0" xfId="0" applyFont="1" applyFill="1"/>
    <xf numFmtId="0" fontId="4" fillId="2" borderId="0" xfId="0" applyFont="1" applyFill="1" applyAlignment="1">
      <alignment horizontal="center"/>
    </xf>
    <xf numFmtId="0" fontId="11" fillId="0" borderId="0" xfId="0" applyFont="1" applyBorder="1" applyAlignment="1">
      <alignment horizontal="left" vertical="center" wrapText="1"/>
    </xf>
    <xf numFmtId="0" fontId="2" fillId="2" borderId="0" xfId="0" applyFont="1" applyFill="1" applyAlignment="1">
      <alignment horizontal="center"/>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3" fillId="2" borderId="0" xfId="0" applyFont="1" applyFill="1" applyAlignment="1">
      <alignment horizontal="left" wrapText="1"/>
    </xf>
    <xf numFmtId="0" fontId="3" fillId="2" borderId="0" xfId="0" applyFont="1" applyFill="1" applyAlignment="1">
      <alignment horizontal="left"/>
    </xf>
    <xf numFmtId="0" fontId="2" fillId="2" borderId="1" xfId="0" applyFont="1" applyFill="1" applyBorder="1" applyAlignment="1">
      <alignment horizontal="center"/>
    </xf>
    <xf numFmtId="0" fontId="4" fillId="2" borderId="0" xfId="0" applyFont="1" applyFill="1" applyBorder="1" applyAlignment="1">
      <alignment horizontal="center" wrapText="1"/>
    </xf>
    <xf numFmtId="0" fontId="4" fillId="2" borderId="1" xfId="0" applyFont="1" applyFill="1" applyBorder="1" applyAlignment="1">
      <alignment horizontal="center" wrapText="1"/>
    </xf>
    <xf numFmtId="0" fontId="2" fillId="2" borderId="0" xfId="0" applyFont="1" applyFill="1" applyAlignment="1">
      <alignment horizontal="center" wrapText="1"/>
    </xf>
    <xf numFmtId="0" fontId="4" fillId="2" borderId="1"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cid:image001.jpg@01D6094D.0C2B1490" TargetMode="External"/><Relationship Id="rId2" Type="http://schemas.openxmlformats.org/officeDocument/2006/relationships/image" Target="../media/image1.jpeg"/><Relationship Id="rId1" Type="http://schemas.openxmlformats.org/officeDocument/2006/relationships/hyperlink" Target="https://www.wipfli.com/covid-19-resource-center"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cid:image001.jpg@01D6094D.0C2B1490" TargetMode="External"/><Relationship Id="rId2" Type="http://schemas.openxmlformats.org/officeDocument/2006/relationships/image" Target="../media/image1.jpeg"/><Relationship Id="rId1" Type="http://schemas.openxmlformats.org/officeDocument/2006/relationships/hyperlink" Target="https://www.wipfli.com/covid-19-resource-center"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cid:image001.jpg@01D6094D.0C2B1490" TargetMode="External"/><Relationship Id="rId2" Type="http://schemas.openxmlformats.org/officeDocument/2006/relationships/image" Target="../media/image1.jpeg"/><Relationship Id="rId1" Type="http://schemas.openxmlformats.org/officeDocument/2006/relationships/hyperlink" Target="https://www.wipfli.com/covid-19-resource-center"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cid:image001.jpg@01D6094D.0C2B1490" TargetMode="External"/><Relationship Id="rId2" Type="http://schemas.openxmlformats.org/officeDocument/2006/relationships/image" Target="../media/image1.jpeg"/><Relationship Id="rId1" Type="http://schemas.openxmlformats.org/officeDocument/2006/relationships/hyperlink" Target="https://www.wipfli.com/covid-19-resource-center" TargetMode="External"/></Relationships>
</file>

<file path=xl/drawings/drawing1.xml><?xml version="1.0" encoding="utf-8"?>
<xdr:wsDr xmlns:xdr="http://schemas.openxmlformats.org/drawingml/2006/spreadsheetDrawing" xmlns:a="http://schemas.openxmlformats.org/drawingml/2006/main">
  <xdr:twoCellAnchor>
    <xdr:from>
      <xdr:col>0</xdr:col>
      <xdr:colOff>45720</xdr:colOff>
      <xdr:row>0</xdr:row>
      <xdr:rowOff>53340</xdr:rowOff>
    </xdr:from>
    <xdr:to>
      <xdr:col>0</xdr:col>
      <xdr:colOff>906780</xdr:colOff>
      <xdr:row>2</xdr:row>
      <xdr:rowOff>116108</xdr:rowOff>
    </xdr:to>
    <xdr:pic>
      <xdr:nvPicPr>
        <xdr:cNvPr id="2" name="Picture 1">
          <a:hlinkClick xmlns:r="http://schemas.openxmlformats.org/officeDocument/2006/relationships" r:id="rId1"/>
          <a:extLst>
            <a:ext uri="{FF2B5EF4-FFF2-40B4-BE49-F238E27FC236}">
              <a16:creationId xmlns:a16="http://schemas.microsoft.com/office/drawing/2014/main" id="{F4BD00AA-DF6D-4B10-AC2A-100FF2C09097}"/>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5720" y="53340"/>
          <a:ext cx="861060" cy="42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53340</xdr:rowOff>
    </xdr:from>
    <xdr:to>
      <xdr:col>0</xdr:col>
      <xdr:colOff>899160</xdr:colOff>
      <xdr:row>2</xdr:row>
      <xdr:rowOff>116108</xdr:rowOff>
    </xdr:to>
    <xdr:pic>
      <xdr:nvPicPr>
        <xdr:cNvPr id="2" name="Picture 1">
          <a:hlinkClick xmlns:r="http://schemas.openxmlformats.org/officeDocument/2006/relationships" r:id="rId1"/>
          <a:extLst>
            <a:ext uri="{FF2B5EF4-FFF2-40B4-BE49-F238E27FC236}">
              <a16:creationId xmlns:a16="http://schemas.microsoft.com/office/drawing/2014/main" id="{6110CE6B-5C59-4880-B8DE-5F0EC69A8A55}"/>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53340"/>
          <a:ext cx="861060" cy="42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53340</xdr:colOff>
      <xdr:row>0</xdr:row>
      <xdr:rowOff>53340</xdr:rowOff>
    </xdr:from>
    <xdr:to>
      <xdr:col>0</xdr:col>
      <xdr:colOff>914400</xdr:colOff>
      <xdr:row>2</xdr:row>
      <xdr:rowOff>116108</xdr:rowOff>
    </xdr:to>
    <xdr:pic>
      <xdr:nvPicPr>
        <xdr:cNvPr id="2" name="Picture 1">
          <a:hlinkClick xmlns:r="http://schemas.openxmlformats.org/officeDocument/2006/relationships" r:id="rId1"/>
          <a:extLst>
            <a:ext uri="{FF2B5EF4-FFF2-40B4-BE49-F238E27FC236}">
              <a16:creationId xmlns:a16="http://schemas.microsoft.com/office/drawing/2014/main" id="{95349988-AE58-4F99-A0CF-55B6565AD692}"/>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3340" y="53340"/>
          <a:ext cx="861060" cy="42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53340</xdr:rowOff>
    </xdr:from>
    <xdr:to>
      <xdr:col>0</xdr:col>
      <xdr:colOff>899160</xdr:colOff>
      <xdr:row>2</xdr:row>
      <xdr:rowOff>116108</xdr:rowOff>
    </xdr:to>
    <xdr:pic>
      <xdr:nvPicPr>
        <xdr:cNvPr id="2" name="Picture 1">
          <a:hlinkClick xmlns:r="http://schemas.openxmlformats.org/officeDocument/2006/relationships" r:id="rId1"/>
          <a:extLst>
            <a:ext uri="{FF2B5EF4-FFF2-40B4-BE49-F238E27FC236}">
              <a16:creationId xmlns:a16="http://schemas.microsoft.com/office/drawing/2014/main" id="{32F5C780-F65B-45A4-8D06-32E1AAA14E3E}"/>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 y="53340"/>
          <a:ext cx="861060" cy="428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workbookViewId="0">
      <selection activeCell="J19" sqref="J19"/>
    </sheetView>
  </sheetViews>
  <sheetFormatPr defaultColWidth="8.85546875" defaultRowHeight="15" x14ac:dyDescent="0.25"/>
  <cols>
    <col min="1" max="1" width="17.140625" style="1" customWidth="1"/>
    <col min="2" max="2" width="9.5703125" style="1" bestFit="1" customWidth="1"/>
    <col min="3" max="3" width="10.5703125" style="1" customWidth="1"/>
    <col min="4" max="4" width="22.42578125" style="1" customWidth="1"/>
    <col min="5" max="5" width="8.85546875" style="1"/>
    <col min="6" max="6" width="10.5703125" style="1" customWidth="1"/>
    <col min="7" max="16384" width="8.85546875" style="1"/>
  </cols>
  <sheetData>
    <row r="1" spans="1:13" x14ac:dyDescent="0.25">
      <c r="B1" s="61" t="s">
        <v>86</v>
      </c>
      <c r="C1" s="61"/>
      <c r="D1" s="61"/>
      <c r="E1" s="61"/>
      <c r="F1" s="61"/>
    </row>
    <row r="2" spans="1:13" x14ac:dyDescent="0.25">
      <c r="B2" s="61" t="s">
        <v>17</v>
      </c>
      <c r="C2" s="61"/>
      <c r="D2" s="61"/>
      <c r="E2" s="61"/>
      <c r="F2" s="61"/>
    </row>
    <row r="3" spans="1:13" x14ac:dyDescent="0.25">
      <c r="B3" s="61" t="s">
        <v>33</v>
      </c>
      <c r="C3" s="61"/>
      <c r="D3" s="61"/>
      <c r="E3" s="61"/>
      <c r="F3" s="61"/>
    </row>
    <row r="5" spans="1:13" ht="67.5" customHeight="1" x14ac:dyDescent="0.25">
      <c r="A5" s="62" t="s">
        <v>87</v>
      </c>
      <c r="B5" s="62"/>
      <c r="C5" s="62"/>
      <c r="D5" s="62"/>
      <c r="E5" s="62"/>
      <c r="F5" s="62"/>
      <c r="G5" s="62"/>
      <c r="H5" s="62"/>
      <c r="I5" s="62"/>
      <c r="J5" s="62"/>
      <c r="K5" s="62"/>
      <c r="L5" s="62"/>
      <c r="M5" s="62"/>
    </row>
    <row r="7" spans="1:13" x14ac:dyDescent="0.25">
      <c r="A7" s="6" t="s">
        <v>14</v>
      </c>
      <c r="B7" s="7">
        <v>43934</v>
      </c>
    </row>
    <row r="8" spans="1:13" s="9" customFormat="1" x14ac:dyDescent="0.25">
      <c r="A8" s="6" t="s">
        <v>46</v>
      </c>
      <c r="B8" s="20">
        <f>+B7+55</f>
        <v>43989</v>
      </c>
      <c r="C8" s="59" t="s">
        <v>41</v>
      </c>
    </row>
    <row r="10" spans="1:13" x14ac:dyDescent="0.25">
      <c r="F10" s="1" t="s">
        <v>72</v>
      </c>
    </row>
    <row r="11" spans="1:13" x14ac:dyDescent="0.25">
      <c r="A11" s="6" t="s">
        <v>34</v>
      </c>
      <c r="B11" s="8" t="s">
        <v>35</v>
      </c>
      <c r="D11" s="2">
        <f>'Payroll - Wages'!O128</f>
        <v>0</v>
      </c>
    </row>
    <row r="12" spans="1:13" x14ac:dyDescent="0.25">
      <c r="B12" s="8" t="s">
        <v>37</v>
      </c>
      <c r="D12" s="3">
        <f>'Payroll - Benefits'!J29</f>
        <v>0</v>
      </c>
    </row>
    <row r="14" spans="1:13" x14ac:dyDescent="0.25">
      <c r="C14" s="1" t="s">
        <v>38</v>
      </c>
      <c r="D14" s="2">
        <f>SUM(D11:D13)</f>
        <v>0</v>
      </c>
      <c r="F14" s="45" t="e">
        <f>D14/D21</f>
        <v>#DIV/0!</v>
      </c>
    </row>
    <row r="16" spans="1:13" x14ac:dyDescent="0.25">
      <c r="A16" s="6" t="s">
        <v>39</v>
      </c>
      <c r="D16" s="2">
        <f>'Non-Payroll Costs'!I28</f>
        <v>0</v>
      </c>
      <c r="F16" s="45" t="e">
        <f>D16/D21</f>
        <v>#DIV/0!</v>
      </c>
    </row>
    <row r="17" spans="1:6" x14ac:dyDescent="0.25">
      <c r="D17" s="4"/>
    </row>
    <row r="18" spans="1:6" ht="15.75" thickBot="1" x14ac:dyDescent="0.3">
      <c r="A18" s="6" t="s">
        <v>40</v>
      </c>
      <c r="D18" s="5">
        <f>SUM(D14:D16)</f>
        <v>0</v>
      </c>
      <c r="F18" s="46" t="e">
        <f>SUM(F14:F16)</f>
        <v>#DIV/0!</v>
      </c>
    </row>
    <row r="19" spans="1:6" ht="15.75" thickTop="1" x14ac:dyDescent="0.25"/>
    <row r="21" spans="1:6" x14ac:dyDescent="0.25">
      <c r="A21" s="1" t="s">
        <v>70</v>
      </c>
      <c r="D21" s="47"/>
    </row>
    <row r="23" spans="1:6" ht="15.75" thickBot="1" x14ac:dyDescent="0.3">
      <c r="A23" s="1" t="s">
        <v>71</v>
      </c>
      <c r="D23" s="5">
        <f>D21-D18</f>
        <v>0</v>
      </c>
    </row>
    <row r="24" spans="1:6" ht="15.75" thickTop="1" x14ac:dyDescent="0.25"/>
    <row r="26" spans="1:6" x14ac:dyDescent="0.25">
      <c r="A26" s="1" t="s">
        <v>89</v>
      </c>
    </row>
  </sheetData>
  <mergeCells count="4">
    <mergeCell ref="B1:F1"/>
    <mergeCell ref="B2:F2"/>
    <mergeCell ref="B3:F3"/>
    <mergeCell ref="A5:M5"/>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8"/>
  <sheetViews>
    <sheetView tabSelected="1" workbookViewId="0">
      <pane ySplit="14" topLeftCell="A124" activePane="bottomLeft" state="frozen"/>
      <selection pane="bottomLeft" activeCell="A132" sqref="A132:O132"/>
    </sheetView>
  </sheetViews>
  <sheetFormatPr defaultColWidth="8.85546875" defaultRowHeight="15" x14ac:dyDescent="0.25"/>
  <cols>
    <col min="1" max="1" width="14.5703125" style="9" customWidth="1"/>
    <col min="2" max="2" width="9.5703125" style="9" bestFit="1" customWidth="1"/>
    <col min="3" max="3" width="10.7109375" style="9" customWidth="1"/>
    <col min="4" max="4" width="12.5703125" style="9" customWidth="1"/>
    <col min="5" max="5" width="18.28515625" style="9" customWidth="1"/>
    <col min="6" max="6" width="16" style="9" customWidth="1"/>
    <col min="7" max="7" width="10.7109375" style="9" customWidth="1"/>
    <col min="8" max="8" width="11.7109375" style="9" customWidth="1"/>
    <col min="9" max="15" width="12.7109375" style="9" customWidth="1"/>
    <col min="16" max="16" width="13.7109375" style="9" customWidth="1"/>
    <col min="17" max="19" width="12.7109375" style="9" customWidth="1"/>
    <col min="20" max="16384" width="8.85546875" style="9"/>
  </cols>
  <sheetData>
    <row r="1" spans="1:16" x14ac:dyDescent="0.25">
      <c r="B1" s="63" t="s">
        <v>86</v>
      </c>
      <c r="C1" s="63"/>
      <c r="D1" s="63"/>
      <c r="E1" s="63"/>
      <c r="F1" s="63"/>
      <c r="G1" s="63"/>
      <c r="H1" s="63"/>
      <c r="I1" s="63"/>
      <c r="J1" s="63"/>
      <c r="K1" s="63"/>
      <c r="L1" s="63"/>
      <c r="M1" s="63"/>
      <c r="N1" s="63"/>
      <c r="O1" s="63"/>
    </row>
    <row r="2" spans="1:16" x14ac:dyDescent="0.25">
      <c r="B2" s="63" t="s">
        <v>17</v>
      </c>
      <c r="C2" s="63"/>
      <c r="D2" s="63"/>
      <c r="E2" s="63"/>
      <c r="F2" s="63"/>
      <c r="G2" s="63"/>
      <c r="H2" s="63"/>
      <c r="I2" s="63"/>
      <c r="J2" s="63"/>
      <c r="K2" s="63"/>
      <c r="L2" s="63"/>
      <c r="M2" s="63"/>
      <c r="N2" s="63"/>
      <c r="O2" s="63"/>
    </row>
    <row r="3" spans="1:16" x14ac:dyDescent="0.25">
      <c r="B3" s="63" t="s">
        <v>90</v>
      </c>
      <c r="C3" s="63"/>
      <c r="D3" s="63"/>
      <c r="E3" s="63"/>
      <c r="F3" s="63"/>
      <c r="G3" s="63"/>
      <c r="H3" s="63"/>
      <c r="I3" s="63"/>
      <c r="J3" s="63"/>
      <c r="K3" s="63"/>
      <c r="L3" s="63"/>
      <c r="M3" s="63"/>
      <c r="N3" s="63"/>
      <c r="O3" s="63"/>
    </row>
    <row r="5" spans="1:16" ht="57" customHeight="1" x14ac:dyDescent="0.25">
      <c r="A5" s="62" t="s">
        <v>87</v>
      </c>
      <c r="B5" s="62"/>
      <c r="C5" s="62"/>
      <c r="D5" s="62"/>
      <c r="E5" s="62"/>
      <c r="F5" s="62"/>
      <c r="G5" s="62"/>
      <c r="H5" s="62"/>
      <c r="I5" s="62"/>
      <c r="J5" s="62"/>
      <c r="K5" s="62"/>
      <c r="L5" s="62"/>
      <c r="M5" s="62"/>
    </row>
    <row r="7" spans="1:16" x14ac:dyDescent="0.25">
      <c r="A7" s="9" t="s">
        <v>88</v>
      </c>
    </row>
    <row r="10" spans="1:16" x14ac:dyDescent="0.25">
      <c r="A10" s="6" t="str">
        <f>Summary!A7</f>
        <v>Funding Date</v>
      </c>
      <c r="B10" s="20">
        <f>Summary!B7</f>
        <v>43934</v>
      </c>
      <c r="D10" s="58"/>
      <c r="E10" s="15"/>
    </row>
    <row r="11" spans="1:16" x14ac:dyDescent="0.25">
      <c r="A11" s="6" t="s">
        <v>46</v>
      </c>
      <c r="B11" s="20">
        <f>+B10+55</f>
        <v>43989</v>
      </c>
      <c r="E11" s="22" t="s">
        <v>41</v>
      </c>
      <c r="F11" s="22" t="s">
        <v>42</v>
      </c>
      <c r="M11" s="22" t="s">
        <v>48</v>
      </c>
    </row>
    <row r="12" spans="1:16" ht="15" customHeight="1" x14ac:dyDescent="0.25">
      <c r="A12" s="15"/>
      <c r="B12" s="15"/>
      <c r="C12" s="15"/>
      <c r="D12" s="15"/>
      <c r="E12" s="16"/>
      <c r="G12" s="64" t="s">
        <v>5</v>
      </c>
      <c r="H12" s="64" t="s">
        <v>6</v>
      </c>
      <c r="I12" s="64" t="s">
        <v>7</v>
      </c>
      <c r="J12" s="64" t="s">
        <v>8</v>
      </c>
      <c r="K12" s="64" t="s">
        <v>9</v>
      </c>
      <c r="L12" s="64" t="s">
        <v>10</v>
      </c>
      <c r="M12" s="64" t="s">
        <v>11</v>
      </c>
      <c r="N12" s="64" t="s">
        <v>12</v>
      </c>
      <c r="O12" s="64" t="s">
        <v>13</v>
      </c>
      <c r="P12" s="64" t="s">
        <v>84</v>
      </c>
    </row>
    <row r="13" spans="1:16" ht="14.45" customHeight="1" x14ac:dyDescent="0.25">
      <c r="A13" s="15"/>
      <c r="B13" s="68" t="s">
        <v>2</v>
      </c>
      <c r="C13" s="68"/>
      <c r="D13" s="17"/>
      <c r="E13" s="64" t="s">
        <v>44</v>
      </c>
      <c r="F13" s="64" t="s">
        <v>45</v>
      </c>
      <c r="G13" s="64"/>
      <c r="H13" s="64"/>
      <c r="I13" s="64"/>
      <c r="J13" s="64"/>
      <c r="K13" s="64"/>
      <c r="L13" s="64"/>
      <c r="M13" s="64"/>
      <c r="N13" s="64"/>
      <c r="O13" s="64"/>
      <c r="P13" s="64" t="s">
        <v>73</v>
      </c>
    </row>
    <row r="14" spans="1:16" x14ac:dyDescent="0.25">
      <c r="A14" s="18" t="s">
        <v>0</v>
      </c>
      <c r="B14" s="19" t="s">
        <v>1</v>
      </c>
      <c r="C14" s="19" t="s">
        <v>3</v>
      </c>
      <c r="D14" s="19" t="s">
        <v>23</v>
      </c>
      <c r="E14" s="65"/>
      <c r="F14" s="65"/>
      <c r="G14" s="65"/>
      <c r="H14" s="65"/>
      <c r="I14" s="65"/>
      <c r="J14" s="65"/>
      <c r="K14" s="65"/>
      <c r="L14" s="65"/>
      <c r="M14" s="65"/>
      <c r="N14" s="65"/>
      <c r="O14" s="65"/>
      <c r="P14" s="65"/>
    </row>
    <row r="15" spans="1:16" x14ac:dyDescent="0.25">
      <c r="B15" s="10"/>
      <c r="C15" s="10"/>
      <c r="D15" s="10"/>
      <c r="I15" s="11"/>
      <c r="J15" s="11"/>
      <c r="K15" s="11"/>
      <c r="L15" s="11"/>
      <c r="M15" s="23"/>
    </row>
    <row r="16" spans="1:16" x14ac:dyDescent="0.25">
      <c r="A16" s="9" t="s">
        <v>54</v>
      </c>
      <c r="N16" s="11"/>
      <c r="O16" s="11"/>
      <c r="P16" s="11"/>
    </row>
    <row r="17" spans="1:16" x14ac:dyDescent="0.25">
      <c r="A17" s="10" t="s">
        <v>50</v>
      </c>
      <c r="B17" s="20">
        <v>43934</v>
      </c>
      <c r="C17" s="20">
        <v>43945</v>
      </c>
      <c r="D17" s="20">
        <v>43952</v>
      </c>
      <c r="E17" s="10">
        <v>10</v>
      </c>
      <c r="F17" s="10">
        <v>10</v>
      </c>
      <c r="G17" s="10"/>
      <c r="H17" s="10"/>
      <c r="I17" s="10"/>
      <c r="J17" s="54">
        <v>0</v>
      </c>
      <c r="K17" s="54">
        <v>0</v>
      </c>
      <c r="L17" s="54">
        <f t="shared" ref="L17" si="0">SUM(I17:K17)</f>
        <v>0</v>
      </c>
      <c r="M17" s="55">
        <f>IF(OR(D17&lt;$B$10,D17&gt;$B$11),0,IF(F17&gt;0,(F17/E17)*L17,(H17/G17)*L17))</f>
        <v>0</v>
      </c>
      <c r="N17" s="11"/>
      <c r="O17" s="11"/>
      <c r="P17" s="11"/>
    </row>
    <row r="18" spans="1:16" x14ac:dyDescent="0.25">
      <c r="A18" s="10" t="s">
        <v>51</v>
      </c>
      <c r="B18" s="20">
        <v>43946</v>
      </c>
      <c r="C18" s="20">
        <f>B18+14</f>
        <v>43960</v>
      </c>
      <c r="D18" s="20">
        <f>D17+14</f>
        <v>43966</v>
      </c>
      <c r="E18" s="10">
        <v>10</v>
      </c>
      <c r="F18" s="10">
        <v>10</v>
      </c>
      <c r="G18" s="10"/>
      <c r="H18" s="10"/>
      <c r="I18" s="10"/>
      <c r="J18" s="54">
        <v>0</v>
      </c>
      <c r="K18" s="54">
        <v>0</v>
      </c>
      <c r="L18" s="54">
        <f t="shared" ref="L18" si="1">SUM(I18:K18)</f>
        <v>0</v>
      </c>
      <c r="M18" s="55">
        <f>IF(OR(D18&lt;$B$10,D18&gt;$B$11),0,IF(F18&gt;0,(F18/E18)*L18,(H18/G18)*L18))</f>
        <v>0</v>
      </c>
      <c r="N18" s="11"/>
      <c r="O18" s="11"/>
      <c r="P18" s="11"/>
    </row>
    <row r="19" spans="1:16" x14ac:dyDescent="0.25">
      <c r="A19" s="10" t="s">
        <v>52</v>
      </c>
      <c r="B19" s="20">
        <f>C18+1</f>
        <v>43961</v>
      </c>
      <c r="C19" s="20">
        <f>B19+14</f>
        <v>43975</v>
      </c>
      <c r="D19" s="20">
        <f t="shared" ref="D19:D20" si="2">D18+14</f>
        <v>43980</v>
      </c>
      <c r="E19" s="10">
        <v>10</v>
      </c>
      <c r="F19" s="10">
        <v>10</v>
      </c>
      <c r="G19" s="10"/>
      <c r="H19" s="10"/>
      <c r="I19" s="10"/>
      <c r="J19" s="54">
        <v>0</v>
      </c>
      <c r="K19" s="54">
        <v>0</v>
      </c>
      <c r="L19" s="54">
        <f t="shared" ref="L19" si="3">SUM(I19:K19)</f>
        <v>0</v>
      </c>
      <c r="M19" s="55">
        <f>IF(OR(D19&lt;$B$10,D19&gt;$B$11),0,IF(F19&gt;0,(F19/E19)*L19,(H19/G19)*L19))</f>
        <v>0</v>
      </c>
      <c r="N19" s="11"/>
    </row>
    <row r="20" spans="1:16" x14ac:dyDescent="0.25">
      <c r="A20" s="10" t="s">
        <v>53</v>
      </c>
      <c r="B20" s="20">
        <f t="shared" ref="B20" si="4">C19+1</f>
        <v>43976</v>
      </c>
      <c r="C20" s="20">
        <f>B20+14</f>
        <v>43990</v>
      </c>
      <c r="D20" s="20">
        <f t="shared" si="2"/>
        <v>43994</v>
      </c>
      <c r="E20" s="10">
        <v>10</v>
      </c>
      <c r="F20" s="10">
        <v>10</v>
      </c>
      <c r="G20" s="10"/>
      <c r="H20" s="10"/>
      <c r="I20" s="10"/>
      <c r="J20" s="54">
        <v>0</v>
      </c>
      <c r="K20" s="54">
        <v>0</v>
      </c>
      <c r="L20" s="54">
        <f t="shared" ref="L20" si="5">SUM(I20:K20)</f>
        <v>0</v>
      </c>
      <c r="M20" s="55">
        <f>IF(OR(D20&lt;$B$10,D20&gt;$B$11),0,IF(F20&gt;0,(F20/E20)*L20,(H20/G20)*L20))</f>
        <v>0</v>
      </c>
      <c r="N20" s="11"/>
      <c r="O20" s="11"/>
      <c r="P20" s="11"/>
    </row>
    <row r="21" spans="1:16" x14ac:dyDescent="0.25">
      <c r="B21" s="10"/>
      <c r="C21" s="10"/>
      <c r="D21" s="10"/>
      <c r="E21" s="10"/>
      <c r="F21" s="10"/>
      <c r="I21" s="11"/>
      <c r="J21" s="11"/>
      <c r="K21" s="11"/>
      <c r="L21" s="11"/>
      <c r="M21" s="11"/>
      <c r="N21" s="11"/>
      <c r="O21" s="11"/>
      <c r="P21" s="11"/>
    </row>
    <row r="22" spans="1:16" x14ac:dyDescent="0.25">
      <c r="A22" s="13" t="s">
        <v>15</v>
      </c>
      <c r="B22" s="21"/>
      <c r="C22" s="21"/>
      <c r="D22" s="21"/>
      <c r="E22" s="21"/>
      <c r="F22" s="21"/>
      <c r="G22" s="21"/>
      <c r="H22" s="21"/>
      <c r="I22" s="14"/>
      <c r="J22" s="14"/>
      <c r="K22" s="14"/>
      <c r="L22" s="14"/>
      <c r="M22" s="14">
        <f>SUM(M17:M21)</f>
        <v>0</v>
      </c>
      <c r="N22" s="14">
        <f>ROUNDDOWN(100000/52*8,2)</f>
        <v>15384.61</v>
      </c>
      <c r="O22" s="14">
        <f>MIN(M22,N22)</f>
        <v>0</v>
      </c>
      <c r="P22" s="14">
        <f>N22-O22</f>
        <v>15384.61</v>
      </c>
    </row>
    <row r="23" spans="1:16" x14ac:dyDescent="0.25">
      <c r="B23" s="10"/>
      <c r="C23" s="10"/>
      <c r="D23" s="10"/>
      <c r="E23" s="10"/>
      <c r="F23" s="10"/>
      <c r="I23" s="11"/>
      <c r="J23" s="11"/>
      <c r="K23" s="11"/>
      <c r="L23" s="11"/>
      <c r="M23" s="11"/>
      <c r="N23" s="11"/>
      <c r="O23" s="11"/>
      <c r="P23" s="11"/>
    </row>
    <row r="24" spans="1:16" x14ac:dyDescent="0.25">
      <c r="A24" s="9" t="s">
        <v>56</v>
      </c>
      <c r="N24" s="11"/>
      <c r="O24" s="11"/>
      <c r="P24" s="11"/>
    </row>
    <row r="25" spans="1:16" x14ac:dyDescent="0.25">
      <c r="A25" s="10" t="s">
        <v>50</v>
      </c>
      <c r="B25" s="20">
        <v>43934</v>
      </c>
      <c r="C25" s="20">
        <v>43945</v>
      </c>
      <c r="D25" s="20">
        <v>43952</v>
      </c>
      <c r="E25" s="10">
        <v>10</v>
      </c>
      <c r="F25" s="10">
        <v>10</v>
      </c>
      <c r="G25" s="10"/>
      <c r="H25" s="10"/>
      <c r="I25" s="10"/>
      <c r="J25" s="54">
        <v>0</v>
      </c>
      <c r="K25" s="54">
        <v>0</v>
      </c>
      <c r="L25" s="54">
        <f t="shared" ref="L25" si="6">SUM(I25:K25)</f>
        <v>0</v>
      </c>
      <c r="M25" s="55">
        <f>IF(OR(D25&lt;$B$10,D25&gt;$B$11),0,IF(F25&gt;0,(F25/E25)*L25,(H25/G25)*L25))</f>
        <v>0</v>
      </c>
      <c r="N25" s="11"/>
      <c r="O25" s="11"/>
      <c r="P25" s="11"/>
    </row>
    <row r="26" spans="1:16" x14ac:dyDescent="0.25">
      <c r="A26" s="10" t="s">
        <v>51</v>
      </c>
      <c r="B26" s="20">
        <v>43946</v>
      </c>
      <c r="C26" s="20">
        <f>B26+14</f>
        <v>43960</v>
      </c>
      <c r="D26" s="20">
        <f>D25+14</f>
        <v>43966</v>
      </c>
      <c r="E26" s="10">
        <v>10</v>
      </c>
      <c r="F26" s="10">
        <v>10</v>
      </c>
      <c r="G26" s="10"/>
      <c r="H26" s="10"/>
      <c r="I26" s="10"/>
      <c r="J26" s="54">
        <v>0</v>
      </c>
      <c r="K26" s="54">
        <v>0</v>
      </c>
      <c r="L26" s="54">
        <f t="shared" ref="L26" si="7">SUM(I26:K26)</f>
        <v>0</v>
      </c>
      <c r="M26" s="55">
        <f>IF(OR(D26&lt;$B$10,D26&gt;$B$11),0,IF(F26&gt;0,(F26/E26)*L26,(H26/G26)*L26))</f>
        <v>0</v>
      </c>
      <c r="N26" s="11"/>
      <c r="O26" s="11"/>
      <c r="P26" s="11"/>
    </row>
    <row r="27" spans="1:16" x14ac:dyDescent="0.25">
      <c r="A27" s="10" t="s">
        <v>52</v>
      </c>
      <c r="B27" s="20">
        <f>C26+1</f>
        <v>43961</v>
      </c>
      <c r="C27" s="20">
        <f>B27+14</f>
        <v>43975</v>
      </c>
      <c r="D27" s="20">
        <f t="shared" ref="D27:D28" si="8">D26+14</f>
        <v>43980</v>
      </c>
      <c r="E27" s="10">
        <v>10</v>
      </c>
      <c r="F27" s="10">
        <v>10</v>
      </c>
      <c r="G27" s="10"/>
      <c r="H27" s="10"/>
      <c r="I27" s="10"/>
      <c r="J27" s="54">
        <v>0</v>
      </c>
      <c r="K27" s="54">
        <v>0</v>
      </c>
      <c r="L27" s="54">
        <f t="shared" ref="L27" si="9">SUM(I27:K27)</f>
        <v>0</v>
      </c>
      <c r="M27" s="55">
        <f>IF(OR(D27&lt;$B$10,D27&gt;$B$11),0,IF(F27&gt;0,(F27/E27)*L27,(H27/G27)*L27))</f>
        <v>0</v>
      </c>
      <c r="N27" s="11"/>
    </row>
    <row r="28" spans="1:16" x14ac:dyDescent="0.25">
      <c r="A28" s="10" t="s">
        <v>53</v>
      </c>
      <c r="B28" s="20">
        <f t="shared" ref="B28" si="10">C27+1</f>
        <v>43976</v>
      </c>
      <c r="C28" s="20">
        <f>B28+14</f>
        <v>43990</v>
      </c>
      <c r="D28" s="20">
        <f t="shared" si="8"/>
        <v>43994</v>
      </c>
      <c r="E28" s="10">
        <v>10</v>
      </c>
      <c r="F28" s="10">
        <v>10</v>
      </c>
      <c r="G28" s="10"/>
      <c r="H28" s="10"/>
      <c r="I28" s="10"/>
      <c r="J28" s="54">
        <v>0</v>
      </c>
      <c r="K28" s="54">
        <v>0</v>
      </c>
      <c r="L28" s="54">
        <f t="shared" ref="L28" si="11">SUM(I28:K28)</f>
        <v>0</v>
      </c>
      <c r="M28" s="55">
        <f>IF(OR(D28&lt;$B$10,D28&gt;$B$11),0,IF(F28&gt;0,(F28/E28)*L28,(H28/G28)*L28))</f>
        <v>0</v>
      </c>
      <c r="N28" s="11"/>
      <c r="O28" s="11"/>
      <c r="P28" s="11"/>
    </row>
    <row r="29" spans="1:16" x14ac:dyDescent="0.25">
      <c r="B29" s="20"/>
      <c r="C29" s="20"/>
      <c r="D29" s="20"/>
      <c r="E29" s="10"/>
      <c r="F29" s="10"/>
      <c r="I29" s="11"/>
      <c r="J29" s="11"/>
      <c r="K29" s="11"/>
      <c r="L29" s="11"/>
      <c r="M29" s="11"/>
      <c r="N29" s="11"/>
      <c r="O29" s="11"/>
      <c r="P29" s="11"/>
    </row>
    <row r="30" spans="1:16" x14ac:dyDescent="0.25">
      <c r="A30" s="13" t="s">
        <v>16</v>
      </c>
      <c r="B30" s="13"/>
      <c r="C30" s="13"/>
      <c r="D30" s="13"/>
      <c r="E30" s="13"/>
      <c r="F30" s="13"/>
      <c r="G30" s="21"/>
      <c r="H30" s="21"/>
      <c r="I30" s="14"/>
      <c r="J30" s="14"/>
      <c r="K30" s="14"/>
      <c r="L30" s="14"/>
      <c r="M30" s="14">
        <f>SUM(M25:M29)</f>
        <v>0</v>
      </c>
      <c r="N30" s="14">
        <f>ROUNDDOWN(100000/52*8,2)</f>
        <v>15384.61</v>
      </c>
      <c r="O30" s="14">
        <f>MIN(M30,N30)</f>
        <v>0</v>
      </c>
      <c r="P30" s="14">
        <f>N30-O30</f>
        <v>15384.61</v>
      </c>
    </row>
    <row r="31" spans="1:16" x14ac:dyDescent="0.25">
      <c r="B31" s="20"/>
      <c r="C31" s="20"/>
      <c r="D31" s="20"/>
      <c r="E31" s="10"/>
      <c r="F31" s="10"/>
      <c r="I31" s="11"/>
      <c r="J31" s="11"/>
      <c r="K31" s="11"/>
      <c r="L31" s="11"/>
      <c r="M31" s="11"/>
      <c r="N31" s="11"/>
      <c r="O31" s="11"/>
      <c r="P31" s="11"/>
    </row>
    <row r="32" spans="1:16" x14ac:dyDescent="0.25">
      <c r="A32" s="9" t="s">
        <v>74</v>
      </c>
      <c r="N32" s="11"/>
      <c r="O32" s="11"/>
      <c r="P32" s="11"/>
    </row>
    <row r="33" spans="1:16" x14ac:dyDescent="0.25">
      <c r="A33" s="10" t="s">
        <v>50</v>
      </c>
      <c r="B33" s="20">
        <v>43934</v>
      </c>
      <c r="C33" s="20">
        <v>43945</v>
      </c>
      <c r="D33" s="20">
        <v>43952</v>
      </c>
      <c r="E33" s="10">
        <v>10</v>
      </c>
      <c r="F33" s="10">
        <v>10</v>
      </c>
      <c r="G33" s="10"/>
      <c r="H33" s="10"/>
      <c r="I33" s="10"/>
      <c r="J33" s="54">
        <v>0</v>
      </c>
      <c r="K33" s="54">
        <v>0</v>
      </c>
      <c r="L33" s="54">
        <f t="shared" ref="L33" si="12">SUM(I33:K33)</f>
        <v>0</v>
      </c>
      <c r="M33" s="55">
        <f>IF(OR(D33&lt;$B$10,D33&gt;$B$11),0,IF(F33&gt;0,(F33/E33)*L33,(H33/G33)*L33))</f>
        <v>0</v>
      </c>
      <c r="N33" s="11"/>
      <c r="O33" s="11"/>
      <c r="P33" s="11"/>
    </row>
    <row r="34" spans="1:16" x14ac:dyDescent="0.25">
      <c r="A34" s="10" t="s">
        <v>51</v>
      </c>
      <c r="B34" s="20">
        <v>43946</v>
      </c>
      <c r="C34" s="20">
        <f>B34+14</f>
        <v>43960</v>
      </c>
      <c r="D34" s="20">
        <f>D33+14</f>
        <v>43966</v>
      </c>
      <c r="E34" s="10">
        <v>10</v>
      </c>
      <c r="F34" s="10">
        <v>10</v>
      </c>
      <c r="G34" s="10"/>
      <c r="H34" s="10"/>
      <c r="I34" s="10"/>
      <c r="J34" s="54">
        <v>0</v>
      </c>
      <c r="K34" s="54">
        <v>0</v>
      </c>
      <c r="L34" s="54">
        <f t="shared" ref="L34" si="13">SUM(I34:K34)</f>
        <v>0</v>
      </c>
      <c r="M34" s="55">
        <f>IF(OR(D34&lt;$B$10,D34&gt;$B$11),0,IF(F34&gt;0,(F34/E34)*L34,(H34/G34)*L34))</f>
        <v>0</v>
      </c>
      <c r="N34" s="11"/>
      <c r="O34" s="11"/>
      <c r="P34" s="11"/>
    </row>
    <row r="35" spans="1:16" x14ac:dyDescent="0.25">
      <c r="A35" s="10" t="s">
        <v>52</v>
      </c>
      <c r="B35" s="20">
        <f>C34+1</f>
        <v>43961</v>
      </c>
      <c r="C35" s="20">
        <f>B35+14</f>
        <v>43975</v>
      </c>
      <c r="D35" s="20">
        <f t="shared" ref="D35:D36" si="14">D34+14</f>
        <v>43980</v>
      </c>
      <c r="E35" s="10">
        <v>10</v>
      </c>
      <c r="F35" s="10">
        <v>10</v>
      </c>
      <c r="G35" s="10"/>
      <c r="H35" s="10"/>
      <c r="I35" s="10"/>
      <c r="J35" s="54">
        <v>0</v>
      </c>
      <c r="K35" s="54">
        <v>0</v>
      </c>
      <c r="L35" s="54">
        <f t="shared" ref="L35" si="15">SUM(I35:K35)</f>
        <v>0</v>
      </c>
      <c r="M35" s="55">
        <f>IF(OR(D35&lt;$B$10,D35&gt;$B$11),0,IF(F35&gt;0,(F35/E35)*L35,(H35/G35)*L35))</f>
        <v>0</v>
      </c>
      <c r="N35" s="11"/>
    </row>
    <row r="36" spans="1:16" x14ac:dyDescent="0.25">
      <c r="A36" s="10" t="s">
        <v>53</v>
      </c>
      <c r="B36" s="20">
        <f t="shared" ref="B36" si="16">C35+1</f>
        <v>43976</v>
      </c>
      <c r="C36" s="20">
        <f>B36+14</f>
        <v>43990</v>
      </c>
      <c r="D36" s="20">
        <f t="shared" si="14"/>
        <v>43994</v>
      </c>
      <c r="E36" s="10">
        <v>10</v>
      </c>
      <c r="F36" s="10">
        <v>10</v>
      </c>
      <c r="G36" s="10"/>
      <c r="H36" s="10"/>
      <c r="I36" s="10"/>
      <c r="J36" s="54">
        <v>0</v>
      </c>
      <c r="K36" s="54">
        <v>0</v>
      </c>
      <c r="L36" s="54">
        <f t="shared" ref="L36" si="17">SUM(I36:K36)</f>
        <v>0</v>
      </c>
      <c r="M36" s="55">
        <f>IF(OR(D36&lt;$B$10,D36&gt;$B$11),0,IF(F36&gt;0,(F36/E36)*L36,(H36/G36)*L36))</f>
        <v>0</v>
      </c>
      <c r="N36" s="11"/>
      <c r="O36" s="11"/>
      <c r="P36" s="11"/>
    </row>
    <row r="37" spans="1:16" x14ac:dyDescent="0.25">
      <c r="B37" s="20"/>
      <c r="C37" s="20"/>
      <c r="D37" s="20"/>
      <c r="E37" s="10"/>
      <c r="F37" s="10"/>
      <c r="I37" s="11"/>
      <c r="J37" s="11"/>
      <c r="K37" s="11"/>
      <c r="L37" s="11"/>
      <c r="M37" s="11"/>
      <c r="N37" s="11"/>
      <c r="O37" s="11"/>
      <c r="P37" s="11"/>
    </row>
    <row r="38" spans="1:16" x14ac:dyDescent="0.25">
      <c r="A38" s="13" t="s">
        <v>55</v>
      </c>
      <c r="B38" s="13"/>
      <c r="C38" s="13"/>
      <c r="D38" s="13"/>
      <c r="E38" s="13"/>
      <c r="F38" s="13"/>
      <c r="G38" s="21"/>
      <c r="H38" s="21"/>
      <c r="I38" s="14"/>
      <c r="J38" s="14"/>
      <c r="K38" s="14"/>
      <c r="L38" s="14"/>
      <c r="M38" s="14">
        <f>SUM(M33:M37)</f>
        <v>0</v>
      </c>
      <c r="N38" s="14">
        <f>ROUNDDOWN(100000/52*8,2)</f>
        <v>15384.61</v>
      </c>
      <c r="O38" s="14">
        <f>MIN(M38,N38)</f>
        <v>0</v>
      </c>
      <c r="P38" s="14">
        <f>N38-O38</f>
        <v>15384.61</v>
      </c>
    </row>
    <row r="39" spans="1:16" x14ac:dyDescent="0.25">
      <c r="B39" s="20"/>
      <c r="C39" s="20"/>
      <c r="D39" s="20"/>
      <c r="E39" s="10"/>
      <c r="F39" s="10"/>
      <c r="I39" s="11"/>
      <c r="J39" s="11"/>
      <c r="K39" s="11"/>
      <c r="L39" s="11"/>
      <c r="M39" s="11"/>
      <c r="N39" s="11"/>
      <c r="O39" s="11"/>
      <c r="P39" s="11"/>
    </row>
    <row r="40" spans="1:16" x14ac:dyDescent="0.25">
      <c r="A40" s="9" t="s">
        <v>75</v>
      </c>
      <c r="N40" s="11"/>
      <c r="O40" s="11"/>
      <c r="P40" s="11"/>
    </row>
    <row r="41" spans="1:16" x14ac:dyDescent="0.25">
      <c r="A41" s="10" t="s">
        <v>50</v>
      </c>
      <c r="B41" s="20">
        <v>43934</v>
      </c>
      <c r="C41" s="20">
        <v>43945</v>
      </c>
      <c r="D41" s="20">
        <v>43952</v>
      </c>
      <c r="E41" s="10">
        <v>10</v>
      </c>
      <c r="F41" s="10">
        <v>10</v>
      </c>
      <c r="G41" s="10"/>
      <c r="H41" s="10"/>
      <c r="I41" s="10"/>
      <c r="J41" s="54">
        <v>0</v>
      </c>
      <c r="K41" s="54">
        <v>0</v>
      </c>
      <c r="L41" s="54">
        <f t="shared" ref="L41" si="18">SUM(I41:K41)</f>
        <v>0</v>
      </c>
      <c r="M41" s="55">
        <f>IF(OR(D41&lt;$B$10,D41&gt;$B$11),0,IF(F41&gt;0,(F41/E41)*L41,(H41/G41)*L41))</f>
        <v>0</v>
      </c>
      <c r="N41" s="11"/>
      <c r="O41" s="11"/>
      <c r="P41" s="11"/>
    </row>
    <row r="42" spans="1:16" x14ac:dyDescent="0.25">
      <c r="A42" s="10" t="s">
        <v>51</v>
      </c>
      <c r="B42" s="20">
        <v>43946</v>
      </c>
      <c r="C42" s="20">
        <f>B42+14</f>
        <v>43960</v>
      </c>
      <c r="D42" s="20">
        <f>D41+14</f>
        <v>43966</v>
      </c>
      <c r="E42" s="10">
        <v>10</v>
      </c>
      <c r="F42" s="10">
        <v>10</v>
      </c>
      <c r="G42" s="10"/>
      <c r="H42" s="10"/>
      <c r="I42" s="10"/>
      <c r="J42" s="54">
        <v>0</v>
      </c>
      <c r="K42" s="54">
        <v>0</v>
      </c>
      <c r="L42" s="54">
        <f t="shared" ref="L42" si="19">SUM(I42:K42)</f>
        <v>0</v>
      </c>
      <c r="M42" s="55">
        <f>IF(OR(D42&lt;$B$10,D42&gt;$B$11),0,IF(F42&gt;0,(F42/E42)*L42,(H42/G42)*L42))</f>
        <v>0</v>
      </c>
      <c r="N42" s="11"/>
      <c r="O42" s="11"/>
      <c r="P42" s="11"/>
    </row>
    <row r="43" spans="1:16" x14ac:dyDescent="0.25">
      <c r="A43" s="10" t="s">
        <v>52</v>
      </c>
      <c r="B43" s="20">
        <f>C42+1</f>
        <v>43961</v>
      </c>
      <c r="C43" s="20">
        <f>B43+14</f>
        <v>43975</v>
      </c>
      <c r="D43" s="20">
        <f t="shared" ref="D43:D44" si="20">D42+14</f>
        <v>43980</v>
      </c>
      <c r="E43" s="10">
        <v>10</v>
      </c>
      <c r="F43" s="10">
        <v>10</v>
      </c>
      <c r="G43" s="10"/>
      <c r="H43" s="10"/>
      <c r="I43" s="10"/>
      <c r="J43" s="54">
        <v>0</v>
      </c>
      <c r="K43" s="54">
        <v>0</v>
      </c>
      <c r="L43" s="54">
        <f t="shared" ref="L43" si="21">SUM(I43:K43)</f>
        <v>0</v>
      </c>
      <c r="M43" s="55">
        <f>IF(OR(D43&lt;$B$10,D43&gt;$B$11),0,IF(F43&gt;0,(F43/E43)*L43,(H43/G43)*L43))</f>
        <v>0</v>
      </c>
      <c r="N43" s="11"/>
    </row>
    <row r="44" spans="1:16" x14ac:dyDescent="0.25">
      <c r="A44" s="10" t="s">
        <v>53</v>
      </c>
      <c r="B44" s="20">
        <f t="shared" ref="B44" si="22">C43+1</f>
        <v>43976</v>
      </c>
      <c r="C44" s="20">
        <f>B44+14</f>
        <v>43990</v>
      </c>
      <c r="D44" s="20">
        <f t="shared" si="20"/>
        <v>43994</v>
      </c>
      <c r="E44" s="10">
        <v>10</v>
      </c>
      <c r="F44" s="10">
        <v>10</v>
      </c>
      <c r="G44" s="10"/>
      <c r="H44" s="10"/>
      <c r="I44" s="10"/>
      <c r="J44" s="54">
        <v>0</v>
      </c>
      <c r="K44" s="54">
        <v>0</v>
      </c>
      <c r="L44" s="54">
        <f t="shared" ref="L44" si="23">SUM(I44:K44)</f>
        <v>0</v>
      </c>
      <c r="M44" s="55">
        <f>IF(OR(D44&lt;$B$10,D44&gt;$B$11),0,IF(F44&gt;0,(F44/E44)*L44,(H44/G44)*L44))</f>
        <v>0</v>
      </c>
      <c r="N44" s="11"/>
      <c r="O44" s="11"/>
      <c r="P44" s="11"/>
    </row>
    <row r="45" spans="1:16" x14ac:dyDescent="0.25">
      <c r="B45" s="20"/>
      <c r="C45" s="20"/>
      <c r="D45" s="20"/>
      <c r="E45" s="10"/>
      <c r="F45" s="10"/>
      <c r="I45" s="11"/>
      <c r="J45" s="11"/>
      <c r="K45" s="11"/>
      <c r="L45" s="11"/>
      <c r="M45" s="11"/>
      <c r="N45" s="11"/>
      <c r="O45" s="11"/>
      <c r="P45" s="11"/>
    </row>
    <row r="46" spans="1:16" x14ac:dyDescent="0.25">
      <c r="A46" s="13" t="s">
        <v>57</v>
      </c>
      <c r="B46" s="13"/>
      <c r="C46" s="13"/>
      <c r="D46" s="13"/>
      <c r="E46" s="13"/>
      <c r="F46" s="13"/>
      <c r="G46" s="21"/>
      <c r="H46" s="21"/>
      <c r="I46" s="14"/>
      <c r="J46" s="14"/>
      <c r="K46" s="14"/>
      <c r="L46" s="14"/>
      <c r="M46" s="14">
        <f>SUM(M41:M45)</f>
        <v>0</v>
      </c>
      <c r="N46" s="14">
        <f>ROUNDDOWN(100000/52*8,2)</f>
        <v>15384.61</v>
      </c>
      <c r="O46" s="14">
        <f>MIN(M46,N46)</f>
        <v>0</v>
      </c>
      <c r="P46" s="14">
        <f>N46-O46</f>
        <v>15384.61</v>
      </c>
    </row>
    <row r="47" spans="1:16" x14ac:dyDescent="0.25">
      <c r="B47" s="20"/>
      <c r="C47" s="20"/>
      <c r="D47" s="20"/>
      <c r="E47" s="10"/>
      <c r="F47" s="10"/>
      <c r="I47" s="11"/>
      <c r="J47" s="11"/>
      <c r="K47" s="11"/>
      <c r="L47" s="11"/>
      <c r="M47" s="11"/>
      <c r="N47" s="11"/>
      <c r="O47" s="11"/>
      <c r="P47" s="11"/>
    </row>
    <row r="48" spans="1:16" x14ac:dyDescent="0.25">
      <c r="A48" s="9" t="s">
        <v>76</v>
      </c>
      <c r="N48" s="11"/>
      <c r="O48" s="11"/>
      <c r="P48" s="11"/>
    </row>
    <row r="49" spans="1:16" x14ac:dyDescent="0.25">
      <c r="A49" s="10" t="s">
        <v>50</v>
      </c>
      <c r="B49" s="20">
        <v>43934</v>
      </c>
      <c r="C49" s="20">
        <v>43945</v>
      </c>
      <c r="D49" s="20">
        <v>43952</v>
      </c>
      <c r="E49" s="10">
        <v>10</v>
      </c>
      <c r="F49" s="10">
        <v>10</v>
      </c>
      <c r="G49" s="10"/>
      <c r="H49" s="10"/>
      <c r="I49" s="10"/>
      <c r="J49" s="54">
        <v>0</v>
      </c>
      <c r="K49" s="54">
        <v>0</v>
      </c>
      <c r="L49" s="54">
        <f t="shared" ref="L49" si="24">SUM(I49:K49)</f>
        <v>0</v>
      </c>
      <c r="M49" s="55">
        <f>IF(OR(D49&lt;$B$10,D49&gt;$B$11),0,IF(F49&gt;0,(F49/E49)*L49,(H49/G49)*L49))</f>
        <v>0</v>
      </c>
      <c r="N49" s="11"/>
      <c r="O49" s="11"/>
      <c r="P49" s="11"/>
    </row>
    <row r="50" spans="1:16" x14ac:dyDescent="0.25">
      <c r="A50" s="10" t="s">
        <v>51</v>
      </c>
      <c r="B50" s="20">
        <v>43946</v>
      </c>
      <c r="C50" s="20">
        <f>B50+14</f>
        <v>43960</v>
      </c>
      <c r="D50" s="20">
        <f>D49+14</f>
        <v>43966</v>
      </c>
      <c r="E50" s="10">
        <v>10</v>
      </c>
      <c r="F50" s="10">
        <v>10</v>
      </c>
      <c r="G50" s="10"/>
      <c r="H50" s="10"/>
      <c r="I50" s="10"/>
      <c r="J50" s="54">
        <v>0</v>
      </c>
      <c r="K50" s="54">
        <v>0</v>
      </c>
      <c r="L50" s="54">
        <f t="shared" ref="L50" si="25">SUM(I50:K50)</f>
        <v>0</v>
      </c>
      <c r="M50" s="55">
        <f>IF(OR(D50&lt;$B$10,D50&gt;$B$11),0,IF(F50&gt;0,(F50/E50)*L50,(H50/G50)*L50))</f>
        <v>0</v>
      </c>
      <c r="N50" s="11"/>
      <c r="O50" s="11"/>
      <c r="P50" s="11"/>
    </row>
    <row r="51" spans="1:16" x14ac:dyDescent="0.25">
      <c r="A51" s="10" t="s">
        <v>52</v>
      </c>
      <c r="B51" s="20">
        <f>C50+1</f>
        <v>43961</v>
      </c>
      <c r="C51" s="20">
        <f>B51+14</f>
        <v>43975</v>
      </c>
      <c r="D51" s="20">
        <f t="shared" ref="D51:D52" si="26">D50+14</f>
        <v>43980</v>
      </c>
      <c r="E51" s="10">
        <v>10</v>
      </c>
      <c r="F51" s="10">
        <v>10</v>
      </c>
      <c r="G51" s="10"/>
      <c r="H51" s="10"/>
      <c r="I51" s="10"/>
      <c r="J51" s="54">
        <v>0</v>
      </c>
      <c r="K51" s="54">
        <v>0</v>
      </c>
      <c r="L51" s="54">
        <f t="shared" ref="L51" si="27">SUM(I51:K51)</f>
        <v>0</v>
      </c>
      <c r="M51" s="55">
        <f>IF(OR(D51&lt;$B$10,D51&gt;$B$11),0,IF(F51&gt;0,(F51/E51)*L51,(H51/G51)*L51))</f>
        <v>0</v>
      </c>
      <c r="N51" s="11"/>
    </row>
    <row r="52" spans="1:16" x14ac:dyDescent="0.25">
      <c r="A52" s="10" t="s">
        <v>53</v>
      </c>
      <c r="B52" s="20">
        <f t="shared" ref="B52" si="28">C51+1</f>
        <v>43976</v>
      </c>
      <c r="C52" s="20">
        <f>B52+14</f>
        <v>43990</v>
      </c>
      <c r="D52" s="20">
        <f t="shared" si="26"/>
        <v>43994</v>
      </c>
      <c r="E52" s="10">
        <v>10</v>
      </c>
      <c r="F52" s="10">
        <v>10</v>
      </c>
      <c r="G52" s="10"/>
      <c r="H52" s="10"/>
      <c r="I52" s="10"/>
      <c r="J52" s="54">
        <v>0</v>
      </c>
      <c r="K52" s="54">
        <v>0</v>
      </c>
      <c r="L52" s="54">
        <f t="shared" ref="L52" si="29">SUM(I52:K52)</f>
        <v>0</v>
      </c>
      <c r="M52" s="55">
        <f>IF(OR(D52&lt;$B$10,D52&gt;$B$11),0,IF(F52&gt;0,(F52/E52)*L52,(H52/G52)*L52))</f>
        <v>0</v>
      </c>
      <c r="N52" s="11"/>
      <c r="O52" s="11"/>
      <c r="P52" s="11"/>
    </row>
    <row r="53" spans="1:16" x14ac:dyDescent="0.25">
      <c r="B53" s="20"/>
      <c r="C53" s="20"/>
      <c r="D53" s="20"/>
      <c r="E53" s="10"/>
      <c r="F53" s="10"/>
      <c r="I53" s="11"/>
      <c r="J53" s="11"/>
      <c r="K53" s="11"/>
      <c r="L53" s="11"/>
      <c r="M53" s="11"/>
      <c r="N53" s="11"/>
      <c r="O53" s="11"/>
      <c r="P53" s="11"/>
    </row>
    <row r="54" spans="1:16" x14ac:dyDescent="0.25">
      <c r="A54" s="13" t="s">
        <v>58</v>
      </c>
      <c r="B54" s="13"/>
      <c r="C54" s="13"/>
      <c r="D54" s="13"/>
      <c r="E54" s="13"/>
      <c r="F54" s="13"/>
      <c r="G54" s="21"/>
      <c r="H54" s="21"/>
      <c r="I54" s="14"/>
      <c r="J54" s="14"/>
      <c r="K54" s="14"/>
      <c r="L54" s="14"/>
      <c r="M54" s="14">
        <f>SUM(M49:M53)</f>
        <v>0</v>
      </c>
      <c r="N54" s="14">
        <f>ROUNDDOWN(100000/52*8,2)</f>
        <v>15384.61</v>
      </c>
      <c r="O54" s="14">
        <f>MIN(M54,N54)</f>
        <v>0</v>
      </c>
      <c r="P54" s="14">
        <f>N54-O54</f>
        <v>15384.61</v>
      </c>
    </row>
    <row r="55" spans="1:16" x14ac:dyDescent="0.25">
      <c r="B55" s="20"/>
      <c r="C55" s="20"/>
      <c r="D55" s="20"/>
      <c r="E55" s="10"/>
      <c r="F55" s="10"/>
      <c r="I55" s="11"/>
      <c r="J55" s="11"/>
      <c r="K55" s="11"/>
      <c r="L55" s="11"/>
      <c r="M55" s="11"/>
      <c r="N55" s="11"/>
      <c r="O55" s="11"/>
      <c r="P55" s="11"/>
    </row>
    <row r="56" spans="1:16" x14ac:dyDescent="0.25">
      <c r="A56" s="9" t="s">
        <v>77</v>
      </c>
      <c r="N56" s="11"/>
      <c r="O56" s="11"/>
      <c r="P56" s="11"/>
    </row>
    <row r="57" spans="1:16" x14ac:dyDescent="0.25">
      <c r="A57" s="10" t="s">
        <v>50</v>
      </c>
      <c r="B57" s="20">
        <v>43934</v>
      </c>
      <c r="C57" s="20">
        <v>43945</v>
      </c>
      <c r="D57" s="20">
        <v>43952</v>
      </c>
      <c r="E57" s="10">
        <v>10</v>
      </c>
      <c r="F57" s="10">
        <v>10</v>
      </c>
      <c r="G57" s="10"/>
      <c r="H57" s="10"/>
      <c r="I57" s="10"/>
      <c r="J57" s="54">
        <v>0</v>
      </c>
      <c r="K57" s="54">
        <v>0</v>
      </c>
      <c r="L57" s="54">
        <f t="shared" ref="L57" si="30">SUM(I57:K57)</f>
        <v>0</v>
      </c>
      <c r="M57" s="55">
        <f>IF(OR(D57&lt;$B$10,D57&gt;$B$11),0,IF(F57&gt;0,(F57/E57)*L57,(H57/G57)*L57))</f>
        <v>0</v>
      </c>
      <c r="N57" s="11"/>
      <c r="O57" s="11"/>
      <c r="P57" s="11"/>
    </row>
    <row r="58" spans="1:16" x14ac:dyDescent="0.25">
      <c r="A58" s="10" t="s">
        <v>51</v>
      </c>
      <c r="B58" s="20">
        <v>43946</v>
      </c>
      <c r="C58" s="20">
        <f>B58+14</f>
        <v>43960</v>
      </c>
      <c r="D58" s="20">
        <f>D57+14</f>
        <v>43966</v>
      </c>
      <c r="E58" s="10">
        <v>10</v>
      </c>
      <c r="F58" s="10">
        <v>10</v>
      </c>
      <c r="G58" s="10"/>
      <c r="H58" s="10"/>
      <c r="I58" s="10"/>
      <c r="J58" s="54">
        <v>0</v>
      </c>
      <c r="K58" s="54">
        <v>0</v>
      </c>
      <c r="L58" s="54">
        <f t="shared" ref="L58" si="31">SUM(I58:K58)</f>
        <v>0</v>
      </c>
      <c r="M58" s="55">
        <f>IF(OR(D58&lt;$B$10,D58&gt;$B$11),0,IF(F58&gt;0,(F58/E58)*L58,(H58/G58)*L58))</f>
        <v>0</v>
      </c>
      <c r="N58" s="11"/>
      <c r="O58" s="11"/>
      <c r="P58" s="11"/>
    </row>
    <row r="59" spans="1:16" x14ac:dyDescent="0.25">
      <c r="A59" s="10" t="s">
        <v>52</v>
      </c>
      <c r="B59" s="20">
        <f>C58+1</f>
        <v>43961</v>
      </c>
      <c r="C59" s="20">
        <f>B59+14</f>
        <v>43975</v>
      </c>
      <c r="D59" s="20">
        <f t="shared" ref="D59:D60" si="32">D58+14</f>
        <v>43980</v>
      </c>
      <c r="E59" s="10">
        <v>10</v>
      </c>
      <c r="F59" s="10">
        <v>10</v>
      </c>
      <c r="G59" s="10"/>
      <c r="H59" s="10"/>
      <c r="I59" s="10"/>
      <c r="J59" s="54">
        <v>0</v>
      </c>
      <c r="K59" s="54">
        <v>0</v>
      </c>
      <c r="L59" s="54">
        <f t="shared" ref="L59" si="33">SUM(I59:K59)</f>
        <v>0</v>
      </c>
      <c r="M59" s="55">
        <f>IF(OR(D59&lt;$B$10,D59&gt;$B$11),0,IF(F59&gt;0,(F59/E59)*L59,(H59/G59)*L59))</f>
        <v>0</v>
      </c>
      <c r="N59" s="11"/>
    </row>
    <row r="60" spans="1:16" x14ac:dyDescent="0.25">
      <c r="A60" s="10" t="s">
        <v>53</v>
      </c>
      <c r="B60" s="20">
        <f t="shared" ref="B60" si="34">C59+1</f>
        <v>43976</v>
      </c>
      <c r="C60" s="20">
        <f>B60+14</f>
        <v>43990</v>
      </c>
      <c r="D60" s="20">
        <f t="shared" si="32"/>
        <v>43994</v>
      </c>
      <c r="E60" s="10">
        <v>10</v>
      </c>
      <c r="F60" s="10">
        <v>10</v>
      </c>
      <c r="G60" s="10"/>
      <c r="H60" s="10"/>
      <c r="I60" s="10"/>
      <c r="J60" s="54">
        <v>0</v>
      </c>
      <c r="K60" s="54">
        <v>0</v>
      </c>
      <c r="L60" s="54">
        <f t="shared" ref="L60" si="35">SUM(I60:K60)</f>
        <v>0</v>
      </c>
      <c r="M60" s="55">
        <f>IF(OR(D60&lt;$B$10,D60&gt;$B$11),0,IF(F60&gt;0,(F60/E60)*L60,(H60/G60)*L60))</f>
        <v>0</v>
      </c>
      <c r="N60" s="11"/>
      <c r="O60" s="11"/>
      <c r="P60" s="11"/>
    </row>
    <row r="61" spans="1:16" x14ac:dyDescent="0.25">
      <c r="B61" s="20"/>
      <c r="C61" s="20"/>
      <c r="D61" s="20"/>
      <c r="E61" s="10"/>
      <c r="F61" s="10"/>
      <c r="I61" s="11"/>
      <c r="J61" s="11"/>
      <c r="K61" s="11"/>
      <c r="L61" s="11"/>
      <c r="M61" s="11"/>
      <c r="N61" s="11"/>
      <c r="O61" s="11"/>
      <c r="P61" s="11"/>
    </row>
    <row r="62" spans="1:16" x14ac:dyDescent="0.25">
      <c r="A62" s="13" t="s">
        <v>59</v>
      </c>
      <c r="B62" s="13"/>
      <c r="C62" s="13"/>
      <c r="D62" s="13"/>
      <c r="E62" s="13"/>
      <c r="F62" s="13"/>
      <c r="G62" s="21"/>
      <c r="H62" s="21"/>
      <c r="I62" s="14"/>
      <c r="J62" s="14"/>
      <c r="K62" s="14"/>
      <c r="L62" s="14"/>
      <c r="M62" s="14">
        <f>SUM(M57:M61)</f>
        <v>0</v>
      </c>
      <c r="N62" s="14">
        <f>ROUNDDOWN(100000/52*8,2)</f>
        <v>15384.61</v>
      </c>
      <c r="O62" s="14">
        <f>MIN(M62,N62)</f>
        <v>0</v>
      </c>
      <c r="P62" s="14">
        <f>N62-O62</f>
        <v>15384.61</v>
      </c>
    </row>
    <row r="63" spans="1:16" x14ac:dyDescent="0.25">
      <c r="B63" s="20"/>
      <c r="C63" s="20"/>
      <c r="D63" s="20"/>
      <c r="E63" s="10"/>
      <c r="F63" s="10"/>
      <c r="I63" s="11"/>
      <c r="J63" s="11"/>
      <c r="K63" s="11"/>
      <c r="L63" s="11"/>
      <c r="M63" s="11"/>
      <c r="N63" s="11"/>
      <c r="O63" s="11"/>
      <c r="P63" s="11"/>
    </row>
    <row r="64" spans="1:16" x14ac:dyDescent="0.25">
      <c r="A64" s="9" t="s">
        <v>78</v>
      </c>
      <c r="N64" s="11"/>
      <c r="O64" s="11"/>
      <c r="P64" s="11"/>
    </row>
    <row r="65" spans="1:16" x14ac:dyDescent="0.25">
      <c r="A65" s="10" t="s">
        <v>50</v>
      </c>
      <c r="B65" s="20">
        <v>43934</v>
      </c>
      <c r="C65" s="20">
        <v>43945</v>
      </c>
      <c r="D65" s="20">
        <v>43952</v>
      </c>
      <c r="E65" s="10">
        <v>10</v>
      </c>
      <c r="F65" s="10">
        <v>10</v>
      </c>
      <c r="G65" s="10"/>
      <c r="H65" s="10"/>
      <c r="I65" s="10"/>
      <c r="J65" s="54">
        <v>0</v>
      </c>
      <c r="K65" s="54">
        <v>0</v>
      </c>
      <c r="L65" s="54">
        <f t="shared" ref="L65" si="36">SUM(I65:K65)</f>
        <v>0</v>
      </c>
      <c r="M65" s="55">
        <f>IF(OR(D65&lt;$B$10,D65&gt;$B$11),0,IF(F65&gt;0,(F65/E65)*L65,(H65/G65)*L65))</f>
        <v>0</v>
      </c>
      <c r="N65" s="11"/>
      <c r="O65" s="11"/>
      <c r="P65" s="11"/>
    </row>
    <row r="66" spans="1:16" x14ac:dyDescent="0.25">
      <c r="A66" s="10" t="s">
        <v>51</v>
      </c>
      <c r="B66" s="20">
        <v>43946</v>
      </c>
      <c r="C66" s="20">
        <f>B66+14</f>
        <v>43960</v>
      </c>
      <c r="D66" s="20">
        <f>D65+14</f>
        <v>43966</v>
      </c>
      <c r="E66" s="10">
        <v>10</v>
      </c>
      <c r="F66" s="10">
        <v>10</v>
      </c>
      <c r="G66" s="10"/>
      <c r="H66" s="10"/>
      <c r="I66" s="10"/>
      <c r="J66" s="54">
        <v>0</v>
      </c>
      <c r="K66" s="54">
        <v>0</v>
      </c>
      <c r="L66" s="54">
        <f t="shared" ref="L66" si="37">SUM(I66:K66)</f>
        <v>0</v>
      </c>
      <c r="M66" s="55">
        <f>IF(OR(D66&lt;$B$10,D66&gt;$B$11),0,IF(F66&gt;0,(F66/E66)*L66,(H66/G66)*L66))</f>
        <v>0</v>
      </c>
      <c r="N66" s="11"/>
      <c r="O66" s="11"/>
      <c r="P66" s="11"/>
    </row>
    <row r="67" spans="1:16" x14ac:dyDescent="0.25">
      <c r="A67" s="10" t="s">
        <v>52</v>
      </c>
      <c r="B67" s="20">
        <f>C66+1</f>
        <v>43961</v>
      </c>
      <c r="C67" s="20">
        <f>B67+14</f>
        <v>43975</v>
      </c>
      <c r="D67" s="20">
        <f t="shared" ref="D67:D68" si="38">D66+14</f>
        <v>43980</v>
      </c>
      <c r="E67" s="10">
        <v>10</v>
      </c>
      <c r="F67" s="10">
        <v>10</v>
      </c>
      <c r="G67" s="10"/>
      <c r="H67" s="10"/>
      <c r="I67" s="10"/>
      <c r="J67" s="54">
        <v>0</v>
      </c>
      <c r="K67" s="54">
        <v>0</v>
      </c>
      <c r="L67" s="54">
        <f t="shared" ref="L67" si="39">SUM(I67:K67)</f>
        <v>0</v>
      </c>
      <c r="M67" s="55">
        <f>IF(OR(D67&lt;$B$10,D67&gt;$B$11),0,IF(F67&gt;0,(F67/E67)*L67,(H67/G67)*L67))</f>
        <v>0</v>
      </c>
      <c r="N67" s="11"/>
    </row>
    <row r="68" spans="1:16" x14ac:dyDescent="0.25">
      <c r="A68" s="10" t="s">
        <v>53</v>
      </c>
      <c r="B68" s="20">
        <f t="shared" ref="B68" si="40">C67+1</f>
        <v>43976</v>
      </c>
      <c r="C68" s="20">
        <f>B68+14</f>
        <v>43990</v>
      </c>
      <c r="D68" s="20">
        <f t="shared" si="38"/>
        <v>43994</v>
      </c>
      <c r="E68" s="10">
        <v>10</v>
      </c>
      <c r="F68" s="10">
        <v>10</v>
      </c>
      <c r="G68" s="10"/>
      <c r="H68" s="10"/>
      <c r="I68" s="10"/>
      <c r="J68" s="54">
        <v>0</v>
      </c>
      <c r="K68" s="54">
        <v>0</v>
      </c>
      <c r="L68" s="54">
        <f t="shared" ref="L68" si="41">SUM(I68:K68)</f>
        <v>0</v>
      </c>
      <c r="M68" s="55">
        <f>IF(OR(D68&lt;$B$10,D68&gt;$B$11),0,IF(F68&gt;0,(F68/E68)*L68,(H68/G68)*L68))</f>
        <v>0</v>
      </c>
      <c r="N68" s="11"/>
      <c r="O68" s="11"/>
      <c r="P68" s="11"/>
    </row>
    <row r="69" spans="1:16" x14ac:dyDescent="0.25">
      <c r="B69" s="20"/>
      <c r="C69" s="20"/>
      <c r="D69" s="20"/>
      <c r="E69" s="10"/>
      <c r="F69" s="10"/>
      <c r="I69" s="11"/>
      <c r="J69" s="11"/>
      <c r="K69" s="11"/>
      <c r="L69" s="11"/>
      <c r="M69" s="11"/>
      <c r="N69" s="11"/>
      <c r="O69" s="11"/>
      <c r="P69" s="11"/>
    </row>
    <row r="70" spans="1:16" x14ac:dyDescent="0.25">
      <c r="A70" s="13" t="s">
        <v>64</v>
      </c>
      <c r="B70" s="13"/>
      <c r="C70" s="13"/>
      <c r="D70" s="13"/>
      <c r="E70" s="13"/>
      <c r="F70" s="13"/>
      <c r="G70" s="21"/>
      <c r="H70" s="21"/>
      <c r="I70" s="14"/>
      <c r="J70" s="14"/>
      <c r="K70" s="14"/>
      <c r="L70" s="14"/>
      <c r="M70" s="14">
        <f>SUM(M65:M69)</f>
        <v>0</v>
      </c>
      <c r="N70" s="14">
        <f>ROUNDDOWN(100000/52*8,2)</f>
        <v>15384.61</v>
      </c>
      <c r="O70" s="14">
        <f>MIN(M70,N70)</f>
        <v>0</v>
      </c>
      <c r="P70" s="14">
        <f>N70-O70</f>
        <v>15384.61</v>
      </c>
    </row>
    <row r="71" spans="1:16" x14ac:dyDescent="0.25">
      <c r="B71" s="20"/>
      <c r="C71" s="20"/>
      <c r="D71" s="20"/>
      <c r="E71" s="10"/>
      <c r="F71" s="10"/>
      <c r="I71" s="11"/>
      <c r="J71" s="11"/>
      <c r="K71" s="11"/>
      <c r="L71" s="11"/>
      <c r="M71" s="11"/>
      <c r="N71" s="11"/>
      <c r="O71" s="11"/>
      <c r="P71" s="11"/>
    </row>
    <row r="72" spans="1:16" x14ac:dyDescent="0.25">
      <c r="A72" s="9" t="s">
        <v>79</v>
      </c>
      <c r="N72" s="11"/>
      <c r="O72" s="11"/>
      <c r="P72" s="11"/>
    </row>
    <row r="73" spans="1:16" x14ac:dyDescent="0.25">
      <c r="A73" s="10" t="s">
        <v>50</v>
      </c>
      <c r="B73" s="20">
        <v>43934</v>
      </c>
      <c r="C73" s="20">
        <v>43945</v>
      </c>
      <c r="D73" s="20">
        <v>43952</v>
      </c>
      <c r="E73" s="10">
        <v>10</v>
      </c>
      <c r="F73" s="10">
        <v>10</v>
      </c>
      <c r="G73" s="10"/>
      <c r="H73" s="10"/>
      <c r="I73" s="10"/>
      <c r="J73" s="54">
        <v>0</v>
      </c>
      <c r="K73" s="54">
        <v>0</v>
      </c>
      <c r="L73" s="54">
        <f t="shared" ref="L73" si="42">SUM(I73:K73)</f>
        <v>0</v>
      </c>
      <c r="M73" s="55">
        <f>IF(OR(D73&lt;$B$10,D73&gt;$B$11),0,IF(F73&gt;0,(F73/E73)*L73,(H73/G73)*L73))</f>
        <v>0</v>
      </c>
      <c r="N73" s="11"/>
      <c r="O73" s="11"/>
      <c r="P73" s="11"/>
    </row>
    <row r="74" spans="1:16" x14ac:dyDescent="0.25">
      <c r="A74" s="10" t="s">
        <v>51</v>
      </c>
      <c r="B74" s="20">
        <v>43946</v>
      </c>
      <c r="C74" s="20">
        <f>B74+14</f>
        <v>43960</v>
      </c>
      <c r="D74" s="20">
        <f>D73+14</f>
        <v>43966</v>
      </c>
      <c r="E74" s="10">
        <v>10</v>
      </c>
      <c r="F74" s="10">
        <v>10</v>
      </c>
      <c r="G74" s="10"/>
      <c r="H74" s="10"/>
      <c r="I74" s="10"/>
      <c r="J74" s="54">
        <v>0</v>
      </c>
      <c r="K74" s="54">
        <v>0</v>
      </c>
      <c r="L74" s="54">
        <f t="shared" ref="L74" si="43">SUM(I74:K74)</f>
        <v>0</v>
      </c>
      <c r="M74" s="55">
        <f>IF(OR(D74&lt;$B$10,D74&gt;$B$11),0,IF(F74&gt;0,(F74/E74)*L74,(H74/G74)*L74))</f>
        <v>0</v>
      </c>
      <c r="N74" s="11"/>
      <c r="O74" s="11"/>
      <c r="P74" s="11"/>
    </row>
    <row r="75" spans="1:16" x14ac:dyDescent="0.25">
      <c r="A75" s="10" t="s">
        <v>52</v>
      </c>
      <c r="B75" s="20">
        <f>C74+1</f>
        <v>43961</v>
      </c>
      <c r="C75" s="20">
        <f>B75+14</f>
        <v>43975</v>
      </c>
      <c r="D75" s="20">
        <f t="shared" ref="D75:D76" si="44">D74+14</f>
        <v>43980</v>
      </c>
      <c r="E75" s="10">
        <v>10</v>
      </c>
      <c r="F75" s="10">
        <v>10</v>
      </c>
      <c r="G75" s="10"/>
      <c r="H75" s="10"/>
      <c r="I75" s="10"/>
      <c r="J75" s="54">
        <v>0</v>
      </c>
      <c r="K75" s="54">
        <v>0</v>
      </c>
      <c r="L75" s="54">
        <f t="shared" ref="L75" si="45">SUM(I75:K75)</f>
        <v>0</v>
      </c>
      <c r="M75" s="55">
        <f>IF(OR(D75&lt;$B$10,D75&gt;$B$11),0,IF(F75&gt;0,(F75/E75)*L75,(H75/G75)*L75))</f>
        <v>0</v>
      </c>
      <c r="N75" s="11"/>
    </row>
    <row r="76" spans="1:16" x14ac:dyDescent="0.25">
      <c r="A76" s="10" t="s">
        <v>53</v>
      </c>
      <c r="B76" s="20">
        <f t="shared" ref="B76" si="46">C75+1</f>
        <v>43976</v>
      </c>
      <c r="C76" s="20">
        <f>B76+14</f>
        <v>43990</v>
      </c>
      <c r="D76" s="20">
        <f t="shared" si="44"/>
        <v>43994</v>
      </c>
      <c r="E76" s="10">
        <v>10</v>
      </c>
      <c r="F76" s="10">
        <v>10</v>
      </c>
      <c r="G76" s="10"/>
      <c r="H76" s="10"/>
      <c r="I76" s="10"/>
      <c r="J76" s="54">
        <v>0</v>
      </c>
      <c r="K76" s="54">
        <v>0</v>
      </c>
      <c r="L76" s="54">
        <f t="shared" ref="L76" si="47">SUM(I76:K76)</f>
        <v>0</v>
      </c>
      <c r="M76" s="55">
        <f>IF(OR(D76&lt;$B$10,D76&gt;$B$11),0,IF(F76&gt;0,(F76/E76)*L76,(H76/G76)*L76))</f>
        <v>0</v>
      </c>
      <c r="N76" s="11"/>
      <c r="O76" s="11"/>
      <c r="P76" s="11"/>
    </row>
    <row r="77" spans="1:16" x14ac:dyDescent="0.25">
      <c r="B77" s="20"/>
      <c r="C77" s="20"/>
      <c r="D77" s="20"/>
      <c r="E77" s="10"/>
      <c r="F77" s="10"/>
      <c r="I77" s="11"/>
      <c r="J77" s="11"/>
      <c r="K77" s="11"/>
      <c r="L77" s="11"/>
      <c r="M77" s="11"/>
      <c r="N77" s="11"/>
      <c r="O77" s="11"/>
      <c r="P77" s="11"/>
    </row>
    <row r="78" spans="1:16" x14ac:dyDescent="0.25">
      <c r="A78" s="13" t="s">
        <v>65</v>
      </c>
      <c r="B78" s="13"/>
      <c r="C78" s="13"/>
      <c r="D78" s="13"/>
      <c r="E78" s="13"/>
      <c r="F78" s="13"/>
      <c r="G78" s="21"/>
      <c r="H78" s="21"/>
      <c r="I78" s="14"/>
      <c r="J78" s="14"/>
      <c r="K78" s="14"/>
      <c r="L78" s="14"/>
      <c r="M78" s="14">
        <f>SUM(M73:M77)</f>
        <v>0</v>
      </c>
      <c r="N78" s="14">
        <f>ROUNDDOWN(100000/52*8,2)</f>
        <v>15384.61</v>
      </c>
      <c r="O78" s="14">
        <f>MIN(M78,N78)</f>
        <v>0</v>
      </c>
      <c r="P78" s="14">
        <f>N78-O78</f>
        <v>15384.61</v>
      </c>
    </row>
    <row r="79" spans="1:16" x14ac:dyDescent="0.25">
      <c r="B79" s="20"/>
      <c r="C79" s="20"/>
      <c r="D79" s="20"/>
      <c r="E79" s="10"/>
      <c r="F79" s="10"/>
      <c r="I79" s="11"/>
      <c r="J79" s="11"/>
      <c r="K79" s="11"/>
      <c r="L79" s="11"/>
      <c r="M79" s="11"/>
      <c r="N79" s="11"/>
      <c r="O79" s="11"/>
      <c r="P79" s="11"/>
    </row>
    <row r="80" spans="1:16" x14ac:dyDescent="0.25">
      <c r="A80" s="9" t="s">
        <v>80</v>
      </c>
      <c r="N80" s="11"/>
      <c r="O80" s="11"/>
      <c r="P80" s="11"/>
    </row>
    <row r="81" spans="1:16" x14ac:dyDescent="0.25">
      <c r="A81" s="10" t="s">
        <v>50</v>
      </c>
      <c r="B81" s="20">
        <v>43934</v>
      </c>
      <c r="C81" s="20">
        <v>43945</v>
      </c>
      <c r="D81" s="20">
        <v>43952</v>
      </c>
      <c r="E81" s="10">
        <v>10</v>
      </c>
      <c r="F81" s="10">
        <v>10</v>
      </c>
      <c r="G81" s="10"/>
      <c r="H81" s="10"/>
      <c r="I81" s="10"/>
      <c r="J81" s="54">
        <v>0</v>
      </c>
      <c r="K81" s="54">
        <v>0</v>
      </c>
      <c r="L81" s="54">
        <f t="shared" ref="L81" si="48">SUM(I81:K81)</f>
        <v>0</v>
      </c>
      <c r="M81" s="55">
        <f>IF(OR(D81&lt;$B$10,D81&gt;$B$11),0,IF(F81&gt;0,(F81/E81)*L81,(H81/G81)*L81))</f>
        <v>0</v>
      </c>
      <c r="N81" s="11"/>
      <c r="O81" s="11"/>
      <c r="P81" s="11"/>
    </row>
    <row r="82" spans="1:16" x14ac:dyDescent="0.25">
      <c r="A82" s="10" t="s">
        <v>51</v>
      </c>
      <c r="B82" s="20">
        <v>43946</v>
      </c>
      <c r="C82" s="20">
        <f>B82+14</f>
        <v>43960</v>
      </c>
      <c r="D82" s="20">
        <f>D81+14</f>
        <v>43966</v>
      </c>
      <c r="E82" s="10">
        <v>10</v>
      </c>
      <c r="F82" s="10">
        <v>10</v>
      </c>
      <c r="G82" s="10"/>
      <c r="H82" s="10"/>
      <c r="I82" s="10"/>
      <c r="J82" s="54">
        <v>0</v>
      </c>
      <c r="K82" s="54">
        <v>0</v>
      </c>
      <c r="L82" s="54">
        <f t="shared" ref="L82" si="49">SUM(I82:K82)</f>
        <v>0</v>
      </c>
      <c r="M82" s="55">
        <f>IF(OR(D82&lt;$B$10,D82&gt;$B$11),0,IF(F82&gt;0,(F82/E82)*L82,(H82/G82)*L82))</f>
        <v>0</v>
      </c>
      <c r="N82" s="11"/>
      <c r="O82" s="11"/>
      <c r="P82" s="11"/>
    </row>
    <row r="83" spans="1:16" x14ac:dyDescent="0.25">
      <c r="A83" s="10" t="s">
        <v>52</v>
      </c>
      <c r="B83" s="20">
        <f>C82+1</f>
        <v>43961</v>
      </c>
      <c r="C83" s="20">
        <f>B83+14</f>
        <v>43975</v>
      </c>
      <c r="D83" s="20">
        <f t="shared" ref="D83:D84" si="50">D82+14</f>
        <v>43980</v>
      </c>
      <c r="E83" s="10">
        <v>10</v>
      </c>
      <c r="F83" s="10">
        <v>10</v>
      </c>
      <c r="G83" s="10"/>
      <c r="H83" s="10"/>
      <c r="I83" s="10"/>
      <c r="J83" s="54">
        <v>0</v>
      </c>
      <c r="K83" s="54">
        <v>0</v>
      </c>
      <c r="L83" s="54">
        <f t="shared" ref="L83" si="51">SUM(I83:K83)</f>
        <v>0</v>
      </c>
      <c r="M83" s="55">
        <f>IF(OR(D83&lt;$B$10,D83&gt;$B$11),0,IF(F83&gt;0,(F83/E83)*L83,(H83/G83)*L83))</f>
        <v>0</v>
      </c>
      <c r="N83" s="11"/>
    </row>
    <row r="84" spans="1:16" x14ac:dyDescent="0.25">
      <c r="A84" s="10" t="s">
        <v>53</v>
      </c>
      <c r="B84" s="20">
        <f t="shared" ref="B84" si="52">C83+1</f>
        <v>43976</v>
      </c>
      <c r="C84" s="20">
        <f>B84+14</f>
        <v>43990</v>
      </c>
      <c r="D84" s="20">
        <f t="shared" si="50"/>
        <v>43994</v>
      </c>
      <c r="E84" s="10">
        <v>10</v>
      </c>
      <c r="F84" s="10">
        <v>10</v>
      </c>
      <c r="G84" s="10"/>
      <c r="H84" s="10"/>
      <c r="I84" s="10"/>
      <c r="J84" s="54">
        <v>0</v>
      </c>
      <c r="K84" s="54">
        <v>0</v>
      </c>
      <c r="L84" s="54">
        <f t="shared" ref="L84" si="53">SUM(I84:K84)</f>
        <v>0</v>
      </c>
      <c r="M84" s="55">
        <f>IF(OR(D84&lt;$B$10,D84&gt;$B$11),0,IF(F84&gt;0,(F84/E84)*L84,(H84/G84)*L84))</f>
        <v>0</v>
      </c>
      <c r="N84" s="11"/>
      <c r="O84" s="11"/>
      <c r="P84" s="11"/>
    </row>
    <row r="85" spans="1:16" x14ac:dyDescent="0.25">
      <c r="B85" s="20"/>
      <c r="C85" s="20"/>
      <c r="D85" s="20"/>
      <c r="E85" s="10"/>
      <c r="F85" s="10"/>
      <c r="I85" s="11"/>
      <c r="J85" s="11"/>
      <c r="K85" s="11"/>
      <c r="L85" s="11"/>
      <c r="M85" s="11"/>
      <c r="N85" s="11"/>
      <c r="O85" s="11"/>
      <c r="P85" s="11"/>
    </row>
    <row r="86" spans="1:16" x14ac:dyDescent="0.25">
      <c r="A86" s="13" t="s">
        <v>66</v>
      </c>
      <c r="B86" s="13"/>
      <c r="C86" s="13"/>
      <c r="D86" s="13"/>
      <c r="E86" s="13"/>
      <c r="F86" s="13"/>
      <c r="G86" s="21"/>
      <c r="H86" s="21"/>
      <c r="I86" s="14"/>
      <c r="J86" s="14"/>
      <c r="K86" s="14"/>
      <c r="L86" s="14"/>
      <c r="M86" s="14">
        <f>SUM(M81:M85)</f>
        <v>0</v>
      </c>
      <c r="N86" s="14">
        <f>ROUNDDOWN(100000/52*8,2)</f>
        <v>15384.61</v>
      </c>
      <c r="O86" s="14">
        <f>MIN(M86,N86)</f>
        <v>0</v>
      </c>
      <c r="P86" s="14">
        <f>N86-O86</f>
        <v>15384.61</v>
      </c>
    </row>
    <row r="87" spans="1:16" x14ac:dyDescent="0.25">
      <c r="B87" s="20"/>
      <c r="C87" s="20"/>
      <c r="D87" s="20"/>
      <c r="E87" s="10"/>
      <c r="F87" s="10"/>
      <c r="I87" s="11"/>
      <c r="J87" s="11"/>
      <c r="K87" s="11"/>
      <c r="L87" s="11"/>
      <c r="M87" s="11"/>
      <c r="N87" s="11"/>
      <c r="O87" s="11"/>
      <c r="P87" s="11"/>
    </row>
    <row r="88" spans="1:16" x14ac:dyDescent="0.25">
      <c r="A88" s="9" t="s">
        <v>81</v>
      </c>
      <c r="N88" s="11"/>
      <c r="O88" s="11"/>
      <c r="P88" s="11"/>
    </row>
    <row r="89" spans="1:16" x14ac:dyDescent="0.25">
      <c r="A89" s="10" t="s">
        <v>50</v>
      </c>
      <c r="B89" s="20">
        <v>43934</v>
      </c>
      <c r="C89" s="20">
        <v>43945</v>
      </c>
      <c r="D89" s="20">
        <v>43952</v>
      </c>
      <c r="E89" s="10">
        <v>10</v>
      </c>
      <c r="F89" s="10">
        <v>10</v>
      </c>
      <c r="G89" s="10"/>
      <c r="H89" s="10"/>
      <c r="I89" s="10"/>
      <c r="J89" s="54">
        <v>0</v>
      </c>
      <c r="K89" s="54">
        <v>0</v>
      </c>
      <c r="L89" s="54">
        <f t="shared" ref="L89" si="54">SUM(I89:K89)</f>
        <v>0</v>
      </c>
      <c r="M89" s="55">
        <f>IF(OR(D89&lt;$B$10,D89&gt;$B$11),0,IF(F89&gt;0,(F89/E89)*L89,(H89/G89)*L89))</f>
        <v>0</v>
      </c>
      <c r="N89" s="11"/>
      <c r="O89" s="11"/>
      <c r="P89" s="11"/>
    </row>
    <row r="90" spans="1:16" x14ac:dyDescent="0.25">
      <c r="A90" s="10" t="s">
        <v>51</v>
      </c>
      <c r="B90" s="20">
        <v>43946</v>
      </c>
      <c r="C90" s="20">
        <f>B90+14</f>
        <v>43960</v>
      </c>
      <c r="D90" s="20">
        <f>D89+14</f>
        <v>43966</v>
      </c>
      <c r="E90" s="10">
        <v>10</v>
      </c>
      <c r="F90" s="10">
        <v>10</v>
      </c>
      <c r="G90" s="10"/>
      <c r="H90" s="10"/>
      <c r="I90" s="10"/>
      <c r="J90" s="54">
        <v>0</v>
      </c>
      <c r="K90" s="54">
        <v>0</v>
      </c>
      <c r="L90" s="54">
        <f t="shared" ref="L90" si="55">SUM(I90:K90)</f>
        <v>0</v>
      </c>
      <c r="M90" s="55">
        <f>IF(OR(D90&lt;$B$10,D90&gt;$B$11),0,IF(F90&gt;0,(F90/E90)*L90,(H90/G90)*L90))</f>
        <v>0</v>
      </c>
      <c r="N90" s="11"/>
      <c r="O90" s="11"/>
      <c r="P90" s="11"/>
    </row>
    <row r="91" spans="1:16" x14ac:dyDescent="0.25">
      <c r="A91" s="10" t="s">
        <v>52</v>
      </c>
      <c r="B91" s="20">
        <f>C90+1</f>
        <v>43961</v>
      </c>
      <c r="C91" s="20">
        <f>B91+14</f>
        <v>43975</v>
      </c>
      <c r="D91" s="20">
        <f t="shared" ref="D91:D92" si="56">D90+14</f>
        <v>43980</v>
      </c>
      <c r="E91" s="10">
        <v>10</v>
      </c>
      <c r="F91" s="10">
        <v>10</v>
      </c>
      <c r="G91" s="10"/>
      <c r="H91" s="10"/>
      <c r="I91" s="10"/>
      <c r="J91" s="54">
        <v>0</v>
      </c>
      <c r="K91" s="54">
        <v>0</v>
      </c>
      <c r="L91" s="54">
        <f t="shared" ref="L91" si="57">SUM(I91:K91)</f>
        <v>0</v>
      </c>
      <c r="M91" s="55">
        <f>IF(OR(D91&lt;$B$10,D91&gt;$B$11),0,IF(F91&gt;0,(F91/E91)*L91,(H91/G91)*L91))</f>
        <v>0</v>
      </c>
      <c r="N91" s="11"/>
    </row>
    <row r="92" spans="1:16" x14ac:dyDescent="0.25">
      <c r="A92" s="10" t="s">
        <v>53</v>
      </c>
      <c r="B92" s="20">
        <f t="shared" ref="B92" si="58">C91+1</f>
        <v>43976</v>
      </c>
      <c r="C92" s="20">
        <f>B92+14</f>
        <v>43990</v>
      </c>
      <c r="D92" s="20">
        <f t="shared" si="56"/>
        <v>43994</v>
      </c>
      <c r="E92" s="10">
        <v>10</v>
      </c>
      <c r="F92" s="10">
        <v>10</v>
      </c>
      <c r="G92" s="10"/>
      <c r="H92" s="10"/>
      <c r="I92" s="10"/>
      <c r="J92" s="54">
        <v>0</v>
      </c>
      <c r="K92" s="54">
        <v>0</v>
      </c>
      <c r="L92" s="54">
        <f t="shared" ref="L92" si="59">SUM(I92:K92)</f>
        <v>0</v>
      </c>
      <c r="M92" s="55">
        <f>IF(OR(D92&lt;$B$10,D92&gt;$B$11),0,IF(F92&gt;0,(F92/E92)*L92,(H92/G92)*L92))</f>
        <v>0</v>
      </c>
      <c r="N92" s="11"/>
      <c r="O92" s="11"/>
      <c r="P92" s="11"/>
    </row>
    <row r="93" spans="1:16" x14ac:dyDescent="0.25">
      <c r="B93" s="20"/>
      <c r="C93" s="20"/>
      <c r="D93" s="20"/>
      <c r="E93" s="10"/>
      <c r="F93" s="10"/>
      <c r="I93" s="11"/>
      <c r="J93" s="11"/>
      <c r="K93" s="11"/>
      <c r="L93" s="11"/>
      <c r="M93" s="11"/>
      <c r="N93" s="11"/>
      <c r="O93" s="11"/>
      <c r="P93" s="11"/>
    </row>
    <row r="94" spans="1:16" x14ac:dyDescent="0.25">
      <c r="A94" s="13" t="s">
        <v>67</v>
      </c>
      <c r="B94" s="13"/>
      <c r="C94" s="13"/>
      <c r="D94" s="13"/>
      <c r="E94" s="13"/>
      <c r="F94" s="13"/>
      <c r="G94" s="21"/>
      <c r="H94" s="21"/>
      <c r="I94" s="14"/>
      <c r="J94" s="14"/>
      <c r="K94" s="14"/>
      <c r="L94" s="14"/>
      <c r="M94" s="14">
        <f>SUM(M89:M93)</f>
        <v>0</v>
      </c>
      <c r="N94" s="14">
        <f>ROUNDDOWN(100000/52*8,2)</f>
        <v>15384.61</v>
      </c>
      <c r="O94" s="14">
        <f>MIN(M94,N94)</f>
        <v>0</v>
      </c>
      <c r="P94" s="14">
        <f>N94-O94</f>
        <v>15384.61</v>
      </c>
    </row>
    <row r="95" spans="1:16" x14ac:dyDescent="0.25">
      <c r="B95" s="20"/>
      <c r="C95" s="20"/>
      <c r="D95" s="20"/>
      <c r="E95" s="10"/>
      <c r="F95" s="10"/>
      <c r="I95" s="11"/>
      <c r="J95" s="11"/>
      <c r="K95" s="11"/>
      <c r="L95" s="11"/>
      <c r="M95" s="11"/>
      <c r="N95" s="11"/>
      <c r="O95" s="11"/>
      <c r="P95" s="11"/>
    </row>
    <row r="96" spans="1:16" x14ac:dyDescent="0.25">
      <c r="A96" s="9" t="s">
        <v>82</v>
      </c>
      <c r="N96" s="11"/>
      <c r="O96" s="11"/>
      <c r="P96" s="11"/>
    </row>
    <row r="97" spans="1:16" x14ac:dyDescent="0.25">
      <c r="A97" s="10" t="s">
        <v>50</v>
      </c>
      <c r="B97" s="20">
        <v>43934</v>
      </c>
      <c r="C97" s="20">
        <v>43945</v>
      </c>
      <c r="D97" s="20">
        <v>43952</v>
      </c>
      <c r="E97" s="10">
        <v>10</v>
      </c>
      <c r="F97" s="10">
        <v>10</v>
      </c>
      <c r="G97" s="10"/>
      <c r="H97" s="10"/>
      <c r="I97" s="10"/>
      <c r="J97" s="54">
        <v>0</v>
      </c>
      <c r="K97" s="54">
        <v>0</v>
      </c>
      <c r="L97" s="54">
        <f t="shared" ref="L97" si="60">SUM(I97:K97)</f>
        <v>0</v>
      </c>
      <c r="M97" s="55">
        <f>IF(OR(D97&lt;$B$10,D97&gt;$B$11),0,IF(F97&gt;0,(F97/E97)*L97,(H97/G97)*L97))</f>
        <v>0</v>
      </c>
      <c r="N97" s="11"/>
      <c r="O97" s="11"/>
      <c r="P97" s="11"/>
    </row>
    <row r="98" spans="1:16" x14ac:dyDescent="0.25">
      <c r="A98" s="10" t="s">
        <v>51</v>
      </c>
      <c r="B98" s="20">
        <v>43946</v>
      </c>
      <c r="C98" s="20">
        <f>B98+14</f>
        <v>43960</v>
      </c>
      <c r="D98" s="20">
        <f>D97+14</f>
        <v>43966</v>
      </c>
      <c r="E98" s="10">
        <v>10</v>
      </c>
      <c r="F98" s="10">
        <v>10</v>
      </c>
      <c r="G98" s="10"/>
      <c r="H98" s="10"/>
      <c r="I98" s="10"/>
      <c r="J98" s="54">
        <v>0</v>
      </c>
      <c r="K98" s="54">
        <v>0</v>
      </c>
      <c r="L98" s="54">
        <f t="shared" ref="L98" si="61">SUM(I98:K98)</f>
        <v>0</v>
      </c>
      <c r="M98" s="55">
        <f>IF(OR(D98&lt;$B$10,D98&gt;$B$11),0,IF(F98&gt;0,(F98/E98)*L98,(H98/G98)*L98))</f>
        <v>0</v>
      </c>
      <c r="N98" s="11"/>
      <c r="O98" s="11"/>
      <c r="P98" s="11"/>
    </row>
    <row r="99" spans="1:16" x14ac:dyDescent="0.25">
      <c r="A99" s="10" t="s">
        <v>52</v>
      </c>
      <c r="B99" s="20">
        <f>C98+1</f>
        <v>43961</v>
      </c>
      <c r="C99" s="20">
        <f>B99+14</f>
        <v>43975</v>
      </c>
      <c r="D99" s="20">
        <f t="shared" ref="D99:D100" si="62">D98+14</f>
        <v>43980</v>
      </c>
      <c r="E99" s="10">
        <v>10</v>
      </c>
      <c r="F99" s="10">
        <v>10</v>
      </c>
      <c r="G99" s="10"/>
      <c r="H99" s="10"/>
      <c r="I99" s="10"/>
      <c r="J99" s="54">
        <v>0</v>
      </c>
      <c r="K99" s="54">
        <v>0</v>
      </c>
      <c r="L99" s="54">
        <f t="shared" ref="L99" si="63">SUM(I99:K99)</f>
        <v>0</v>
      </c>
      <c r="M99" s="55">
        <f>IF(OR(D99&lt;$B$10,D99&gt;$B$11),0,IF(F99&gt;0,(F99/E99)*L99,(H99/G99)*L99))</f>
        <v>0</v>
      </c>
      <c r="N99" s="11"/>
    </row>
    <row r="100" spans="1:16" x14ac:dyDescent="0.25">
      <c r="A100" s="10" t="s">
        <v>53</v>
      </c>
      <c r="B100" s="20">
        <f t="shared" ref="B100" si="64">C99+1</f>
        <v>43976</v>
      </c>
      <c r="C100" s="20">
        <f>B100+14</f>
        <v>43990</v>
      </c>
      <c r="D100" s="20">
        <f t="shared" si="62"/>
        <v>43994</v>
      </c>
      <c r="E100" s="10">
        <v>10</v>
      </c>
      <c r="F100" s="10">
        <v>10</v>
      </c>
      <c r="G100" s="10"/>
      <c r="H100" s="10"/>
      <c r="I100" s="10"/>
      <c r="J100" s="54">
        <v>0</v>
      </c>
      <c r="K100" s="54">
        <v>0</v>
      </c>
      <c r="L100" s="54">
        <f t="shared" ref="L100" si="65">SUM(I100:K100)</f>
        <v>0</v>
      </c>
      <c r="M100" s="55">
        <f>IF(OR(D100&lt;$B$10,D100&gt;$B$11),0,IF(F100&gt;0,(F100/E100)*L100,(H100/G100)*L100))</f>
        <v>0</v>
      </c>
      <c r="N100" s="11"/>
      <c r="O100" s="11"/>
      <c r="P100" s="11"/>
    </row>
    <row r="101" spans="1:16" x14ac:dyDescent="0.25">
      <c r="B101" s="20"/>
      <c r="C101" s="20"/>
      <c r="D101" s="20"/>
      <c r="E101" s="10"/>
      <c r="F101" s="10"/>
      <c r="I101" s="11"/>
      <c r="J101" s="11"/>
      <c r="K101" s="11"/>
      <c r="L101" s="11"/>
      <c r="M101" s="11"/>
      <c r="N101" s="11"/>
      <c r="O101" s="11"/>
      <c r="P101" s="11"/>
    </row>
    <row r="102" spans="1:16" x14ac:dyDescent="0.25">
      <c r="A102" s="13" t="s">
        <v>68</v>
      </c>
      <c r="B102" s="13"/>
      <c r="C102" s="13"/>
      <c r="D102" s="13"/>
      <c r="E102" s="13"/>
      <c r="F102" s="13"/>
      <c r="G102" s="21"/>
      <c r="H102" s="21"/>
      <c r="I102" s="14"/>
      <c r="J102" s="14"/>
      <c r="K102" s="14"/>
      <c r="L102" s="14"/>
      <c r="M102" s="14">
        <f>SUM(M97:M101)</f>
        <v>0</v>
      </c>
      <c r="N102" s="14">
        <f>ROUNDDOWN(100000/52*8,2)</f>
        <v>15384.61</v>
      </c>
      <c r="O102" s="14">
        <f>MIN(M102,N102)</f>
        <v>0</v>
      </c>
      <c r="P102" s="14">
        <f>N102-O102</f>
        <v>15384.61</v>
      </c>
    </row>
    <row r="103" spans="1:16" ht="15.75" thickBot="1" x14ac:dyDescent="0.3">
      <c r="I103" s="11"/>
      <c r="J103" s="11"/>
      <c r="K103" s="11"/>
      <c r="L103" s="11"/>
      <c r="M103" s="11"/>
      <c r="N103" s="11"/>
      <c r="O103" s="11"/>
      <c r="P103" s="11"/>
    </row>
    <row r="104" spans="1:16" ht="15.75" thickBot="1" x14ac:dyDescent="0.3">
      <c r="A104" s="9" t="s">
        <v>63</v>
      </c>
      <c r="C104" s="9" t="s">
        <v>69</v>
      </c>
      <c r="E104" s="44"/>
      <c r="N104" s="11"/>
      <c r="O104" s="11"/>
      <c r="P104" s="11"/>
    </row>
    <row r="105" spans="1:16" x14ac:dyDescent="0.25">
      <c r="A105" s="10" t="s">
        <v>50</v>
      </c>
      <c r="B105" s="20">
        <v>43934</v>
      </c>
      <c r="C105" s="20">
        <v>43945</v>
      </c>
      <c r="D105" s="20">
        <v>43952</v>
      </c>
      <c r="E105" s="10">
        <v>10</v>
      </c>
      <c r="F105" s="10">
        <v>10</v>
      </c>
      <c r="G105" s="10"/>
      <c r="H105" s="10"/>
      <c r="I105" s="10"/>
      <c r="J105" s="54">
        <v>0</v>
      </c>
      <c r="K105" s="54">
        <v>0</v>
      </c>
      <c r="L105" s="54">
        <f t="shared" ref="L105" si="66">SUM(I105:K105)</f>
        <v>0</v>
      </c>
      <c r="M105" s="55">
        <f>IF(OR(D105&lt;$B$10,D105&gt;$B$11),0,IF(F105&gt;0,(F105/E105)*L105,(H105/G105)*L105))</f>
        <v>0</v>
      </c>
      <c r="N105" s="11"/>
      <c r="O105" s="11"/>
      <c r="P105" s="11"/>
    </row>
    <row r="106" spans="1:16" x14ac:dyDescent="0.25">
      <c r="A106" s="10" t="s">
        <v>51</v>
      </c>
      <c r="B106" s="20">
        <v>43946</v>
      </c>
      <c r="C106" s="20">
        <f>B106+14</f>
        <v>43960</v>
      </c>
      <c r="D106" s="20">
        <f>D105+14</f>
        <v>43966</v>
      </c>
      <c r="E106" s="10">
        <v>10</v>
      </c>
      <c r="F106" s="10">
        <v>10</v>
      </c>
      <c r="G106" s="10"/>
      <c r="H106" s="10"/>
      <c r="I106" s="10"/>
      <c r="J106" s="54">
        <v>0</v>
      </c>
      <c r="K106" s="54">
        <v>0</v>
      </c>
      <c r="L106" s="54">
        <f t="shared" ref="L106" si="67">SUM(I106:K106)</f>
        <v>0</v>
      </c>
      <c r="M106" s="55">
        <f>IF(OR(D106&lt;$B$10,D106&gt;$B$11),0,IF(F106&gt;0,(F106/E106)*L106,(H106/G106)*L106))</f>
        <v>0</v>
      </c>
      <c r="N106" s="11"/>
      <c r="O106" s="11"/>
      <c r="P106" s="11"/>
    </row>
    <row r="107" spans="1:16" x14ac:dyDescent="0.25">
      <c r="A107" s="10" t="s">
        <v>52</v>
      </c>
      <c r="B107" s="20">
        <f>C106+1</f>
        <v>43961</v>
      </c>
      <c r="C107" s="20">
        <f>B107+14</f>
        <v>43975</v>
      </c>
      <c r="D107" s="20">
        <f t="shared" ref="D107:D108" si="68">D106+14</f>
        <v>43980</v>
      </c>
      <c r="E107" s="10">
        <v>10</v>
      </c>
      <c r="F107" s="10">
        <v>10</v>
      </c>
      <c r="G107" s="10"/>
      <c r="H107" s="10"/>
      <c r="I107" s="10"/>
      <c r="J107" s="54">
        <v>0</v>
      </c>
      <c r="K107" s="54">
        <v>0</v>
      </c>
      <c r="L107" s="54">
        <f t="shared" ref="L107" si="69">SUM(I107:K107)</f>
        <v>0</v>
      </c>
      <c r="M107" s="55">
        <f>IF(OR(D107&lt;$B$10,D107&gt;$B$11),0,IF(F107&gt;0,(F107/E107)*L107,(H107/G107)*L107))</f>
        <v>0</v>
      </c>
      <c r="N107" s="11"/>
    </row>
    <row r="108" spans="1:16" x14ac:dyDescent="0.25">
      <c r="A108" s="10" t="s">
        <v>53</v>
      </c>
      <c r="B108" s="20">
        <f t="shared" ref="B108" si="70">C107+1</f>
        <v>43976</v>
      </c>
      <c r="C108" s="20">
        <f>B108+14</f>
        <v>43990</v>
      </c>
      <c r="D108" s="20">
        <f t="shared" si="68"/>
        <v>43994</v>
      </c>
      <c r="E108" s="10">
        <v>10</v>
      </c>
      <c r="F108" s="10">
        <v>10</v>
      </c>
      <c r="G108" s="10"/>
      <c r="H108" s="10"/>
      <c r="I108" s="10"/>
      <c r="J108" s="54">
        <v>0</v>
      </c>
      <c r="K108" s="54">
        <v>0</v>
      </c>
      <c r="L108" s="54">
        <f t="shared" ref="L108" si="71">SUM(I108:K108)</f>
        <v>0</v>
      </c>
      <c r="M108" s="55">
        <f>IF(OR(D108&lt;$B$10,D108&gt;$B$11),0,IF(F108&gt;0,(F108/E108)*L108,(H108/G108)*L108))</f>
        <v>0</v>
      </c>
      <c r="N108" s="11"/>
      <c r="O108" s="11"/>
      <c r="P108" s="11"/>
    </row>
    <row r="109" spans="1:16" ht="15.75" thickBot="1" x14ac:dyDescent="0.3">
      <c r="B109" s="20"/>
      <c r="C109" s="20"/>
      <c r="D109" s="20"/>
      <c r="E109" s="10"/>
      <c r="F109" s="10"/>
      <c r="I109" s="11"/>
      <c r="J109" s="11"/>
      <c r="K109" s="11"/>
      <c r="L109" s="11"/>
      <c r="M109" s="11"/>
      <c r="N109" s="11"/>
      <c r="O109" s="11"/>
      <c r="P109" s="11"/>
    </row>
    <row r="110" spans="1:16" ht="15.75" thickBot="1" x14ac:dyDescent="0.3">
      <c r="A110" s="40" t="s">
        <v>62</v>
      </c>
      <c r="B110" s="40"/>
      <c r="C110" s="40"/>
      <c r="D110" s="40"/>
      <c r="E110" s="40"/>
      <c r="F110" s="40"/>
      <c r="G110" s="41">
        <f>SUM(G105:G109)</f>
        <v>0</v>
      </c>
      <c r="H110" s="41">
        <f>SUM(H105:H109)</f>
        <v>0</v>
      </c>
      <c r="I110" s="42"/>
      <c r="J110" s="42"/>
      <c r="K110" s="42"/>
      <c r="L110" s="42"/>
      <c r="M110" s="42">
        <f>SUM(M105:M109)</f>
        <v>0</v>
      </c>
      <c r="N110" s="43">
        <f>ROUNDDOWN(100000/52*8,2)*E104</f>
        <v>0</v>
      </c>
      <c r="O110" s="42">
        <f>MIN(M110,N110)</f>
        <v>0</v>
      </c>
      <c r="P110" s="42">
        <f>N110-O110</f>
        <v>0</v>
      </c>
    </row>
    <row r="111" spans="1:16" x14ac:dyDescent="0.25">
      <c r="I111" s="11"/>
      <c r="J111" s="11"/>
      <c r="K111" s="11"/>
      <c r="L111" s="11"/>
      <c r="M111" s="11"/>
      <c r="N111" s="11"/>
      <c r="O111" s="11"/>
      <c r="P111" s="11"/>
    </row>
    <row r="112" spans="1:16" x14ac:dyDescent="0.25">
      <c r="A112" s="9" t="s">
        <v>61</v>
      </c>
      <c r="N112" s="11"/>
      <c r="O112" s="11"/>
      <c r="P112" s="11"/>
    </row>
    <row r="113" spans="1:16" x14ac:dyDescent="0.25">
      <c r="A113" s="10" t="s">
        <v>50</v>
      </c>
      <c r="B113" s="20">
        <v>43934</v>
      </c>
      <c r="C113" s="20">
        <v>43945</v>
      </c>
      <c r="D113" s="20">
        <v>43952</v>
      </c>
      <c r="E113" s="10">
        <v>10</v>
      </c>
      <c r="F113" s="10">
        <v>10</v>
      </c>
      <c r="G113" s="10"/>
      <c r="H113" s="10"/>
      <c r="I113" s="10"/>
      <c r="J113" s="54">
        <v>0</v>
      </c>
      <c r="K113" s="54">
        <v>0</v>
      </c>
      <c r="L113" s="54">
        <f t="shared" ref="L113" si="72">SUM(I113:K113)</f>
        <v>0</v>
      </c>
      <c r="M113" s="55">
        <f>IF(OR(D113&lt;$B$10,D113&gt;$B$11),0,IF(F113&gt;0,(F113/E113)*L113,(H113/G113)*L113))</f>
        <v>0</v>
      </c>
      <c r="N113" s="11"/>
      <c r="O113" s="11"/>
      <c r="P113" s="11"/>
    </row>
    <row r="114" spans="1:16" x14ac:dyDescent="0.25">
      <c r="A114" s="10" t="s">
        <v>51</v>
      </c>
      <c r="B114" s="20">
        <v>43946</v>
      </c>
      <c r="C114" s="20">
        <f>B114+14</f>
        <v>43960</v>
      </c>
      <c r="D114" s="20">
        <f>D113+14</f>
        <v>43966</v>
      </c>
      <c r="E114" s="10">
        <v>10</v>
      </c>
      <c r="F114" s="10">
        <v>10</v>
      </c>
      <c r="G114" s="10"/>
      <c r="H114" s="10"/>
      <c r="I114" s="10"/>
      <c r="J114" s="54">
        <v>0</v>
      </c>
      <c r="K114" s="54">
        <v>0</v>
      </c>
      <c r="L114" s="54">
        <f t="shared" ref="L114" si="73">SUM(I114:K114)</f>
        <v>0</v>
      </c>
      <c r="M114" s="55">
        <f>IF(OR(D114&lt;$B$10,D114&gt;$B$11),0,IF(F114&gt;0,(F114/E114)*L114,(H114/G114)*L114))</f>
        <v>0</v>
      </c>
      <c r="N114" s="11"/>
      <c r="O114" s="11"/>
      <c r="P114" s="11"/>
    </row>
    <row r="115" spans="1:16" x14ac:dyDescent="0.25">
      <c r="A115" s="10" t="s">
        <v>52</v>
      </c>
      <c r="B115" s="20">
        <f>C114+1</f>
        <v>43961</v>
      </c>
      <c r="C115" s="20">
        <f>B115+14</f>
        <v>43975</v>
      </c>
      <c r="D115" s="20">
        <f t="shared" ref="D115:D116" si="74">D114+14</f>
        <v>43980</v>
      </c>
      <c r="E115" s="10">
        <v>10</v>
      </c>
      <c r="F115" s="10">
        <v>10</v>
      </c>
      <c r="G115" s="10"/>
      <c r="H115" s="10"/>
      <c r="I115" s="10"/>
      <c r="J115" s="54">
        <v>0</v>
      </c>
      <c r="K115" s="54">
        <v>0</v>
      </c>
      <c r="L115" s="54">
        <f t="shared" ref="L115" si="75">SUM(I115:K115)</f>
        <v>0</v>
      </c>
      <c r="M115" s="55">
        <f>IF(OR(D115&lt;$B$10,D115&gt;$B$11),0,IF(F115&gt;0,(F115/E115)*L115,(H115/G115)*L115))</f>
        <v>0</v>
      </c>
      <c r="N115" s="11"/>
    </row>
    <row r="116" spans="1:16" x14ac:dyDescent="0.25">
      <c r="A116" s="10" t="s">
        <v>53</v>
      </c>
      <c r="B116" s="20">
        <f t="shared" ref="B116" si="76">C115+1</f>
        <v>43976</v>
      </c>
      <c r="C116" s="20">
        <f>B116+14</f>
        <v>43990</v>
      </c>
      <c r="D116" s="20">
        <f t="shared" si="74"/>
        <v>43994</v>
      </c>
      <c r="E116" s="10">
        <v>10</v>
      </c>
      <c r="F116" s="10">
        <v>10</v>
      </c>
      <c r="G116" s="10"/>
      <c r="H116" s="10"/>
      <c r="I116" s="10"/>
      <c r="J116" s="54">
        <v>0</v>
      </c>
      <c r="K116" s="54">
        <v>0</v>
      </c>
      <c r="L116" s="54">
        <f t="shared" ref="L116" si="77">SUM(I116:K116)</f>
        <v>0</v>
      </c>
      <c r="M116" s="55">
        <f>IF(OR(D116&lt;$B$10,D116&gt;$B$11),0,IF(F116&gt;0,(F116/E116)*L116,(H116/G116)*L116))</f>
        <v>0</v>
      </c>
      <c r="N116" s="11"/>
      <c r="O116" s="11"/>
      <c r="P116" s="11"/>
    </row>
    <row r="117" spans="1:16" x14ac:dyDescent="0.25">
      <c r="B117" s="20"/>
      <c r="C117" s="20"/>
      <c r="D117" s="20"/>
      <c r="E117" s="10"/>
      <c r="F117" s="10"/>
      <c r="I117" s="11"/>
      <c r="J117" s="11"/>
      <c r="K117" s="11"/>
      <c r="L117" s="11"/>
      <c r="M117" s="11"/>
      <c r="N117" s="11"/>
      <c r="O117" s="11"/>
      <c r="P117" s="11"/>
    </row>
    <row r="118" spans="1:16" x14ac:dyDescent="0.25">
      <c r="A118" s="37" t="s">
        <v>60</v>
      </c>
      <c r="B118" s="37"/>
      <c r="C118" s="37"/>
      <c r="D118" s="37"/>
      <c r="E118" s="37"/>
      <c r="F118" s="37"/>
      <c r="G118" s="38">
        <f>SUM(G113:G117)</f>
        <v>0</v>
      </c>
      <c r="H118" s="38">
        <f>SUM(H113:H117)</f>
        <v>0</v>
      </c>
      <c r="I118" s="39"/>
      <c r="J118" s="39"/>
      <c r="K118" s="39"/>
      <c r="L118" s="39"/>
      <c r="M118" s="39">
        <f>SUM(M113:M117)</f>
        <v>0</v>
      </c>
      <c r="N118" s="39">
        <f>ROUNDDOWN(100000/52*8,2)*(H118/(60*4))</f>
        <v>0</v>
      </c>
      <c r="O118" s="39">
        <f>MIN(M118,N118)</f>
        <v>0</v>
      </c>
      <c r="P118" s="39">
        <f>N118-O118</f>
        <v>0</v>
      </c>
    </row>
    <row r="119" spans="1:16" x14ac:dyDescent="0.25">
      <c r="I119" s="11"/>
      <c r="J119" s="11"/>
      <c r="K119" s="11"/>
      <c r="L119" s="11"/>
      <c r="M119" s="11"/>
      <c r="N119" s="11"/>
      <c r="O119" s="11"/>
      <c r="P119" s="11"/>
    </row>
    <row r="120" spans="1:16" x14ac:dyDescent="0.25">
      <c r="A120" s="9" t="s">
        <v>10</v>
      </c>
      <c r="N120" s="11"/>
      <c r="O120" s="11"/>
      <c r="P120" s="11"/>
    </row>
    <row r="121" spans="1:16" x14ac:dyDescent="0.25">
      <c r="A121" s="10" t="s">
        <v>50</v>
      </c>
      <c r="B121" s="20">
        <v>43934</v>
      </c>
      <c r="C121" s="20">
        <v>43945</v>
      </c>
      <c r="D121" s="20">
        <v>43952</v>
      </c>
      <c r="E121" s="10">
        <v>10</v>
      </c>
      <c r="F121" s="10">
        <v>10</v>
      </c>
      <c r="G121" s="10"/>
      <c r="H121" s="10"/>
      <c r="I121" s="10"/>
      <c r="J121" s="54">
        <v>0</v>
      </c>
      <c r="K121" s="54">
        <v>0</v>
      </c>
      <c r="L121" s="54">
        <f t="shared" ref="L121" si="78">SUM(I121:K121)</f>
        <v>0</v>
      </c>
      <c r="M121" s="55">
        <f>IF(OR(D121&lt;$B$10,D121&gt;$B$11),0,IF(F121&gt;0,(F121/E121)*L121,(H121/G121)*L121))</f>
        <v>0</v>
      </c>
      <c r="N121" s="11"/>
      <c r="O121" s="11"/>
      <c r="P121" s="11"/>
    </row>
    <row r="122" spans="1:16" x14ac:dyDescent="0.25">
      <c r="A122" s="10" t="s">
        <v>51</v>
      </c>
      <c r="B122" s="20">
        <v>43946</v>
      </c>
      <c r="C122" s="20">
        <f>B122+14</f>
        <v>43960</v>
      </c>
      <c r="D122" s="20">
        <f>D121+14</f>
        <v>43966</v>
      </c>
      <c r="E122" s="10">
        <v>10</v>
      </c>
      <c r="F122" s="10">
        <v>10</v>
      </c>
      <c r="G122" s="10"/>
      <c r="H122" s="10"/>
      <c r="I122" s="10"/>
      <c r="J122" s="54">
        <v>0</v>
      </c>
      <c r="K122" s="54">
        <v>0</v>
      </c>
      <c r="L122" s="54">
        <f t="shared" ref="L122" si="79">SUM(I122:K122)</f>
        <v>0</v>
      </c>
      <c r="M122" s="55">
        <f>IF(OR(D122&lt;$B$10,D122&gt;$B$11),0,IF(F122&gt;0,(F122/E122)*L122,(H122/G122)*L122))</f>
        <v>0</v>
      </c>
      <c r="N122" s="11"/>
      <c r="O122" s="11"/>
      <c r="P122" s="11"/>
    </row>
    <row r="123" spans="1:16" x14ac:dyDescent="0.25">
      <c r="A123" s="10" t="s">
        <v>52</v>
      </c>
      <c r="B123" s="20">
        <f>C122+1</f>
        <v>43961</v>
      </c>
      <c r="C123" s="20">
        <f>B123+14</f>
        <v>43975</v>
      </c>
      <c r="D123" s="20">
        <f t="shared" ref="D123:D124" si="80">D122+14</f>
        <v>43980</v>
      </c>
      <c r="E123" s="10">
        <v>10</v>
      </c>
      <c r="F123" s="10">
        <v>10</v>
      </c>
      <c r="G123" s="10"/>
      <c r="H123" s="10"/>
      <c r="I123" s="10"/>
      <c r="J123" s="54">
        <v>0</v>
      </c>
      <c r="K123" s="54">
        <v>0</v>
      </c>
      <c r="L123" s="54">
        <f t="shared" ref="L123" si="81">SUM(I123:K123)</f>
        <v>0</v>
      </c>
      <c r="M123" s="55">
        <f>IF(OR(D123&lt;$B$10,D123&gt;$B$11),0,IF(F123&gt;0,(F123/E123)*L123,(H123/G123)*L123))</f>
        <v>0</v>
      </c>
      <c r="N123" s="11"/>
    </row>
    <row r="124" spans="1:16" x14ac:dyDescent="0.25">
      <c r="A124" s="10" t="s">
        <v>53</v>
      </c>
      <c r="B124" s="20">
        <f t="shared" ref="B124" si="82">C123+1</f>
        <v>43976</v>
      </c>
      <c r="C124" s="20">
        <f>B124+14</f>
        <v>43990</v>
      </c>
      <c r="D124" s="20">
        <f t="shared" si="80"/>
        <v>43994</v>
      </c>
      <c r="E124" s="10">
        <v>10</v>
      </c>
      <c r="F124" s="10">
        <v>10</v>
      </c>
      <c r="G124" s="10"/>
      <c r="H124" s="10"/>
      <c r="I124" s="10"/>
      <c r="J124" s="54">
        <v>0</v>
      </c>
      <c r="K124" s="54">
        <v>0</v>
      </c>
      <c r="L124" s="54">
        <f t="shared" ref="L124" si="83">SUM(I124:K124)</f>
        <v>0</v>
      </c>
      <c r="M124" s="55">
        <f>IF(OR(D124&lt;$B$10,D124&gt;$B$11),0,IF(F124&gt;0,(F124/E124)*L124,(H124/G124)*L124))</f>
        <v>0</v>
      </c>
      <c r="N124" s="11"/>
      <c r="O124" s="11"/>
      <c r="P124" s="11"/>
    </row>
    <row r="125" spans="1:16" x14ac:dyDescent="0.25">
      <c r="B125" s="20"/>
      <c r="C125" s="20"/>
      <c r="D125" s="20"/>
      <c r="E125" s="10"/>
      <c r="F125" s="10"/>
      <c r="I125" s="11"/>
      <c r="J125" s="11"/>
      <c r="K125" s="11"/>
      <c r="L125" s="11"/>
      <c r="M125" s="11"/>
      <c r="N125" s="11"/>
      <c r="O125" s="11"/>
      <c r="P125" s="11"/>
    </row>
    <row r="126" spans="1:16" x14ac:dyDescent="0.25">
      <c r="A126" s="49" t="s">
        <v>85</v>
      </c>
      <c r="B126" s="49"/>
      <c r="C126" s="49"/>
      <c r="D126" s="49"/>
      <c r="E126" s="49"/>
      <c r="F126" s="49"/>
      <c r="G126" s="50">
        <f>SUM(G121:G125)</f>
        <v>0</v>
      </c>
      <c r="H126" s="50">
        <f>SUM(H121:H125)</f>
        <v>0</v>
      </c>
      <c r="I126" s="51"/>
      <c r="J126" s="51"/>
      <c r="K126" s="51"/>
      <c r="L126" s="51"/>
      <c r="M126" s="51">
        <f>SUM(M121:M125)</f>
        <v>0</v>
      </c>
      <c r="N126" s="51" t="s">
        <v>83</v>
      </c>
      <c r="O126" s="51" t="s">
        <v>83</v>
      </c>
      <c r="P126" s="51"/>
    </row>
    <row r="127" spans="1:16" x14ac:dyDescent="0.25">
      <c r="I127" s="11"/>
      <c r="J127" s="11"/>
      <c r="K127" s="11"/>
      <c r="L127" s="11"/>
      <c r="M127" s="11"/>
      <c r="N127" s="11"/>
      <c r="O127" s="11"/>
      <c r="P127" s="11"/>
    </row>
    <row r="128" spans="1:16" x14ac:dyDescent="0.25">
      <c r="A128" s="33" t="s">
        <v>36</v>
      </c>
      <c r="B128" s="33"/>
      <c r="C128" s="33"/>
      <c r="D128" s="33"/>
      <c r="E128" s="33"/>
      <c r="F128" s="33"/>
      <c r="G128" s="33"/>
      <c r="H128" s="33"/>
      <c r="I128" s="34"/>
      <c r="J128" s="34"/>
      <c r="K128" s="34"/>
      <c r="L128" s="34"/>
      <c r="M128" s="34"/>
      <c r="N128" s="34"/>
      <c r="O128" s="34">
        <f>SUM(O16:O127)</f>
        <v>0</v>
      </c>
      <c r="P128" s="34"/>
    </row>
    <row r="129" spans="1:16" x14ac:dyDescent="0.25">
      <c r="I129" s="11"/>
      <c r="J129" s="11"/>
      <c r="K129" s="11"/>
      <c r="L129" s="11"/>
      <c r="M129" s="11"/>
      <c r="N129" s="11"/>
      <c r="O129" s="11"/>
      <c r="P129" s="11"/>
    </row>
    <row r="130" spans="1:16" x14ac:dyDescent="0.25">
      <c r="A130" s="67" t="s">
        <v>43</v>
      </c>
      <c r="B130" s="67"/>
      <c r="C130" s="67"/>
      <c r="D130" s="67"/>
      <c r="E130" s="67"/>
      <c r="F130" s="67"/>
      <c r="G130" s="67"/>
      <c r="H130" s="67"/>
      <c r="I130" s="67"/>
      <c r="J130" s="67"/>
      <c r="K130" s="67"/>
      <c r="L130" s="67"/>
      <c r="M130" s="67"/>
      <c r="N130" s="67"/>
      <c r="O130" s="67"/>
      <c r="P130" s="53"/>
    </row>
    <row r="131" spans="1:16" x14ac:dyDescent="0.25">
      <c r="A131" s="24"/>
      <c r="B131" s="24"/>
      <c r="C131" s="24"/>
      <c r="D131" s="24"/>
      <c r="E131" s="24"/>
      <c r="F131" s="24"/>
      <c r="G131" s="24"/>
      <c r="H131" s="24"/>
      <c r="I131" s="24"/>
      <c r="J131" s="24"/>
      <c r="K131" s="24"/>
      <c r="L131" s="24"/>
      <c r="M131" s="24"/>
      <c r="N131" s="24"/>
      <c r="O131" s="24"/>
      <c r="P131" s="52"/>
    </row>
    <row r="132" spans="1:16" ht="31.9" customHeight="1" x14ac:dyDescent="0.25">
      <c r="A132" s="66" t="s">
        <v>93</v>
      </c>
      <c r="B132" s="66"/>
      <c r="C132" s="66"/>
      <c r="D132" s="66"/>
      <c r="E132" s="66"/>
      <c r="F132" s="66"/>
      <c r="G132" s="66"/>
      <c r="H132" s="66"/>
      <c r="I132" s="66"/>
      <c r="J132" s="66"/>
      <c r="K132" s="66"/>
      <c r="L132" s="66"/>
      <c r="M132" s="66"/>
      <c r="N132" s="66"/>
      <c r="O132" s="66"/>
      <c r="P132" s="53"/>
    </row>
    <row r="133" spans="1:16" x14ac:dyDescent="0.25">
      <c r="I133" s="11"/>
      <c r="J133" s="11"/>
      <c r="K133" s="11"/>
      <c r="L133" s="11"/>
      <c r="M133" s="11"/>
      <c r="N133" s="11"/>
      <c r="O133" s="11"/>
      <c r="P133" s="11"/>
    </row>
    <row r="134" spans="1:16" x14ac:dyDescent="0.25">
      <c r="A134" s="66" t="s">
        <v>47</v>
      </c>
      <c r="B134" s="66"/>
      <c r="C134" s="66"/>
      <c r="D134" s="66"/>
      <c r="E134" s="66"/>
      <c r="F134" s="66"/>
      <c r="G134" s="66"/>
      <c r="H134" s="66"/>
      <c r="I134" s="66"/>
      <c r="J134" s="66"/>
      <c r="K134" s="66"/>
      <c r="L134" s="66"/>
      <c r="M134" s="66"/>
      <c r="N134" s="66"/>
      <c r="O134" s="66"/>
      <c r="P134" s="53"/>
    </row>
    <row r="135" spans="1:16" x14ac:dyDescent="0.25">
      <c r="I135" s="11"/>
      <c r="J135" s="11"/>
      <c r="K135" s="11"/>
      <c r="L135" s="11"/>
      <c r="M135" s="11"/>
      <c r="N135" s="11"/>
      <c r="O135" s="11"/>
      <c r="P135" s="11"/>
    </row>
    <row r="136" spans="1:16" x14ac:dyDescent="0.25">
      <c r="I136" s="11"/>
      <c r="J136" s="11"/>
      <c r="K136" s="11"/>
      <c r="L136" s="11"/>
      <c r="M136" s="11"/>
      <c r="N136" s="11"/>
      <c r="O136" s="11"/>
      <c r="P136" s="11"/>
    </row>
    <row r="137" spans="1:16" x14ac:dyDescent="0.25">
      <c r="I137" s="11"/>
      <c r="J137" s="11"/>
      <c r="K137" s="11"/>
      <c r="L137" s="11"/>
      <c r="M137" s="11"/>
      <c r="N137" s="11"/>
      <c r="O137" s="11"/>
      <c r="P137" s="11"/>
    </row>
    <row r="138" spans="1:16" x14ac:dyDescent="0.25">
      <c r="I138" s="11"/>
      <c r="J138" s="11"/>
      <c r="K138" s="11"/>
      <c r="L138" s="11"/>
      <c r="M138" s="11"/>
      <c r="N138" s="11"/>
      <c r="O138" s="11"/>
      <c r="P138" s="11"/>
    </row>
    <row r="139" spans="1:16" x14ac:dyDescent="0.25">
      <c r="I139" s="11"/>
      <c r="J139" s="11"/>
      <c r="K139" s="11"/>
      <c r="L139" s="11"/>
      <c r="M139" s="11"/>
      <c r="N139" s="11"/>
      <c r="O139" s="11"/>
      <c r="P139" s="11"/>
    </row>
    <row r="140" spans="1:16" x14ac:dyDescent="0.25">
      <c r="I140" s="11"/>
      <c r="J140" s="11"/>
      <c r="K140" s="11"/>
      <c r="L140" s="11"/>
      <c r="M140" s="11"/>
      <c r="N140" s="11"/>
      <c r="O140" s="11"/>
      <c r="P140" s="11"/>
    </row>
    <row r="141" spans="1:16" x14ac:dyDescent="0.25">
      <c r="I141" s="11"/>
      <c r="J141" s="11"/>
      <c r="K141" s="11"/>
      <c r="L141" s="11"/>
      <c r="M141" s="11"/>
      <c r="N141" s="11"/>
      <c r="O141" s="11"/>
      <c r="P141" s="11"/>
    </row>
    <row r="142" spans="1:16" x14ac:dyDescent="0.25">
      <c r="I142" s="11"/>
      <c r="J142" s="11"/>
      <c r="K142" s="11"/>
      <c r="L142" s="11"/>
      <c r="M142" s="11"/>
      <c r="N142" s="11"/>
      <c r="O142" s="11"/>
      <c r="P142" s="11"/>
    </row>
    <row r="143" spans="1:16" x14ac:dyDescent="0.25">
      <c r="I143" s="11"/>
      <c r="J143" s="11"/>
      <c r="K143" s="11"/>
      <c r="L143" s="11"/>
      <c r="M143" s="11"/>
      <c r="N143" s="11"/>
      <c r="O143" s="11"/>
      <c r="P143" s="11"/>
    </row>
    <row r="144" spans="1:16" x14ac:dyDescent="0.25">
      <c r="I144" s="11"/>
      <c r="J144" s="11"/>
      <c r="K144" s="11"/>
      <c r="L144" s="11"/>
      <c r="M144" s="11"/>
      <c r="N144" s="11"/>
      <c r="O144" s="11"/>
      <c r="P144" s="11"/>
    </row>
    <row r="145" spans="9:16" x14ac:dyDescent="0.25">
      <c r="I145" s="11"/>
      <c r="J145" s="11"/>
      <c r="K145" s="11"/>
      <c r="L145" s="11"/>
      <c r="M145" s="11"/>
      <c r="N145" s="11"/>
      <c r="O145" s="11"/>
      <c r="P145" s="11"/>
    </row>
    <row r="146" spans="9:16" x14ac:dyDescent="0.25">
      <c r="I146" s="11"/>
      <c r="J146" s="11"/>
      <c r="K146" s="11"/>
      <c r="L146" s="11"/>
      <c r="M146" s="11"/>
      <c r="N146" s="11"/>
      <c r="O146" s="11"/>
      <c r="P146" s="11"/>
    </row>
    <row r="147" spans="9:16" x14ac:dyDescent="0.25">
      <c r="I147" s="11"/>
      <c r="J147" s="11"/>
      <c r="K147" s="11"/>
      <c r="L147" s="11"/>
      <c r="M147" s="11"/>
      <c r="N147" s="11"/>
      <c r="O147" s="11"/>
      <c r="P147" s="11"/>
    </row>
    <row r="148" spans="9:16" x14ac:dyDescent="0.25">
      <c r="I148" s="11"/>
      <c r="J148" s="11"/>
      <c r="K148" s="11"/>
      <c r="L148" s="11"/>
      <c r="M148" s="11"/>
      <c r="N148" s="11"/>
      <c r="O148" s="11"/>
      <c r="P148" s="11"/>
    </row>
    <row r="149" spans="9:16" x14ac:dyDescent="0.25">
      <c r="I149" s="11"/>
      <c r="J149" s="11"/>
      <c r="K149" s="11"/>
      <c r="L149" s="11"/>
      <c r="M149" s="11"/>
      <c r="N149" s="11"/>
      <c r="O149" s="11"/>
      <c r="P149" s="11"/>
    </row>
    <row r="150" spans="9:16" x14ac:dyDescent="0.25">
      <c r="I150" s="11"/>
      <c r="J150" s="11"/>
      <c r="K150" s="11"/>
      <c r="L150" s="11"/>
      <c r="M150" s="11"/>
      <c r="N150" s="11"/>
      <c r="O150" s="11"/>
      <c r="P150" s="11"/>
    </row>
    <row r="151" spans="9:16" x14ac:dyDescent="0.25">
      <c r="I151" s="11"/>
      <c r="J151" s="11"/>
      <c r="K151" s="11"/>
      <c r="L151" s="11"/>
      <c r="M151" s="11"/>
      <c r="N151" s="11"/>
      <c r="O151" s="11"/>
      <c r="P151" s="11"/>
    </row>
    <row r="152" spans="9:16" x14ac:dyDescent="0.25">
      <c r="I152" s="11"/>
      <c r="J152" s="11"/>
      <c r="K152" s="11"/>
      <c r="L152" s="11"/>
      <c r="M152" s="11"/>
      <c r="N152" s="11"/>
      <c r="O152" s="11"/>
      <c r="P152" s="11"/>
    </row>
    <row r="153" spans="9:16" x14ac:dyDescent="0.25">
      <c r="I153" s="11"/>
      <c r="J153" s="11"/>
      <c r="K153" s="11"/>
      <c r="L153" s="11"/>
      <c r="M153" s="11"/>
      <c r="N153" s="11"/>
      <c r="O153" s="11"/>
      <c r="P153" s="11"/>
    </row>
    <row r="154" spans="9:16" x14ac:dyDescent="0.25">
      <c r="I154" s="11"/>
      <c r="J154" s="11"/>
      <c r="K154" s="11"/>
      <c r="L154" s="11"/>
      <c r="M154" s="11"/>
      <c r="N154" s="11"/>
      <c r="O154" s="11"/>
      <c r="P154" s="11"/>
    </row>
    <row r="155" spans="9:16" x14ac:dyDescent="0.25">
      <c r="I155" s="11"/>
      <c r="J155" s="11"/>
      <c r="K155" s="11"/>
      <c r="L155" s="11"/>
      <c r="M155" s="11"/>
      <c r="N155" s="11"/>
      <c r="O155" s="11"/>
      <c r="P155" s="11"/>
    </row>
    <row r="156" spans="9:16" x14ac:dyDescent="0.25">
      <c r="I156" s="11"/>
      <c r="J156" s="11"/>
      <c r="K156" s="11"/>
      <c r="L156" s="11"/>
      <c r="M156" s="11"/>
      <c r="N156" s="11"/>
      <c r="O156" s="11"/>
      <c r="P156" s="11"/>
    </row>
    <row r="157" spans="9:16" x14ac:dyDescent="0.25">
      <c r="I157" s="11"/>
      <c r="J157" s="11"/>
      <c r="K157" s="11"/>
      <c r="L157" s="11"/>
      <c r="M157" s="11"/>
      <c r="N157" s="11"/>
      <c r="O157" s="11"/>
      <c r="P157" s="11"/>
    </row>
    <row r="158" spans="9:16" x14ac:dyDescent="0.25">
      <c r="I158" s="11"/>
      <c r="J158" s="11"/>
      <c r="K158" s="11"/>
      <c r="L158" s="11"/>
      <c r="M158" s="11"/>
      <c r="N158" s="11"/>
      <c r="O158" s="11"/>
      <c r="P158" s="11"/>
    </row>
    <row r="159" spans="9:16" x14ac:dyDescent="0.25">
      <c r="I159" s="11"/>
      <c r="J159" s="11"/>
      <c r="K159" s="11"/>
      <c r="L159" s="11"/>
      <c r="M159" s="11"/>
      <c r="N159" s="11"/>
      <c r="O159" s="11"/>
      <c r="P159" s="11"/>
    </row>
    <row r="160" spans="9:16" x14ac:dyDescent="0.25">
      <c r="I160" s="11"/>
      <c r="J160" s="11"/>
      <c r="K160" s="11"/>
      <c r="L160" s="11"/>
      <c r="M160" s="11"/>
      <c r="N160" s="11"/>
      <c r="O160" s="11"/>
      <c r="P160" s="11"/>
    </row>
    <row r="161" spans="9:16" x14ac:dyDescent="0.25">
      <c r="I161" s="11"/>
      <c r="J161" s="11"/>
      <c r="K161" s="11"/>
      <c r="L161" s="11"/>
      <c r="M161" s="11"/>
      <c r="N161" s="11"/>
      <c r="O161" s="11"/>
      <c r="P161" s="11"/>
    </row>
    <row r="162" spans="9:16" x14ac:dyDescent="0.25">
      <c r="I162" s="11"/>
      <c r="J162" s="11"/>
      <c r="K162" s="11"/>
      <c r="L162" s="11"/>
      <c r="M162" s="11"/>
      <c r="N162" s="11"/>
      <c r="O162" s="11"/>
      <c r="P162" s="11"/>
    </row>
    <row r="163" spans="9:16" x14ac:dyDescent="0.25">
      <c r="I163" s="11"/>
      <c r="J163" s="11"/>
      <c r="K163" s="11"/>
      <c r="L163" s="11"/>
      <c r="M163" s="11"/>
      <c r="N163" s="11"/>
      <c r="O163" s="11"/>
      <c r="P163" s="11"/>
    </row>
    <row r="164" spans="9:16" x14ac:dyDescent="0.25">
      <c r="I164" s="11"/>
      <c r="J164" s="11"/>
      <c r="K164" s="11"/>
      <c r="L164" s="11"/>
      <c r="M164" s="11"/>
      <c r="N164" s="11"/>
      <c r="O164" s="11"/>
      <c r="P164" s="11"/>
    </row>
    <row r="165" spans="9:16" x14ac:dyDescent="0.25">
      <c r="I165" s="11"/>
      <c r="J165" s="11"/>
      <c r="K165" s="11"/>
      <c r="L165" s="11"/>
      <c r="M165" s="11"/>
      <c r="N165" s="11"/>
      <c r="O165" s="11"/>
      <c r="P165" s="11"/>
    </row>
    <row r="166" spans="9:16" x14ac:dyDescent="0.25">
      <c r="I166" s="11"/>
      <c r="J166" s="11"/>
      <c r="K166" s="11"/>
      <c r="L166" s="11"/>
      <c r="M166" s="11"/>
      <c r="N166" s="11"/>
      <c r="O166" s="11"/>
      <c r="P166" s="11"/>
    </row>
    <row r="167" spans="9:16" x14ac:dyDescent="0.25">
      <c r="I167" s="11"/>
      <c r="J167" s="11"/>
      <c r="K167" s="11"/>
      <c r="L167" s="11"/>
      <c r="M167" s="11"/>
      <c r="N167" s="11"/>
      <c r="O167" s="11"/>
      <c r="P167" s="11"/>
    </row>
    <row r="168" spans="9:16" x14ac:dyDescent="0.25">
      <c r="I168" s="11"/>
      <c r="J168" s="11"/>
      <c r="K168" s="11"/>
      <c r="L168" s="11"/>
      <c r="M168" s="11"/>
      <c r="N168" s="11"/>
      <c r="O168" s="11"/>
      <c r="P168" s="11"/>
    </row>
    <row r="169" spans="9:16" x14ac:dyDescent="0.25">
      <c r="I169" s="11"/>
      <c r="J169" s="11"/>
      <c r="K169" s="11"/>
      <c r="L169" s="11"/>
      <c r="M169" s="11"/>
      <c r="N169" s="11"/>
      <c r="O169" s="11"/>
      <c r="P169" s="11"/>
    </row>
    <row r="170" spans="9:16" x14ac:dyDescent="0.25">
      <c r="I170" s="11"/>
      <c r="J170" s="11"/>
      <c r="K170" s="11"/>
      <c r="L170" s="11"/>
      <c r="M170" s="11"/>
      <c r="N170" s="11"/>
      <c r="O170" s="11"/>
      <c r="P170" s="11"/>
    </row>
    <row r="171" spans="9:16" x14ac:dyDescent="0.25">
      <c r="I171" s="11"/>
      <c r="J171" s="11"/>
      <c r="K171" s="11"/>
      <c r="L171" s="11"/>
      <c r="M171" s="11"/>
      <c r="N171" s="11"/>
      <c r="O171" s="11"/>
      <c r="P171" s="11"/>
    </row>
    <row r="172" spans="9:16" x14ac:dyDescent="0.25">
      <c r="I172" s="11"/>
      <c r="J172" s="11"/>
      <c r="K172" s="11"/>
      <c r="L172" s="11"/>
      <c r="M172" s="11"/>
      <c r="N172" s="11"/>
      <c r="O172" s="11"/>
      <c r="P172" s="11"/>
    </row>
    <row r="173" spans="9:16" x14ac:dyDescent="0.25">
      <c r="I173" s="11"/>
      <c r="J173" s="11"/>
      <c r="K173" s="11"/>
      <c r="L173" s="11"/>
      <c r="M173" s="11"/>
      <c r="N173" s="11"/>
      <c r="O173" s="11"/>
      <c r="P173" s="11"/>
    </row>
    <row r="174" spans="9:16" x14ac:dyDescent="0.25">
      <c r="I174" s="11"/>
      <c r="J174" s="11"/>
      <c r="K174" s="11"/>
      <c r="L174" s="11"/>
      <c r="M174" s="11"/>
      <c r="N174" s="11"/>
      <c r="O174" s="11"/>
      <c r="P174" s="11"/>
    </row>
    <row r="175" spans="9:16" x14ac:dyDescent="0.25">
      <c r="I175" s="11"/>
      <c r="J175" s="11"/>
      <c r="K175" s="11"/>
      <c r="L175" s="11"/>
      <c r="M175" s="11"/>
      <c r="N175" s="11"/>
      <c r="O175" s="11"/>
      <c r="P175" s="11"/>
    </row>
    <row r="176" spans="9:16" x14ac:dyDescent="0.25">
      <c r="I176" s="11"/>
      <c r="J176" s="11"/>
      <c r="K176" s="11"/>
      <c r="L176" s="11"/>
      <c r="M176" s="11"/>
      <c r="N176" s="11"/>
      <c r="O176" s="11"/>
      <c r="P176" s="11"/>
    </row>
    <row r="177" spans="9:16" x14ac:dyDescent="0.25">
      <c r="I177" s="11"/>
      <c r="J177" s="11"/>
      <c r="K177" s="11"/>
      <c r="L177" s="11"/>
      <c r="M177" s="11"/>
      <c r="N177" s="11"/>
      <c r="O177" s="11"/>
      <c r="P177" s="11"/>
    </row>
    <row r="178" spans="9:16" x14ac:dyDescent="0.25">
      <c r="I178" s="11"/>
      <c r="J178" s="11"/>
      <c r="K178" s="11"/>
      <c r="L178" s="11"/>
      <c r="M178" s="11"/>
      <c r="N178" s="11"/>
      <c r="O178" s="11"/>
      <c r="P178" s="11"/>
    </row>
    <row r="179" spans="9:16" x14ac:dyDescent="0.25">
      <c r="I179" s="11"/>
      <c r="J179" s="11"/>
      <c r="K179" s="11"/>
      <c r="L179" s="11"/>
      <c r="M179" s="11"/>
      <c r="N179" s="11"/>
      <c r="O179" s="11"/>
      <c r="P179" s="11"/>
    </row>
    <row r="180" spans="9:16" x14ac:dyDescent="0.25">
      <c r="I180" s="11"/>
      <c r="J180" s="11"/>
      <c r="K180" s="11"/>
      <c r="L180" s="11"/>
      <c r="M180" s="11"/>
      <c r="N180" s="11"/>
      <c r="O180" s="11"/>
      <c r="P180" s="11"/>
    </row>
    <row r="181" spans="9:16" x14ac:dyDescent="0.25">
      <c r="I181" s="11"/>
      <c r="J181" s="11"/>
      <c r="K181" s="11"/>
      <c r="L181" s="11"/>
      <c r="M181" s="11"/>
      <c r="N181" s="11"/>
      <c r="O181" s="11"/>
      <c r="P181" s="11"/>
    </row>
    <row r="182" spans="9:16" x14ac:dyDescent="0.25">
      <c r="I182" s="11"/>
      <c r="J182" s="11"/>
      <c r="K182" s="11"/>
      <c r="L182" s="11"/>
      <c r="M182" s="11"/>
      <c r="N182" s="11"/>
      <c r="O182" s="11"/>
      <c r="P182" s="11"/>
    </row>
    <row r="183" spans="9:16" x14ac:dyDescent="0.25">
      <c r="I183" s="11"/>
      <c r="J183" s="11"/>
      <c r="K183" s="11"/>
      <c r="L183" s="11"/>
      <c r="M183" s="11"/>
      <c r="N183" s="11"/>
      <c r="O183" s="11"/>
      <c r="P183" s="11"/>
    </row>
    <row r="184" spans="9:16" x14ac:dyDescent="0.25">
      <c r="I184" s="11"/>
      <c r="J184" s="11"/>
      <c r="K184" s="11"/>
      <c r="L184" s="11"/>
      <c r="M184" s="11"/>
      <c r="N184" s="11"/>
      <c r="O184" s="11"/>
      <c r="P184" s="11"/>
    </row>
    <row r="185" spans="9:16" x14ac:dyDescent="0.25">
      <c r="I185" s="11"/>
      <c r="J185" s="11"/>
      <c r="K185" s="11"/>
      <c r="L185" s="11"/>
      <c r="M185" s="11"/>
      <c r="N185" s="11"/>
      <c r="O185" s="11"/>
      <c r="P185" s="11"/>
    </row>
    <row r="186" spans="9:16" x14ac:dyDescent="0.25">
      <c r="I186" s="11"/>
      <c r="J186" s="11"/>
      <c r="K186" s="11"/>
      <c r="L186" s="11"/>
      <c r="M186" s="11"/>
      <c r="N186" s="11"/>
      <c r="O186" s="11"/>
      <c r="P186" s="11"/>
    </row>
    <row r="187" spans="9:16" x14ac:dyDescent="0.25">
      <c r="I187" s="11"/>
      <c r="J187" s="11"/>
      <c r="K187" s="11"/>
      <c r="L187" s="11"/>
      <c r="M187" s="11"/>
      <c r="N187" s="11"/>
      <c r="O187" s="11"/>
      <c r="P187" s="11"/>
    </row>
    <row r="188" spans="9:16" x14ac:dyDescent="0.25">
      <c r="I188" s="11"/>
      <c r="J188" s="11"/>
      <c r="K188" s="11"/>
      <c r="L188" s="11"/>
      <c r="M188" s="11"/>
      <c r="N188" s="11"/>
      <c r="O188" s="11"/>
      <c r="P188" s="11"/>
    </row>
    <row r="189" spans="9:16" x14ac:dyDescent="0.25">
      <c r="I189" s="11"/>
      <c r="J189" s="11"/>
      <c r="K189" s="11"/>
      <c r="L189" s="11"/>
      <c r="M189" s="11"/>
      <c r="N189" s="11"/>
      <c r="O189" s="11"/>
      <c r="P189" s="11"/>
    </row>
    <row r="190" spans="9:16" x14ac:dyDescent="0.25">
      <c r="I190" s="11"/>
      <c r="J190" s="11"/>
      <c r="K190" s="11"/>
      <c r="L190" s="11"/>
      <c r="M190" s="11"/>
      <c r="N190" s="11"/>
      <c r="O190" s="11"/>
      <c r="P190" s="11"/>
    </row>
    <row r="191" spans="9:16" x14ac:dyDescent="0.25">
      <c r="I191" s="11"/>
      <c r="J191" s="11"/>
      <c r="K191" s="11"/>
      <c r="L191" s="11"/>
      <c r="M191" s="11"/>
      <c r="N191" s="11"/>
      <c r="O191" s="11"/>
      <c r="P191" s="11"/>
    </row>
    <row r="192" spans="9:16" x14ac:dyDescent="0.25">
      <c r="I192" s="11"/>
      <c r="J192" s="11"/>
      <c r="K192" s="11"/>
      <c r="L192" s="11"/>
      <c r="M192" s="11"/>
      <c r="N192" s="11"/>
      <c r="O192" s="11"/>
      <c r="P192" s="11"/>
    </row>
    <row r="193" spans="9:16" x14ac:dyDescent="0.25">
      <c r="I193" s="11"/>
      <c r="J193" s="11"/>
      <c r="K193" s="11"/>
      <c r="L193" s="11"/>
      <c r="M193" s="11"/>
      <c r="N193" s="11"/>
      <c r="O193" s="11"/>
      <c r="P193" s="11"/>
    </row>
    <row r="194" spans="9:16" x14ac:dyDescent="0.25">
      <c r="I194" s="11"/>
      <c r="J194" s="11"/>
      <c r="K194" s="11"/>
      <c r="L194" s="11"/>
      <c r="M194" s="11"/>
      <c r="N194" s="11"/>
      <c r="O194" s="11"/>
      <c r="P194" s="11"/>
    </row>
    <row r="195" spans="9:16" x14ac:dyDescent="0.25">
      <c r="I195" s="11"/>
      <c r="J195" s="11"/>
      <c r="K195" s="11"/>
      <c r="L195" s="11"/>
      <c r="M195" s="11"/>
      <c r="N195" s="11"/>
      <c r="O195" s="11"/>
      <c r="P195" s="11"/>
    </row>
    <row r="196" spans="9:16" x14ac:dyDescent="0.25">
      <c r="I196" s="11"/>
      <c r="J196" s="11"/>
      <c r="K196" s="11"/>
      <c r="L196" s="11"/>
      <c r="M196" s="11"/>
      <c r="N196" s="11"/>
      <c r="O196" s="11"/>
      <c r="P196" s="11"/>
    </row>
    <row r="197" spans="9:16" x14ac:dyDescent="0.25">
      <c r="I197" s="11"/>
      <c r="J197" s="11"/>
      <c r="K197" s="11"/>
      <c r="L197" s="11"/>
      <c r="M197" s="11"/>
      <c r="N197" s="11"/>
      <c r="O197" s="11"/>
      <c r="P197" s="11"/>
    </row>
    <row r="198" spans="9:16" x14ac:dyDescent="0.25">
      <c r="I198" s="11"/>
      <c r="J198" s="11"/>
      <c r="K198" s="11"/>
      <c r="L198" s="11"/>
      <c r="M198" s="11"/>
      <c r="N198" s="11"/>
      <c r="O198" s="11"/>
      <c r="P198" s="11"/>
    </row>
    <row r="199" spans="9:16" x14ac:dyDescent="0.25">
      <c r="I199" s="11"/>
      <c r="J199" s="11"/>
      <c r="K199" s="11"/>
      <c r="L199" s="11"/>
      <c r="M199" s="11"/>
      <c r="N199" s="11"/>
      <c r="O199" s="11"/>
      <c r="P199" s="11"/>
    </row>
    <row r="200" spans="9:16" x14ac:dyDescent="0.25">
      <c r="I200" s="11"/>
      <c r="J200" s="11"/>
      <c r="K200" s="11"/>
      <c r="L200" s="11"/>
      <c r="M200" s="11"/>
      <c r="N200" s="11"/>
      <c r="O200" s="11"/>
      <c r="P200" s="11"/>
    </row>
    <row r="201" spans="9:16" x14ac:dyDescent="0.25">
      <c r="I201" s="11"/>
      <c r="J201" s="11"/>
      <c r="K201" s="11"/>
      <c r="L201" s="11"/>
      <c r="M201" s="11"/>
      <c r="N201" s="11"/>
      <c r="O201" s="11"/>
      <c r="P201" s="11"/>
    </row>
    <row r="202" spans="9:16" x14ac:dyDescent="0.25">
      <c r="I202" s="11"/>
      <c r="J202" s="11"/>
      <c r="K202" s="11"/>
      <c r="L202" s="11"/>
      <c r="M202" s="11"/>
      <c r="N202" s="11"/>
      <c r="O202" s="11"/>
      <c r="P202" s="11"/>
    </row>
    <row r="203" spans="9:16" x14ac:dyDescent="0.25">
      <c r="I203" s="11"/>
      <c r="J203" s="11"/>
      <c r="K203" s="11"/>
      <c r="L203" s="11"/>
      <c r="M203" s="11"/>
    </row>
    <row r="204" spans="9:16" x14ac:dyDescent="0.25">
      <c r="I204" s="11"/>
      <c r="J204" s="11"/>
      <c r="K204" s="11"/>
      <c r="L204" s="11"/>
      <c r="M204" s="11"/>
    </row>
    <row r="205" spans="9:16" x14ac:dyDescent="0.25">
      <c r="I205" s="11"/>
      <c r="J205" s="11"/>
      <c r="K205" s="11"/>
      <c r="L205" s="11"/>
      <c r="M205" s="11"/>
    </row>
    <row r="206" spans="9:16" x14ac:dyDescent="0.25">
      <c r="I206" s="11"/>
      <c r="J206" s="11"/>
      <c r="K206" s="11"/>
      <c r="L206" s="11"/>
      <c r="M206" s="11"/>
    </row>
    <row r="207" spans="9:16" x14ac:dyDescent="0.25">
      <c r="I207" s="11"/>
      <c r="J207" s="11"/>
      <c r="K207" s="11"/>
      <c r="L207" s="11"/>
      <c r="M207" s="11"/>
    </row>
    <row r="208" spans="9:16" x14ac:dyDescent="0.25">
      <c r="I208" s="11"/>
      <c r="J208" s="11"/>
      <c r="K208" s="11"/>
      <c r="L208" s="11"/>
      <c r="M208" s="11"/>
    </row>
  </sheetData>
  <mergeCells count="20">
    <mergeCell ref="P12:P14"/>
    <mergeCell ref="A134:O134"/>
    <mergeCell ref="A130:O130"/>
    <mergeCell ref="A132:O132"/>
    <mergeCell ref="E13:E14"/>
    <mergeCell ref="F13:F14"/>
    <mergeCell ref="B13:C13"/>
    <mergeCell ref="I12:I14"/>
    <mergeCell ref="B1:O1"/>
    <mergeCell ref="B2:O2"/>
    <mergeCell ref="B3:O3"/>
    <mergeCell ref="O12:O14"/>
    <mergeCell ref="G12:G14"/>
    <mergeCell ref="H12:H14"/>
    <mergeCell ref="J12:J14"/>
    <mergeCell ref="K12:K14"/>
    <mergeCell ref="L12:L14"/>
    <mergeCell ref="M12:M14"/>
    <mergeCell ref="N12:N14"/>
    <mergeCell ref="A5:M5"/>
  </mergeCells>
  <phoneticPr fontId="8" type="noConversion"/>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43"/>
  <sheetViews>
    <sheetView workbookViewId="0">
      <selection activeCell="A23" sqref="A23"/>
    </sheetView>
  </sheetViews>
  <sheetFormatPr defaultColWidth="8.85546875" defaultRowHeight="15" x14ac:dyDescent="0.25"/>
  <cols>
    <col min="1" max="1" width="25.140625" style="9" customWidth="1"/>
    <col min="2" max="4" width="10.7109375" style="9" customWidth="1"/>
    <col min="5" max="5" width="12.85546875" style="9" bestFit="1" customWidth="1"/>
    <col min="6" max="6" width="19.28515625" style="9" customWidth="1"/>
    <col min="7" max="9" width="12.7109375" style="9" customWidth="1"/>
    <col min="10" max="10" width="15.7109375" style="9" customWidth="1"/>
    <col min="11" max="16384" width="8.85546875" style="9"/>
  </cols>
  <sheetData>
    <row r="1" spans="1:19" x14ac:dyDescent="0.25">
      <c r="B1" s="61" t="str">
        <f>Summary!B1</f>
        <v>ABC Company</v>
      </c>
      <c r="C1" s="61"/>
      <c r="D1" s="61"/>
      <c r="E1" s="61"/>
      <c r="F1" s="61"/>
      <c r="G1" s="61"/>
      <c r="H1" s="61"/>
      <c r="I1" s="61"/>
      <c r="J1" s="61"/>
    </row>
    <row r="2" spans="1:19" x14ac:dyDescent="0.25">
      <c r="B2" s="61" t="s">
        <v>17</v>
      </c>
      <c r="C2" s="61"/>
      <c r="D2" s="61"/>
      <c r="E2" s="61"/>
      <c r="F2" s="61"/>
      <c r="G2" s="61"/>
      <c r="H2" s="61"/>
      <c r="I2" s="61"/>
      <c r="J2" s="61"/>
    </row>
    <row r="3" spans="1:19" x14ac:dyDescent="0.25">
      <c r="B3" s="61" t="s">
        <v>91</v>
      </c>
      <c r="C3" s="61"/>
      <c r="D3" s="61"/>
      <c r="E3" s="61"/>
      <c r="F3" s="61"/>
      <c r="G3" s="61"/>
      <c r="H3" s="61"/>
      <c r="I3" s="61"/>
      <c r="J3" s="61"/>
    </row>
    <row r="5" spans="1:19" ht="55.5" customHeight="1" x14ac:dyDescent="0.25">
      <c r="A5" s="62" t="s">
        <v>87</v>
      </c>
      <c r="B5" s="62"/>
      <c r="C5" s="62"/>
      <c r="D5" s="62"/>
      <c r="E5" s="62"/>
      <c r="F5" s="62"/>
      <c r="G5" s="62"/>
      <c r="H5" s="62"/>
      <c r="I5" s="62"/>
      <c r="J5" s="62"/>
      <c r="K5" s="62"/>
      <c r="L5" s="62"/>
      <c r="M5" s="62"/>
    </row>
    <row r="7" spans="1:19" x14ac:dyDescent="0.25">
      <c r="A7" s="6" t="str">
        <f>Summary!A7</f>
        <v>Funding Date</v>
      </c>
      <c r="B7" s="20">
        <f>Summary!B7</f>
        <v>43934</v>
      </c>
    </row>
    <row r="8" spans="1:19" x14ac:dyDescent="0.25">
      <c r="A8" s="6" t="s">
        <v>46</v>
      </c>
      <c r="B8" s="20">
        <f>+B7+55</f>
        <v>43989</v>
      </c>
    </row>
    <row r="9" spans="1:19" ht="15" customHeight="1" x14ac:dyDescent="0.25">
      <c r="A9" s="25"/>
      <c r="B9" s="25"/>
      <c r="C9" s="25"/>
      <c r="D9" s="25"/>
      <c r="E9" s="69" t="s">
        <v>21</v>
      </c>
      <c r="F9" s="69" t="s">
        <v>49</v>
      </c>
      <c r="G9" s="69" t="s">
        <v>22</v>
      </c>
      <c r="H9" s="69" t="s">
        <v>24</v>
      </c>
      <c r="I9" s="69" t="s">
        <v>25</v>
      </c>
      <c r="J9" s="69" t="s">
        <v>11</v>
      </c>
    </row>
    <row r="10" spans="1:19" x14ac:dyDescent="0.25">
      <c r="A10" s="27" t="s">
        <v>18</v>
      </c>
      <c r="B10" s="28" t="s">
        <v>1</v>
      </c>
      <c r="C10" s="28" t="s">
        <v>3</v>
      </c>
      <c r="D10" s="28" t="s">
        <v>23</v>
      </c>
      <c r="E10" s="70"/>
      <c r="F10" s="70"/>
      <c r="G10" s="70"/>
      <c r="H10" s="70"/>
      <c r="I10" s="70"/>
      <c r="J10" s="70"/>
    </row>
    <row r="12" spans="1:19" x14ac:dyDescent="0.25">
      <c r="A12" s="60" t="s">
        <v>19</v>
      </c>
      <c r="B12" s="7">
        <v>43922</v>
      </c>
      <c r="C12" s="7">
        <v>43951</v>
      </c>
      <c r="D12" s="7">
        <v>43922</v>
      </c>
      <c r="E12" s="57">
        <f>+C12-B12+1</f>
        <v>30</v>
      </c>
      <c r="F12" s="57">
        <f>IF(B12&gt;$B$8,0,IF(AND(B12&lt;$B$7,C12&lt;$B$8),C12-$B$7+1,IF(AND(B12&gt;$B$7,C12&lt;$B$8),C12-B12+1,IF(AND(B12&gt;$B$7,C12&gt;$B$8),$B$8-B12+1,0))))</f>
        <v>18</v>
      </c>
      <c r="G12" s="54"/>
      <c r="H12" s="54"/>
      <c r="I12" s="55">
        <f>SUM(G12:H12)</f>
        <v>0</v>
      </c>
      <c r="J12" s="55">
        <f>IF(G12=0,0,IF(AND(D12&gt;=$B$7,D12&lt;=$B$8),(F12/E12)*I12,0))</f>
        <v>0</v>
      </c>
      <c r="K12" s="11"/>
      <c r="L12" s="48"/>
      <c r="M12" s="11"/>
      <c r="N12" s="11"/>
      <c r="P12" s="56"/>
      <c r="Q12" s="56"/>
      <c r="R12" s="56"/>
      <c r="S12" s="56"/>
    </row>
    <row r="13" spans="1:19" x14ac:dyDescent="0.25">
      <c r="A13" s="12"/>
      <c r="B13" s="7">
        <v>43952</v>
      </c>
      <c r="C13" s="7">
        <v>43981</v>
      </c>
      <c r="D13" s="7">
        <v>43952</v>
      </c>
      <c r="E13" s="57">
        <f>+C13-B13+1</f>
        <v>30</v>
      </c>
      <c r="F13" s="57">
        <f>IF(B13&gt;$B$8,0,IF(AND(B13&lt;$B$7,C13&lt;$B$8),C13-$B$7+1,IF(AND(B13&gt;$B$7,C13&lt;$B$8),C13-B13+1,IF(AND(B13&gt;$B$7,C13&gt;$B$8),$B$8-B13+1,0))))</f>
        <v>30</v>
      </c>
      <c r="G13" s="55"/>
      <c r="H13" s="55"/>
      <c r="I13" s="55">
        <f>SUM(G13:H13)</f>
        <v>0</v>
      </c>
      <c r="J13" s="55">
        <f>IF(G13=0,0,IF(AND(D13&gt;=$B$7,D13&lt;=$B$8),(F13/E13)*I13,0))</f>
        <v>0</v>
      </c>
      <c r="K13" s="11"/>
      <c r="L13" s="48"/>
      <c r="M13" s="11"/>
      <c r="N13" s="11"/>
    </row>
    <row r="14" spans="1:19" x14ac:dyDescent="0.25">
      <c r="B14" s="7">
        <v>43983</v>
      </c>
      <c r="C14" s="7">
        <v>44012</v>
      </c>
      <c r="D14" s="7">
        <v>43983</v>
      </c>
      <c r="E14" s="57">
        <f>+C14-B14+1</f>
        <v>30</v>
      </c>
      <c r="F14" s="57">
        <f>IF(B14&gt;$B$8,0,IF(AND(B14&lt;$B$7,C14&lt;$B$8),C14-$B$7+1,IF(AND(B14&gt;$B$7,C14&lt;$B$8),C14-B14+1,IF(AND(B14&gt;$B$7,C14&gt;$B$8),$B$8-B14+1,0))))</f>
        <v>7</v>
      </c>
      <c r="G14" s="55"/>
      <c r="H14" s="55"/>
      <c r="I14" s="55">
        <f>SUM(G14:H14)</f>
        <v>0</v>
      </c>
      <c r="J14" s="55">
        <f>IF(G14=0,0,IF(AND(D14&gt;=$B$7,D14&lt;=$B$8),(F14/E14)*I14,0))</f>
        <v>0</v>
      </c>
      <c r="K14" s="11"/>
      <c r="L14" s="11"/>
      <c r="M14" s="11"/>
      <c r="N14" s="11"/>
    </row>
    <row r="15" spans="1:19" x14ac:dyDescent="0.25">
      <c r="B15" s="7">
        <f>C14+1</f>
        <v>44013</v>
      </c>
      <c r="C15" s="7">
        <f>B15+14</f>
        <v>44027</v>
      </c>
      <c r="D15" s="7">
        <f t="shared" ref="D15" si="0">D14+14</f>
        <v>43997</v>
      </c>
      <c r="E15" s="57">
        <f>+C15-B15+1</f>
        <v>15</v>
      </c>
      <c r="F15" s="57">
        <f>IF(B15&gt;$B$8,0,IF(AND(B15&lt;$B$7,C15&lt;$B$8),C15-$B$7+1,IF(AND(B15&gt;$B$7,C15&lt;$B$8),C15-B15+1,IF(AND(B15&gt;$B$7,C15&gt;$B$8),$B$8-B15+1,0))))</f>
        <v>0</v>
      </c>
      <c r="G15" s="55"/>
      <c r="H15" s="55"/>
      <c r="I15" s="55">
        <f>SUM(G15:H15)</f>
        <v>0</v>
      </c>
      <c r="J15" s="55">
        <f>IF(G15=0,0,IF(AND(D15&gt;=$B$7,D15&lt;=$B$8),(F15/E15)*I15,0))</f>
        <v>0</v>
      </c>
      <c r="K15" s="11"/>
      <c r="L15" s="11"/>
      <c r="M15" s="11"/>
      <c r="N15" s="11"/>
    </row>
    <row r="16" spans="1:19" x14ac:dyDescent="0.25">
      <c r="B16" s="7">
        <f t="shared" ref="B16" si="1">C15+1</f>
        <v>44028</v>
      </c>
      <c r="C16" s="7">
        <f>B16+14-1</f>
        <v>44041</v>
      </c>
      <c r="D16" s="7">
        <f>C16</f>
        <v>44041</v>
      </c>
      <c r="E16" s="57">
        <f>+C16-B16+1</f>
        <v>14</v>
      </c>
      <c r="F16" s="57">
        <f>IF(B16&gt;$B$8,0,IF(AND(B16&lt;$B$7,C16&lt;$B$8),C16-$B$7+1,IF(AND(B16&gt;$B$7,C16&lt;$B$8),C16-B16+1,IF(AND(B16&gt;$B$7,C16&gt;$B$8),$B$8-B16+1,0))))</f>
        <v>0</v>
      </c>
      <c r="G16" s="55"/>
      <c r="H16" s="55"/>
      <c r="I16" s="55">
        <f>SUM(G16:H16)</f>
        <v>0</v>
      </c>
      <c r="J16" s="55">
        <f>IF(G16=0,0,IF(AND(D16&gt;=$B$7,D16&lt;=$B$8),(F16/E16)*I16,0))</f>
        <v>0</v>
      </c>
      <c r="K16" s="11"/>
      <c r="L16" s="11"/>
      <c r="M16" s="11"/>
      <c r="N16" s="11"/>
    </row>
    <row r="17" spans="1:14" x14ac:dyDescent="0.25">
      <c r="B17" s="10"/>
      <c r="C17" s="10"/>
      <c r="D17" s="10"/>
      <c r="E17" s="10"/>
      <c r="F17" s="10"/>
      <c r="G17" s="23"/>
      <c r="H17" s="23"/>
      <c r="I17" s="23"/>
      <c r="J17" s="23"/>
      <c r="K17" s="11"/>
      <c r="L17" s="11"/>
      <c r="M17" s="11"/>
      <c r="N17" s="11"/>
    </row>
    <row r="18" spans="1:14" x14ac:dyDescent="0.25">
      <c r="A18" s="60" t="s">
        <v>26</v>
      </c>
      <c r="B18" s="20">
        <v>43934</v>
      </c>
      <c r="C18" s="20">
        <v>43945</v>
      </c>
      <c r="D18" s="20">
        <v>43952</v>
      </c>
      <c r="E18" s="57">
        <f>+C18-B18+1</f>
        <v>12</v>
      </c>
      <c r="F18" s="57">
        <f>IF(B18&gt;$B$8,0,IF(AND(B18&lt;$B$7,C18&lt;$B$8),C18-$B$7+1,IF(AND(B18&gt;$B$7,C18&lt;$B$8),C18-B18+1,IF(AND(B18&gt;$B$7,C18&gt;$B$8),$B$8-B18+1,0))))</f>
        <v>0</v>
      </c>
      <c r="G18" s="36"/>
      <c r="H18" s="54"/>
      <c r="I18" s="55">
        <f>SUM(G18:H18)</f>
        <v>0</v>
      </c>
      <c r="J18" s="55">
        <f>IF(G18=0,0,IF(AND(D18&gt;=$B$7,D18&lt;=$B$8),(F18/E18)*I18,0))</f>
        <v>0</v>
      </c>
      <c r="K18" s="11"/>
      <c r="L18" s="11"/>
      <c r="M18" s="11"/>
      <c r="N18" s="11"/>
    </row>
    <row r="19" spans="1:14" x14ac:dyDescent="0.25">
      <c r="B19" s="20">
        <v>43946</v>
      </c>
      <c r="C19" s="20">
        <f>B19+14</f>
        <v>43960</v>
      </c>
      <c r="D19" s="20">
        <f>D18+14</f>
        <v>43966</v>
      </c>
      <c r="E19" s="57">
        <f>+C19-B19+1</f>
        <v>15</v>
      </c>
      <c r="F19" s="57">
        <f>IF(B19&gt;$B$8,0,IF(AND(B19&lt;$B$7,C19&lt;$B$8),C19-$B$7+1,IF(AND(B19&gt;$B$7,C19&lt;$B$8),C19-B19+1,IF(AND(B19&gt;$B$7,C19&gt;$B$8),$B$8-B19+1,0))))</f>
        <v>15</v>
      </c>
      <c r="G19" s="36"/>
      <c r="H19" s="55"/>
      <c r="I19" s="55">
        <f>SUM(G19:H19)</f>
        <v>0</v>
      </c>
      <c r="J19" s="55">
        <f>IF(G19=0,0,IF(AND(D19&gt;=$B$7,D19&lt;=$B$8),(F19/E19)*I19,0))</f>
        <v>0</v>
      </c>
      <c r="K19" s="11"/>
      <c r="L19" s="11"/>
      <c r="M19" s="11"/>
      <c r="N19" s="11"/>
    </row>
    <row r="20" spans="1:14" x14ac:dyDescent="0.25">
      <c r="B20" s="20">
        <f>C19+1</f>
        <v>43961</v>
      </c>
      <c r="C20" s="20">
        <f>B20+14</f>
        <v>43975</v>
      </c>
      <c r="D20" s="20">
        <f t="shared" ref="D20" si="2">D19+14</f>
        <v>43980</v>
      </c>
      <c r="E20" s="57">
        <f>+C20-B20+1</f>
        <v>15</v>
      </c>
      <c r="F20" s="57">
        <f>IF(B20&gt;$B$8,0,IF(AND(B20&lt;$B$7,C20&lt;$B$8),C20-$B$7+1,IF(AND(B20&gt;$B$7,C20&lt;$B$8),C20-B20+1,IF(AND(B20&gt;$B$7,C20&gt;$B$8),$B$8-B20+1,0))))</f>
        <v>15</v>
      </c>
      <c r="G20" s="36"/>
      <c r="H20" s="55"/>
      <c r="I20" s="55">
        <f>SUM(G20:H20)</f>
        <v>0</v>
      </c>
      <c r="J20" s="55">
        <f>IF(G20=0,0,IF(AND(D20&gt;=$B$7,D20&lt;=$B$8),(F20/E20)*I20,0))</f>
        <v>0</v>
      </c>
      <c r="K20" s="11"/>
      <c r="L20" s="11"/>
      <c r="M20" s="11"/>
      <c r="N20" s="11"/>
    </row>
    <row r="21" spans="1:14" x14ac:dyDescent="0.25">
      <c r="B21" s="20">
        <f t="shared" ref="B21" si="3">C20+1</f>
        <v>43976</v>
      </c>
      <c r="C21" s="20">
        <f>B21+14-1</f>
        <v>43989</v>
      </c>
      <c r="D21" s="20">
        <f>C21</f>
        <v>43989</v>
      </c>
      <c r="E21" s="57">
        <f>+C21-B21+1</f>
        <v>14</v>
      </c>
      <c r="F21" s="57">
        <f>IF(B21&gt;$B$8,0,IF(AND(B21&lt;$B$7,C21&lt;$B$8),C21-$B$7+1,IF(AND(B21&gt;$B$7,C21&lt;$B$8),C21-B21+1,IF(AND(B21&gt;$B$7,C21&gt;$B$8),$B$8-B21+1,0))))</f>
        <v>0</v>
      </c>
      <c r="G21" s="36"/>
      <c r="H21" s="55"/>
      <c r="I21" s="55">
        <f>SUM(G21:H21)</f>
        <v>0</v>
      </c>
      <c r="J21" s="55">
        <f>IF(G21=0,0,IF(AND(D21&gt;=$B$7,D21&lt;=$B$8),(F21/E21)*I21,0))</f>
        <v>0</v>
      </c>
      <c r="K21" s="11"/>
      <c r="L21" s="11"/>
      <c r="M21" s="11"/>
      <c r="N21" s="11"/>
    </row>
    <row r="22" spans="1:14" x14ac:dyDescent="0.25">
      <c r="B22" s="10"/>
      <c r="C22" s="10"/>
      <c r="D22" s="10"/>
      <c r="E22" s="57"/>
      <c r="F22" s="57"/>
      <c r="G22" s="23"/>
      <c r="H22" s="55"/>
      <c r="I22" s="55"/>
      <c r="J22" s="23"/>
      <c r="K22" s="11"/>
      <c r="L22" s="11"/>
      <c r="M22" s="11"/>
      <c r="N22" s="11"/>
    </row>
    <row r="23" spans="1:14" x14ac:dyDescent="0.25">
      <c r="A23" s="60" t="s">
        <v>27</v>
      </c>
      <c r="B23" s="20">
        <v>43934</v>
      </c>
      <c r="C23" s="20">
        <v>43945</v>
      </c>
      <c r="D23" s="20">
        <v>43952</v>
      </c>
      <c r="E23" s="57">
        <f>+C23-B23+1</f>
        <v>12</v>
      </c>
      <c r="F23" s="57">
        <f>IF(B23&gt;$B$8,0,IF(AND(B23&lt;$B$7,C23&lt;$B$8),C23-$B$7+1,IF(AND(B23&gt;$B$7,C23&lt;$B$8),C23-B23+1,IF(AND(B23&gt;$B$7,C23&gt;$B$8),$B$8-B23+1,0))))</f>
        <v>0</v>
      </c>
      <c r="G23" s="36"/>
      <c r="H23" s="54"/>
      <c r="I23" s="55"/>
      <c r="J23" s="55">
        <f>IF(G23=0,0,IF(AND(D23&gt;=$B$7,D23&lt;=$B$8),(F23/E23)*I23,0))</f>
        <v>0</v>
      </c>
      <c r="K23" s="11"/>
      <c r="L23" s="11"/>
      <c r="M23" s="11"/>
      <c r="N23" s="11"/>
    </row>
    <row r="24" spans="1:14" x14ac:dyDescent="0.25">
      <c r="B24" s="20">
        <v>43946</v>
      </c>
      <c r="C24" s="20">
        <f>B24+14</f>
        <v>43960</v>
      </c>
      <c r="D24" s="20">
        <f>D23+14</f>
        <v>43966</v>
      </c>
      <c r="E24" s="57">
        <f>+C24-B24+1</f>
        <v>15</v>
      </c>
      <c r="F24" s="57">
        <f>IF(B24&gt;$B$8,0,IF(AND(B24&lt;$B$7,C24&lt;$B$8),C24-$B$7+1,IF(AND(B24&gt;$B$7,C24&lt;$B$8),C24-B24+1,IF(AND(B24&gt;$B$7,C24&gt;$B$8),$B$8-B24+1,0))))</f>
        <v>15</v>
      </c>
      <c r="G24" s="36"/>
      <c r="H24" s="55"/>
      <c r="I24" s="55"/>
      <c r="J24" s="55">
        <f>IF(G24=0,0,IF(AND(D24&gt;=$B$7,D24&lt;=$B$8),(F24/E24)*I24,0))</f>
        <v>0</v>
      </c>
      <c r="K24" s="11"/>
      <c r="L24" s="11"/>
      <c r="M24" s="11"/>
      <c r="N24" s="11"/>
    </row>
    <row r="25" spans="1:14" x14ac:dyDescent="0.25">
      <c r="B25" s="20">
        <f>C24+1</f>
        <v>43961</v>
      </c>
      <c r="C25" s="20">
        <f>B25+14</f>
        <v>43975</v>
      </c>
      <c r="D25" s="20">
        <f t="shared" ref="D25" si="4">D24+14</f>
        <v>43980</v>
      </c>
      <c r="E25" s="57">
        <f>+C25-B25+1</f>
        <v>15</v>
      </c>
      <c r="F25" s="57">
        <f>IF(B25&gt;$B$8,0,IF(AND(B25&lt;$B$7,C25&lt;$B$8),C25-$B$7+1,IF(AND(B25&gt;$B$7,C25&lt;$B$8),C25-B25+1,IF(AND(B25&gt;$B$7,C25&gt;$B$8),$B$8-B25+1,0))))</f>
        <v>15</v>
      </c>
      <c r="G25" s="36"/>
      <c r="H25" s="55"/>
      <c r="I25" s="55"/>
      <c r="J25" s="55">
        <f>IF(G25=0,0,IF(AND(D25&gt;=$B$7,D25&lt;=$B$8),(F25/E25)*I25,0))</f>
        <v>0</v>
      </c>
      <c r="K25" s="11"/>
      <c r="L25" s="11"/>
      <c r="M25" s="11"/>
      <c r="N25" s="11"/>
    </row>
    <row r="26" spans="1:14" x14ac:dyDescent="0.25">
      <c r="B26" s="20">
        <f t="shared" ref="B26" si="5">C25+1</f>
        <v>43976</v>
      </c>
      <c r="C26" s="20">
        <f>B26+14-1</f>
        <v>43989</v>
      </c>
      <c r="D26" s="20">
        <f>C26</f>
        <v>43989</v>
      </c>
      <c r="E26" s="57">
        <f>+C26-B26+1</f>
        <v>14</v>
      </c>
      <c r="F26" s="57">
        <f>IF(B26&gt;$B$8,0,IF(AND(B26&lt;$B$7,C26&lt;$B$8),C26-$B$7+1,IF(AND(B26&gt;$B$7,C26&lt;$B$8),C26-B26+1,IF(AND(B26&gt;$B$7,C26&gt;$B$8),$B$8-B26+1,0))))</f>
        <v>0</v>
      </c>
      <c r="G26" s="36"/>
      <c r="H26" s="55"/>
      <c r="I26" s="55"/>
      <c r="J26" s="55">
        <f>IF(G26=0,0,IF(AND(D26&gt;=$B$7,D26&lt;=$B$8),(F26/E26)*I26,0))</f>
        <v>0</v>
      </c>
      <c r="K26" s="11"/>
      <c r="L26" s="11"/>
      <c r="M26" s="11"/>
      <c r="N26" s="11"/>
    </row>
    <row r="27" spans="1:14" x14ac:dyDescent="0.25">
      <c r="B27" s="10"/>
      <c r="C27" s="10"/>
      <c r="D27" s="10"/>
      <c r="E27" s="10"/>
      <c r="F27" s="10"/>
      <c r="G27" s="23"/>
      <c r="H27" s="23"/>
      <c r="I27" s="23"/>
      <c r="J27" s="23"/>
      <c r="K27" s="11"/>
      <c r="L27" s="11"/>
      <c r="M27" s="11"/>
      <c r="N27" s="11"/>
    </row>
    <row r="28" spans="1:14" x14ac:dyDescent="0.25">
      <c r="B28" s="10"/>
      <c r="C28" s="10"/>
      <c r="D28" s="10"/>
      <c r="E28" s="10"/>
      <c r="F28" s="10"/>
      <c r="G28" s="23"/>
      <c r="H28" s="23"/>
      <c r="I28" s="23"/>
      <c r="J28" s="23"/>
      <c r="K28" s="11"/>
      <c r="L28" s="11"/>
      <c r="M28" s="11"/>
      <c r="N28" s="11"/>
    </row>
    <row r="29" spans="1:14" x14ac:dyDescent="0.25">
      <c r="A29" s="29" t="s">
        <v>36</v>
      </c>
      <c r="B29" s="30"/>
      <c r="C29" s="30"/>
      <c r="D29" s="30"/>
      <c r="E29" s="30"/>
      <c r="F29" s="30"/>
      <c r="G29" s="31"/>
      <c r="H29" s="31"/>
      <c r="I29" s="31"/>
      <c r="J29" s="31">
        <f>SUM(J13:J28)</f>
        <v>0</v>
      </c>
      <c r="K29" s="11"/>
      <c r="L29" s="11"/>
      <c r="M29" s="11"/>
      <c r="N29" s="11"/>
    </row>
    <row r="30" spans="1:14" x14ac:dyDescent="0.25">
      <c r="B30" s="10"/>
      <c r="C30" s="10"/>
      <c r="D30" s="10"/>
      <c r="E30" s="10"/>
      <c r="F30" s="10"/>
      <c r="G30" s="23"/>
      <c r="H30" s="23"/>
      <c r="I30" s="23"/>
      <c r="J30" s="23"/>
      <c r="K30" s="11"/>
      <c r="L30" s="11"/>
      <c r="M30" s="11"/>
      <c r="N30" s="11"/>
    </row>
    <row r="31" spans="1:14" x14ac:dyDescent="0.25">
      <c r="G31" s="11"/>
      <c r="H31" s="11"/>
      <c r="I31" s="11"/>
      <c r="J31" s="11"/>
      <c r="K31" s="11"/>
      <c r="L31" s="11"/>
      <c r="M31" s="11"/>
      <c r="N31" s="11"/>
    </row>
    <row r="32" spans="1:14" x14ac:dyDescent="0.25">
      <c r="G32" s="11"/>
      <c r="H32" s="11"/>
      <c r="I32" s="11"/>
      <c r="J32" s="11"/>
      <c r="K32" s="11"/>
      <c r="L32" s="11"/>
      <c r="M32" s="11"/>
      <c r="N32" s="11"/>
    </row>
    <row r="33" spans="7:14" x14ac:dyDescent="0.25">
      <c r="G33" s="11"/>
      <c r="H33" s="11"/>
      <c r="I33" s="11"/>
      <c r="J33" s="11"/>
      <c r="K33" s="11"/>
      <c r="L33" s="11"/>
      <c r="M33" s="11"/>
      <c r="N33" s="11"/>
    </row>
    <row r="34" spans="7:14" x14ac:dyDescent="0.25">
      <c r="G34" s="11"/>
      <c r="H34" s="11"/>
      <c r="I34" s="11"/>
      <c r="J34" s="11"/>
      <c r="K34" s="11"/>
      <c r="L34" s="11"/>
      <c r="M34" s="11"/>
      <c r="N34" s="11"/>
    </row>
    <row r="35" spans="7:14" x14ac:dyDescent="0.25">
      <c r="G35" s="11"/>
      <c r="H35" s="11"/>
      <c r="I35" s="11"/>
      <c r="J35" s="11"/>
      <c r="K35" s="11"/>
      <c r="L35" s="11"/>
      <c r="M35" s="11"/>
      <c r="N35" s="11"/>
    </row>
    <row r="36" spans="7:14" x14ac:dyDescent="0.25">
      <c r="G36" s="11"/>
      <c r="H36" s="11"/>
      <c r="I36" s="11"/>
      <c r="J36" s="11"/>
      <c r="K36" s="11"/>
      <c r="L36" s="11"/>
      <c r="M36" s="11"/>
      <c r="N36" s="11"/>
    </row>
    <row r="37" spans="7:14" x14ac:dyDescent="0.25">
      <c r="G37" s="11"/>
      <c r="H37" s="11"/>
      <c r="I37" s="11"/>
      <c r="J37" s="11"/>
      <c r="K37" s="11"/>
      <c r="L37" s="11"/>
      <c r="M37" s="11"/>
      <c r="N37" s="11"/>
    </row>
    <row r="38" spans="7:14" x14ac:dyDescent="0.25">
      <c r="G38" s="11"/>
      <c r="H38" s="11"/>
      <c r="I38" s="11"/>
      <c r="J38" s="11"/>
      <c r="K38" s="11"/>
      <c r="L38" s="11"/>
      <c r="M38" s="11"/>
      <c r="N38" s="11"/>
    </row>
    <row r="39" spans="7:14" x14ac:dyDescent="0.25">
      <c r="G39" s="11"/>
      <c r="H39" s="11"/>
      <c r="I39" s="11"/>
      <c r="J39" s="11"/>
      <c r="K39" s="11"/>
      <c r="L39" s="11"/>
      <c r="M39" s="11"/>
      <c r="N39" s="11"/>
    </row>
    <row r="40" spans="7:14" x14ac:dyDescent="0.25">
      <c r="G40" s="11"/>
      <c r="H40" s="11"/>
      <c r="I40" s="11"/>
      <c r="J40" s="11"/>
      <c r="K40" s="11"/>
      <c r="L40" s="11"/>
      <c r="M40" s="11"/>
      <c r="N40" s="11"/>
    </row>
    <row r="41" spans="7:14" x14ac:dyDescent="0.25">
      <c r="G41" s="11"/>
      <c r="H41" s="11"/>
      <c r="I41" s="11"/>
      <c r="J41" s="11"/>
      <c r="K41" s="11"/>
      <c r="L41" s="11"/>
      <c r="M41" s="11"/>
      <c r="N41" s="11"/>
    </row>
    <row r="42" spans="7:14" x14ac:dyDescent="0.25">
      <c r="G42" s="11"/>
      <c r="H42" s="11"/>
      <c r="I42" s="11"/>
      <c r="J42" s="11"/>
      <c r="K42" s="11"/>
      <c r="L42" s="11"/>
      <c r="M42" s="11"/>
      <c r="N42" s="11"/>
    </row>
    <row r="43" spans="7:14" x14ac:dyDescent="0.25">
      <c r="G43" s="11"/>
      <c r="H43" s="11"/>
      <c r="I43" s="11"/>
      <c r="J43" s="11"/>
      <c r="K43" s="11"/>
      <c r="L43" s="11"/>
      <c r="M43" s="11"/>
      <c r="N43" s="11"/>
    </row>
    <row r="44" spans="7:14" x14ac:dyDescent="0.25">
      <c r="G44" s="11"/>
      <c r="H44" s="11"/>
      <c r="I44" s="11"/>
      <c r="J44" s="11"/>
      <c r="K44" s="11"/>
      <c r="L44" s="11"/>
      <c r="M44" s="11"/>
      <c r="N44" s="11"/>
    </row>
    <row r="45" spans="7:14" x14ac:dyDescent="0.25">
      <c r="G45" s="11"/>
      <c r="H45" s="11"/>
      <c r="I45" s="11"/>
      <c r="J45" s="11"/>
      <c r="K45" s="11"/>
      <c r="L45" s="11"/>
      <c r="M45" s="11"/>
      <c r="N45" s="11"/>
    </row>
    <row r="46" spans="7:14" x14ac:dyDescent="0.25">
      <c r="G46" s="11"/>
      <c r="H46" s="11"/>
      <c r="I46" s="11"/>
      <c r="J46" s="11"/>
      <c r="K46" s="11"/>
      <c r="L46" s="11"/>
      <c r="M46" s="11"/>
      <c r="N46" s="11"/>
    </row>
    <row r="47" spans="7:14" x14ac:dyDescent="0.25">
      <c r="G47" s="11"/>
      <c r="H47" s="11"/>
      <c r="I47" s="11"/>
      <c r="J47" s="11"/>
      <c r="K47" s="11"/>
      <c r="L47" s="11"/>
      <c r="M47" s="11"/>
      <c r="N47" s="11"/>
    </row>
    <row r="48" spans="7:14" x14ac:dyDescent="0.25">
      <c r="G48" s="11"/>
      <c r="H48" s="11"/>
      <c r="I48" s="11"/>
      <c r="J48" s="11"/>
      <c r="K48" s="11"/>
      <c r="L48" s="11"/>
      <c r="M48" s="11"/>
      <c r="N48" s="11"/>
    </row>
    <row r="49" spans="7:14" x14ac:dyDescent="0.25">
      <c r="G49" s="11"/>
      <c r="H49" s="11"/>
      <c r="I49" s="11"/>
      <c r="J49" s="11"/>
      <c r="K49" s="11"/>
      <c r="L49" s="11"/>
      <c r="M49" s="11"/>
      <c r="N49" s="11"/>
    </row>
    <row r="50" spans="7:14" x14ac:dyDescent="0.25">
      <c r="G50" s="11"/>
      <c r="H50" s="11"/>
      <c r="I50" s="11"/>
      <c r="J50" s="11"/>
      <c r="K50" s="11"/>
      <c r="L50" s="11"/>
      <c r="M50" s="11"/>
      <c r="N50" s="11"/>
    </row>
    <row r="51" spans="7:14" x14ac:dyDescent="0.25">
      <c r="G51" s="11"/>
      <c r="H51" s="11"/>
      <c r="I51" s="11"/>
      <c r="J51" s="11"/>
      <c r="K51" s="11"/>
      <c r="L51" s="11"/>
      <c r="M51" s="11"/>
      <c r="N51" s="11"/>
    </row>
    <row r="52" spans="7:14" x14ac:dyDescent="0.25">
      <c r="G52" s="11"/>
      <c r="H52" s="11"/>
      <c r="I52" s="11"/>
      <c r="J52" s="11"/>
      <c r="K52" s="11"/>
      <c r="L52" s="11"/>
      <c r="M52" s="11"/>
      <c r="N52" s="11"/>
    </row>
    <row r="53" spans="7:14" x14ac:dyDescent="0.25">
      <c r="G53" s="11"/>
      <c r="H53" s="11"/>
      <c r="I53" s="11"/>
      <c r="J53" s="11"/>
      <c r="K53" s="11"/>
      <c r="L53" s="11"/>
      <c r="M53" s="11"/>
      <c r="N53" s="11"/>
    </row>
    <row r="54" spans="7:14" x14ac:dyDescent="0.25">
      <c r="G54" s="11"/>
      <c r="H54" s="11"/>
      <c r="I54" s="11"/>
      <c r="J54" s="11"/>
      <c r="K54" s="11"/>
      <c r="L54" s="11"/>
      <c r="M54" s="11"/>
      <c r="N54" s="11"/>
    </row>
    <row r="55" spans="7:14" x14ac:dyDescent="0.25">
      <c r="G55" s="11"/>
      <c r="H55" s="11"/>
      <c r="I55" s="11"/>
      <c r="J55" s="11"/>
      <c r="K55" s="11"/>
      <c r="L55" s="11"/>
      <c r="M55" s="11"/>
      <c r="N55" s="11"/>
    </row>
    <row r="56" spans="7:14" x14ac:dyDescent="0.25">
      <c r="G56" s="11"/>
      <c r="H56" s="11"/>
      <c r="I56" s="11"/>
      <c r="J56" s="11"/>
      <c r="K56" s="11"/>
      <c r="L56" s="11"/>
      <c r="M56" s="11"/>
      <c r="N56" s="11"/>
    </row>
    <row r="57" spans="7:14" x14ac:dyDescent="0.25">
      <c r="G57" s="11"/>
      <c r="H57" s="11"/>
      <c r="I57" s="11"/>
      <c r="J57" s="11"/>
      <c r="K57" s="11"/>
      <c r="L57" s="11"/>
      <c r="M57" s="11"/>
      <c r="N57" s="11"/>
    </row>
    <row r="58" spans="7:14" x14ac:dyDescent="0.25">
      <c r="G58" s="11"/>
      <c r="H58" s="11"/>
      <c r="I58" s="11"/>
      <c r="J58" s="11"/>
      <c r="K58" s="11"/>
      <c r="L58" s="11"/>
      <c r="M58" s="11"/>
      <c r="N58" s="11"/>
    </row>
    <row r="59" spans="7:14" x14ac:dyDescent="0.25">
      <c r="G59" s="11"/>
      <c r="H59" s="11"/>
      <c r="I59" s="11"/>
      <c r="J59" s="11"/>
      <c r="K59" s="11"/>
      <c r="L59" s="11"/>
      <c r="M59" s="11"/>
      <c r="N59" s="11"/>
    </row>
    <row r="60" spans="7:14" x14ac:dyDescent="0.25">
      <c r="G60" s="11"/>
      <c r="H60" s="11"/>
      <c r="I60" s="11"/>
      <c r="J60" s="11"/>
      <c r="K60" s="11"/>
      <c r="L60" s="11"/>
      <c r="M60" s="11"/>
      <c r="N60" s="11"/>
    </row>
    <row r="61" spans="7:14" x14ac:dyDescent="0.25">
      <c r="G61" s="11"/>
      <c r="H61" s="11"/>
      <c r="I61" s="11"/>
      <c r="J61" s="11"/>
      <c r="K61" s="11"/>
      <c r="L61" s="11"/>
      <c r="M61" s="11"/>
      <c r="N61" s="11"/>
    </row>
    <row r="62" spans="7:14" x14ac:dyDescent="0.25">
      <c r="G62" s="11"/>
      <c r="H62" s="11"/>
      <c r="I62" s="11"/>
      <c r="J62" s="11"/>
      <c r="K62" s="11"/>
      <c r="L62" s="11"/>
      <c r="M62" s="11"/>
      <c r="N62" s="11"/>
    </row>
    <row r="63" spans="7:14" x14ac:dyDescent="0.25">
      <c r="G63" s="11"/>
      <c r="H63" s="11"/>
      <c r="I63" s="11"/>
      <c r="J63" s="11"/>
      <c r="K63" s="11"/>
      <c r="L63" s="11"/>
      <c r="M63" s="11"/>
      <c r="N63" s="11"/>
    </row>
    <row r="64" spans="7:14" x14ac:dyDescent="0.25">
      <c r="G64" s="11"/>
      <c r="H64" s="11"/>
      <c r="I64" s="11"/>
      <c r="J64" s="11"/>
      <c r="K64" s="11"/>
      <c r="L64" s="11"/>
      <c r="M64" s="11"/>
      <c r="N64" s="11"/>
    </row>
    <row r="65" spans="7:14" x14ac:dyDescent="0.25">
      <c r="G65" s="11"/>
      <c r="H65" s="11"/>
      <c r="I65" s="11"/>
      <c r="J65" s="11"/>
      <c r="K65" s="11"/>
      <c r="L65" s="11"/>
      <c r="M65" s="11"/>
      <c r="N65" s="11"/>
    </row>
    <row r="66" spans="7:14" x14ac:dyDescent="0.25">
      <c r="G66" s="11"/>
      <c r="H66" s="11"/>
      <c r="I66" s="11"/>
      <c r="J66" s="11"/>
      <c r="K66" s="11"/>
      <c r="L66" s="11"/>
      <c r="M66" s="11"/>
      <c r="N66" s="11"/>
    </row>
    <row r="67" spans="7:14" x14ac:dyDescent="0.25">
      <c r="G67" s="11"/>
      <c r="H67" s="11"/>
      <c r="I67" s="11"/>
      <c r="J67" s="11"/>
      <c r="K67" s="11"/>
      <c r="L67" s="11"/>
      <c r="M67" s="11"/>
      <c r="N67" s="11"/>
    </row>
    <row r="68" spans="7:14" x14ac:dyDescent="0.25">
      <c r="G68" s="11"/>
      <c r="H68" s="11"/>
      <c r="I68" s="11"/>
      <c r="J68" s="11"/>
      <c r="K68" s="11"/>
      <c r="L68" s="11"/>
      <c r="M68" s="11"/>
      <c r="N68" s="11"/>
    </row>
    <row r="69" spans="7:14" x14ac:dyDescent="0.25">
      <c r="G69" s="11"/>
      <c r="H69" s="11"/>
      <c r="I69" s="11"/>
      <c r="J69" s="11"/>
      <c r="K69" s="11"/>
      <c r="L69" s="11"/>
      <c r="M69" s="11"/>
      <c r="N69" s="11"/>
    </row>
    <row r="70" spans="7:14" x14ac:dyDescent="0.25">
      <c r="G70" s="11"/>
      <c r="H70" s="11"/>
      <c r="I70" s="11"/>
      <c r="J70" s="11"/>
      <c r="K70" s="11"/>
      <c r="L70" s="11"/>
      <c r="M70" s="11"/>
      <c r="N70" s="11"/>
    </row>
    <row r="71" spans="7:14" x14ac:dyDescent="0.25">
      <c r="G71" s="11"/>
      <c r="H71" s="11"/>
      <c r="I71" s="11"/>
      <c r="J71" s="11"/>
      <c r="K71" s="11"/>
      <c r="L71" s="11"/>
      <c r="M71" s="11"/>
      <c r="N71" s="11"/>
    </row>
    <row r="72" spans="7:14" x14ac:dyDescent="0.25">
      <c r="G72" s="11"/>
      <c r="H72" s="11"/>
      <c r="I72" s="11"/>
      <c r="J72" s="11"/>
      <c r="K72" s="11"/>
      <c r="L72" s="11"/>
      <c r="M72" s="11"/>
      <c r="N72" s="11"/>
    </row>
    <row r="73" spans="7:14" x14ac:dyDescent="0.25">
      <c r="G73" s="11"/>
      <c r="H73" s="11"/>
      <c r="I73" s="11"/>
      <c r="J73" s="11"/>
      <c r="K73" s="11"/>
      <c r="L73" s="11"/>
      <c r="M73" s="11"/>
      <c r="N73" s="11"/>
    </row>
    <row r="74" spans="7:14" x14ac:dyDescent="0.25">
      <c r="G74" s="11"/>
      <c r="H74" s="11"/>
      <c r="I74" s="11"/>
      <c r="J74" s="11"/>
      <c r="K74" s="11"/>
      <c r="L74" s="11"/>
      <c r="M74" s="11"/>
      <c r="N74" s="11"/>
    </row>
    <row r="75" spans="7:14" x14ac:dyDescent="0.25">
      <c r="G75" s="11"/>
      <c r="H75" s="11"/>
      <c r="I75" s="11"/>
      <c r="J75" s="11"/>
      <c r="K75" s="11"/>
      <c r="L75" s="11"/>
      <c r="M75" s="11"/>
      <c r="N75" s="11"/>
    </row>
    <row r="76" spans="7:14" x14ac:dyDescent="0.25">
      <c r="G76" s="11"/>
      <c r="H76" s="11"/>
      <c r="I76" s="11"/>
      <c r="J76" s="11"/>
      <c r="K76" s="11"/>
      <c r="L76" s="11"/>
      <c r="M76" s="11"/>
      <c r="N76" s="11"/>
    </row>
    <row r="77" spans="7:14" x14ac:dyDescent="0.25">
      <c r="G77" s="11"/>
      <c r="H77" s="11"/>
      <c r="I77" s="11"/>
      <c r="J77" s="11"/>
      <c r="K77" s="11"/>
      <c r="L77" s="11"/>
      <c r="M77" s="11"/>
      <c r="N77" s="11"/>
    </row>
    <row r="78" spans="7:14" x14ac:dyDescent="0.25">
      <c r="G78" s="11"/>
      <c r="H78" s="11"/>
      <c r="I78" s="11"/>
      <c r="J78" s="11"/>
      <c r="K78" s="11"/>
      <c r="L78" s="11"/>
      <c r="M78" s="11"/>
      <c r="N78" s="11"/>
    </row>
    <row r="79" spans="7:14" x14ac:dyDescent="0.25">
      <c r="G79" s="11"/>
      <c r="H79" s="11"/>
      <c r="I79" s="11"/>
      <c r="J79" s="11"/>
      <c r="K79" s="11"/>
      <c r="L79" s="11"/>
      <c r="M79" s="11"/>
      <c r="N79" s="11"/>
    </row>
    <row r="80" spans="7:14" x14ac:dyDescent="0.25">
      <c r="G80" s="11"/>
      <c r="H80" s="11"/>
      <c r="I80" s="11"/>
      <c r="J80" s="11"/>
      <c r="K80" s="11"/>
      <c r="L80" s="11"/>
      <c r="M80" s="11"/>
      <c r="N80" s="11"/>
    </row>
    <row r="81" spans="7:14" x14ac:dyDescent="0.25">
      <c r="G81" s="11"/>
      <c r="H81" s="11"/>
      <c r="I81" s="11"/>
      <c r="J81" s="11"/>
      <c r="K81" s="11"/>
      <c r="L81" s="11"/>
      <c r="M81" s="11"/>
      <c r="N81" s="11"/>
    </row>
    <row r="82" spans="7:14" x14ac:dyDescent="0.25">
      <c r="G82" s="11"/>
      <c r="H82" s="11"/>
      <c r="I82" s="11"/>
      <c r="J82" s="11"/>
      <c r="K82" s="11"/>
      <c r="L82" s="11"/>
      <c r="M82" s="11"/>
      <c r="N82" s="11"/>
    </row>
    <row r="83" spans="7:14" x14ac:dyDescent="0.25">
      <c r="G83" s="11"/>
      <c r="H83" s="11"/>
      <c r="I83" s="11"/>
      <c r="J83" s="11"/>
      <c r="K83" s="11"/>
      <c r="L83" s="11"/>
      <c r="M83" s="11"/>
      <c r="N83" s="11"/>
    </row>
    <row r="84" spans="7:14" x14ac:dyDescent="0.25">
      <c r="G84" s="11"/>
      <c r="H84" s="11"/>
      <c r="I84" s="11"/>
      <c r="J84" s="11"/>
      <c r="K84" s="11"/>
      <c r="L84" s="11"/>
      <c r="M84" s="11"/>
      <c r="N84" s="11"/>
    </row>
    <row r="85" spans="7:14" x14ac:dyDescent="0.25">
      <c r="G85" s="11"/>
      <c r="H85" s="11"/>
      <c r="I85" s="11"/>
      <c r="J85" s="11"/>
      <c r="K85" s="11"/>
      <c r="L85" s="11"/>
      <c r="M85" s="11"/>
      <c r="N85" s="11"/>
    </row>
    <row r="86" spans="7:14" x14ac:dyDescent="0.25">
      <c r="G86" s="11"/>
      <c r="H86" s="11"/>
      <c r="I86" s="11"/>
      <c r="J86" s="11"/>
      <c r="K86" s="11"/>
      <c r="L86" s="11"/>
      <c r="M86" s="11"/>
      <c r="N86" s="11"/>
    </row>
    <row r="87" spans="7:14" x14ac:dyDescent="0.25">
      <c r="G87" s="11"/>
      <c r="H87" s="11"/>
      <c r="I87" s="11"/>
      <c r="J87" s="11"/>
      <c r="K87" s="11"/>
      <c r="L87" s="11"/>
      <c r="M87" s="11"/>
      <c r="N87" s="11"/>
    </row>
    <row r="88" spans="7:14" x14ac:dyDescent="0.25">
      <c r="G88" s="11"/>
      <c r="H88" s="11"/>
      <c r="I88" s="11"/>
      <c r="J88" s="11"/>
      <c r="K88" s="11"/>
      <c r="L88" s="11"/>
      <c r="M88" s="11"/>
      <c r="N88" s="11"/>
    </row>
    <row r="89" spans="7:14" x14ac:dyDescent="0.25">
      <c r="G89" s="11"/>
      <c r="H89" s="11"/>
      <c r="I89" s="11"/>
      <c r="J89" s="11"/>
      <c r="K89" s="11"/>
      <c r="L89" s="11"/>
      <c r="M89" s="11"/>
      <c r="N89" s="11"/>
    </row>
    <row r="90" spans="7:14" x14ac:dyDescent="0.25">
      <c r="G90" s="11"/>
      <c r="H90" s="11"/>
      <c r="I90" s="11"/>
      <c r="J90" s="11"/>
      <c r="K90" s="11"/>
      <c r="L90" s="11"/>
      <c r="M90" s="11"/>
      <c r="N90" s="11"/>
    </row>
    <row r="91" spans="7:14" x14ac:dyDescent="0.25">
      <c r="G91" s="11"/>
      <c r="H91" s="11"/>
      <c r="I91" s="11"/>
      <c r="J91" s="11"/>
      <c r="K91" s="11"/>
      <c r="L91" s="11"/>
      <c r="M91" s="11"/>
      <c r="N91" s="11"/>
    </row>
    <row r="92" spans="7:14" x14ac:dyDescent="0.25">
      <c r="G92" s="11"/>
      <c r="H92" s="11"/>
      <c r="I92" s="11"/>
      <c r="J92" s="11"/>
      <c r="K92" s="11"/>
      <c r="L92" s="11"/>
      <c r="M92" s="11"/>
      <c r="N92" s="11"/>
    </row>
    <row r="93" spans="7:14" x14ac:dyDescent="0.25">
      <c r="G93" s="11"/>
      <c r="H93" s="11"/>
      <c r="I93" s="11"/>
      <c r="J93" s="11"/>
      <c r="K93" s="11"/>
      <c r="L93" s="11"/>
      <c r="M93" s="11"/>
      <c r="N93" s="11"/>
    </row>
    <row r="94" spans="7:14" x14ac:dyDescent="0.25">
      <c r="G94" s="11"/>
      <c r="H94" s="11"/>
      <c r="I94" s="11"/>
      <c r="J94" s="11"/>
      <c r="K94" s="11"/>
      <c r="L94" s="11"/>
      <c r="M94" s="11"/>
      <c r="N94" s="11"/>
    </row>
    <row r="95" spans="7:14" x14ac:dyDescent="0.25">
      <c r="G95" s="11"/>
      <c r="H95" s="11"/>
      <c r="I95" s="11"/>
      <c r="J95" s="11"/>
      <c r="K95" s="11"/>
      <c r="L95" s="11"/>
      <c r="M95" s="11"/>
      <c r="N95" s="11"/>
    </row>
    <row r="96" spans="7:14" x14ac:dyDescent="0.25">
      <c r="G96" s="11"/>
      <c r="H96" s="11"/>
      <c r="I96" s="11"/>
      <c r="J96" s="11"/>
      <c r="K96" s="11"/>
      <c r="L96" s="11"/>
      <c r="M96" s="11"/>
      <c r="N96" s="11"/>
    </row>
    <row r="97" spans="7:14" x14ac:dyDescent="0.25">
      <c r="G97" s="11"/>
      <c r="H97" s="11"/>
      <c r="I97" s="11"/>
      <c r="J97" s="11"/>
      <c r="K97" s="11"/>
      <c r="L97" s="11"/>
      <c r="M97" s="11"/>
      <c r="N97" s="11"/>
    </row>
    <row r="98" spans="7:14" x14ac:dyDescent="0.25">
      <c r="G98" s="11"/>
      <c r="H98" s="11"/>
      <c r="I98" s="11"/>
      <c r="J98" s="11"/>
      <c r="K98" s="11"/>
      <c r="L98" s="11"/>
      <c r="M98" s="11"/>
      <c r="N98" s="11"/>
    </row>
    <row r="99" spans="7:14" x14ac:dyDescent="0.25">
      <c r="G99" s="11"/>
      <c r="H99" s="11"/>
      <c r="I99" s="11"/>
      <c r="J99" s="11"/>
      <c r="K99" s="11"/>
      <c r="L99" s="11"/>
      <c r="M99" s="11"/>
      <c r="N99" s="11"/>
    </row>
    <row r="100" spans="7:14" x14ac:dyDescent="0.25">
      <c r="G100" s="11"/>
      <c r="H100" s="11"/>
      <c r="I100" s="11"/>
      <c r="J100" s="11"/>
      <c r="K100" s="11"/>
      <c r="L100" s="11"/>
      <c r="M100" s="11"/>
      <c r="N100" s="11"/>
    </row>
    <row r="101" spans="7:14" x14ac:dyDescent="0.25">
      <c r="G101" s="11"/>
      <c r="H101" s="11"/>
      <c r="I101" s="11"/>
      <c r="J101" s="11"/>
      <c r="K101" s="11"/>
      <c r="L101" s="11"/>
      <c r="M101" s="11"/>
      <c r="N101" s="11"/>
    </row>
    <row r="102" spans="7:14" x14ac:dyDescent="0.25">
      <c r="G102" s="11"/>
      <c r="H102" s="11"/>
      <c r="I102" s="11"/>
      <c r="J102" s="11"/>
      <c r="K102" s="11"/>
      <c r="L102" s="11"/>
      <c r="M102" s="11"/>
      <c r="N102" s="11"/>
    </row>
    <row r="103" spans="7:14" x14ac:dyDescent="0.25">
      <c r="G103" s="11"/>
      <c r="H103" s="11"/>
      <c r="I103" s="11"/>
      <c r="J103" s="11"/>
      <c r="K103" s="11"/>
      <c r="L103" s="11"/>
      <c r="M103" s="11"/>
      <c r="N103" s="11"/>
    </row>
    <row r="104" spans="7:14" x14ac:dyDescent="0.25">
      <c r="G104" s="11"/>
      <c r="H104" s="11"/>
      <c r="I104" s="11"/>
      <c r="J104" s="11"/>
      <c r="K104" s="11"/>
      <c r="L104" s="11"/>
      <c r="M104" s="11"/>
      <c r="N104" s="11"/>
    </row>
    <row r="105" spans="7:14" x14ac:dyDescent="0.25">
      <c r="G105" s="11"/>
      <c r="H105" s="11"/>
      <c r="I105" s="11"/>
      <c r="J105" s="11"/>
      <c r="K105" s="11"/>
      <c r="L105" s="11"/>
      <c r="M105" s="11"/>
      <c r="N105" s="11"/>
    </row>
    <row r="106" spans="7:14" x14ac:dyDescent="0.25">
      <c r="G106" s="11"/>
      <c r="H106" s="11"/>
      <c r="I106" s="11"/>
      <c r="J106" s="11"/>
      <c r="K106" s="11"/>
      <c r="L106" s="11"/>
      <c r="M106" s="11"/>
      <c r="N106" s="11"/>
    </row>
    <row r="107" spans="7:14" x14ac:dyDescent="0.25">
      <c r="G107" s="11"/>
      <c r="H107" s="11"/>
      <c r="I107" s="11"/>
      <c r="J107" s="11"/>
      <c r="K107" s="11"/>
      <c r="L107" s="11"/>
      <c r="M107" s="11"/>
      <c r="N107" s="11"/>
    </row>
    <row r="108" spans="7:14" x14ac:dyDescent="0.25">
      <c r="G108" s="11"/>
      <c r="H108" s="11"/>
      <c r="I108" s="11"/>
      <c r="J108" s="11"/>
      <c r="K108" s="11"/>
      <c r="L108" s="11"/>
      <c r="M108" s="11"/>
      <c r="N108" s="11"/>
    </row>
    <row r="109" spans="7:14" x14ac:dyDescent="0.25">
      <c r="G109" s="11"/>
      <c r="H109" s="11"/>
      <c r="I109" s="11"/>
      <c r="J109" s="11"/>
      <c r="K109" s="11"/>
      <c r="L109" s="11"/>
      <c r="M109" s="11"/>
      <c r="N109" s="11"/>
    </row>
    <row r="110" spans="7:14" x14ac:dyDescent="0.25">
      <c r="G110" s="11"/>
      <c r="H110" s="11"/>
      <c r="I110" s="11"/>
      <c r="J110" s="11"/>
      <c r="K110" s="11"/>
      <c r="L110" s="11"/>
      <c r="M110" s="11"/>
      <c r="N110" s="11"/>
    </row>
    <row r="111" spans="7:14" x14ac:dyDescent="0.25">
      <c r="G111" s="11"/>
      <c r="H111" s="11"/>
      <c r="I111" s="11"/>
      <c r="J111" s="11"/>
      <c r="K111" s="11"/>
      <c r="L111" s="11"/>
      <c r="M111" s="11"/>
      <c r="N111" s="11"/>
    </row>
    <row r="112" spans="7:14" x14ac:dyDescent="0.25">
      <c r="G112" s="11"/>
      <c r="H112" s="11"/>
      <c r="I112" s="11"/>
      <c r="J112" s="11"/>
      <c r="K112" s="11"/>
      <c r="L112" s="11"/>
      <c r="M112" s="11"/>
      <c r="N112" s="11"/>
    </row>
    <row r="113" spans="7:14" x14ac:dyDescent="0.25">
      <c r="G113" s="11"/>
      <c r="H113" s="11"/>
      <c r="I113" s="11"/>
      <c r="J113" s="11"/>
      <c r="K113" s="11"/>
      <c r="L113" s="11"/>
      <c r="M113" s="11"/>
      <c r="N113" s="11"/>
    </row>
    <row r="114" spans="7:14" x14ac:dyDescent="0.25">
      <c r="G114" s="11"/>
      <c r="H114" s="11"/>
      <c r="I114" s="11"/>
      <c r="J114" s="11"/>
      <c r="K114" s="11"/>
      <c r="L114" s="11"/>
      <c r="M114" s="11"/>
      <c r="N114" s="11"/>
    </row>
    <row r="115" spans="7:14" x14ac:dyDescent="0.25">
      <c r="G115" s="11"/>
      <c r="H115" s="11"/>
      <c r="I115" s="11"/>
      <c r="J115" s="11"/>
      <c r="K115" s="11"/>
      <c r="L115" s="11"/>
      <c r="M115" s="11"/>
      <c r="N115" s="11"/>
    </row>
    <row r="116" spans="7:14" x14ac:dyDescent="0.25">
      <c r="G116" s="11"/>
      <c r="H116" s="11"/>
      <c r="I116" s="11"/>
      <c r="J116" s="11"/>
      <c r="K116" s="11"/>
      <c r="L116" s="11"/>
      <c r="M116" s="11"/>
      <c r="N116" s="11"/>
    </row>
    <row r="117" spans="7:14" x14ac:dyDescent="0.25">
      <c r="G117" s="11"/>
      <c r="H117" s="11"/>
      <c r="I117" s="11"/>
      <c r="J117" s="11"/>
      <c r="K117" s="11"/>
      <c r="L117" s="11"/>
      <c r="M117" s="11"/>
      <c r="N117" s="11"/>
    </row>
    <row r="118" spans="7:14" x14ac:dyDescent="0.25">
      <c r="G118" s="11"/>
      <c r="H118" s="11"/>
      <c r="I118" s="11"/>
      <c r="J118" s="11"/>
      <c r="K118" s="11"/>
      <c r="L118" s="11"/>
      <c r="M118" s="11"/>
      <c r="N118" s="11"/>
    </row>
    <row r="119" spans="7:14" x14ac:dyDescent="0.25">
      <c r="G119" s="11"/>
      <c r="H119" s="11"/>
      <c r="I119" s="11"/>
      <c r="J119" s="11"/>
      <c r="K119" s="11"/>
      <c r="L119" s="11"/>
      <c r="M119" s="11"/>
      <c r="N119" s="11"/>
    </row>
    <row r="120" spans="7:14" x14ac:dyDescent="0.25">
      <c r="G120" s="11"/>
      <c r="H120" s="11"/>
      <c r="I120" s="11"/>
      <c r="J120" s="11"/>
      <c r="K120" s="11"/>
      <c r="L120" s="11"/>
      <c r="M120" s="11"/>
      <c r="N120" s="11"/>
    </row>
    <row r="121" spans="7:14" x14ac:dyDescent="0.25">
      <c r="G121" s="11"/>
      <c r="H121" s="11"/>
      <c r="I121" s="11"/>
      <c r="J121" s="11"/>
      <c r="K121" s="11"/>
      <c r="L121" s="11"/>
      <c r="M121" s="11"/>
      <c r="N121" s="11"/>
    </row>
    <row r="122" spans="7:14" x14ac:dyDescent="0.25">
      <c r="G122" s="11"/>
      <c r="H122" s="11"/>
      <c r="I122" s="11"/>
      <c r="J122" s="11"/>
      <c r="K122" s="11"/>
      <c r="L122" s="11"/>
      <c r="M122" s="11"/>
      <c r="N122" s="11"/>
    </row>
    <row r="123" spans="7:14" x14ac:dyDescent="0.25">
      <c r="G123" s="11"/>
      <c r="H123" s="11"/>
      <c r="I123" s="11"/>
      <c r="J123" s="11"/>
      <c r="K123" s="11"/>
      <c r="L123" s="11"/>
      <c r="M123" s="11"/>
      <c r="N123" s="11"/>
    </row>
    <row r="124" spans="7:14" x14ac:dyDescent="0.25">
      <c r="G124" s="11"/>
      <c r="H124" s="11"/>
      <c r="I124" s="11"/>
      <c r="J124" s="11"/>
      <c r="K124" s="11"/>
      <c r="L124" s="11"/>
      <c r="M124" s="11"/>
      <c r="N124" s="11"/>
    </row>
    <row r="125" spans="7:14" x14ac:dyDescent="0.25">
      <c r="G125" s="11"/>
      <c r="H125" s="11"/>
      <c r="I125" s="11"/>
      <c r="J125" s="11"/>
      <c r="K125" s="11"/>
      <c r="L125" s="11"/>
      <c r="M125" s="11"/>
      <c r="N125" s="11"/>
    </row>
    <row r="126" spans="7:14" x14ac:dyDescent="0.25">
      <c r="G126" s="11"/>
      <c r="H126" s="11"/>
      <c r="I126" s="11"/>
      <c r="J126" s="11"/>
      <c r="K126" s="11"/>
      <c r="L126" s="11"/>
      <c r="M126" s="11"/>
      <c r="N126" s="11"/>
    </row>
    <row r="127" spans="7:14" x14ac:dyDescent="0.25">
      <c r="G127" s="11"/>
      <c r="H127" s="11"/>
      <c r="I127" s="11"/>
      <c r="J127" s="11"/>
      <c r="K127" s="11"/>
      <c r="L127" s="11"/>
      <c r="M127" s="11"/>
      <c r="N127" s="11"/>
    </row>
    <row r="128" spans="7:14" x14ac:dyDescent="0.25">
      <c r="G128" s="11"/>
      <c r="H128" s="11"/>
      <c r="I128" s="11"/>
      <c r="J128" s="11"/>
      <c r="K128" s="11"/>
      <c r="L128" s="11"/>
      <c r="M128" s="11"/>
      <c r="N128" s="11"/>
    </row>
    <row r="129" spans="7:14" x14ac:dyDescent="0.25">
      <c r="G129" s="11"/>
      <c r="H129" s="11"/>
      <c r="I129" s="11"/>
      <c r="J129" s="11"/>
      <c r="K129" s="11"/>
      <c r="L129" s="11"/>
      <c r="M129" s="11"/>
      <c r="N129" s="11"/>
    </row>
    <row r="130" spans="7:14" x14ac:dyDescent="0.25">
      <c r="G130" s="11"/>
      <c r="H130" s="11"/>
      <c r="I130" s="11"/>
      <c r="J130" s="11"/>
      <c r="K130" s="11"/>
      <c r="L130" s="11"/>
      <c r="M130" s="11"/>
      <c r="N130" s="11"/>
    </row>
    <row r="131" spans="7:14" x14ac:dyDescent="0.25">
      <c r="G131" s="11"/>
      <c r="H131" s="11"/>
      <c r="I131" s="11"/>
      <c r="J131" s="11"/>
      <c r="K131" s="11"/>
      <c r="L131" s="11"/>
      <c r="M131" s="11"/>
      <c r="N131" s="11"/>
    </row>
    <row r="132" spans="7:14" x14ac:dyDescent="0.25">
      <c r="G132" s="11"/>
      <c r="H132" s="11"/>
      <c r="I132" s="11"/>
      <c r="J132" s="11"/>
      <c r="K132" s="11"/>
      <c r="L132" s="11"/>
      <c r="M132" s="11"/>
      <c r="N132" s="11"/>
    </row>
    <row r="133" spans="7:14" x14ac:dyDescent="0.25">
      <c r="G133" s="11"/>
      <c r="H133" s="11"/>
      <c r="I133" s="11"/>
      <c r="J133" s="11"/>
      <c r="K133" s="11"/>
      <c r="L133" s="11"/>
      <c r="M133" s="11"/>
      <c r="N133" s="11"/>
    </row>
    <row r="134" spans="7:14" x14ac:dyDescent="0.25">
      <c r="G134" s="11"/>
      <c r="H134" s="11"/>
      <c r="I134" s="11"/>
      <c r="J134" s="11"/>
      <c r="K134" s="11"/>
      <c r="L134" s="11"/>
      <c r="M134" s="11"/>
      <c r="N134" s="11"/>
    </row>
    <row r="135" spans="7:14" x14ac:dyDescent="0.25">
      <c r="G135" s="11"/>
      <c r="H135" s="11"/>
      <c r="I135" s="11"/>
      <c r="J135" s="11"/>
      <c r="K135" s="11"/>
      <c r="L135" s="11"/>
      <c r="M135" s="11"/>
      <c r="N135" s="11"/>
    </row>
    <row r="136" spans="7:14" x14ac:dyDescent="0.25">
      <c r="G136" s="11"/>
      <c r="H136" s="11"/>
      <c r="I136" s="11"/>
      <c r="J136" s="11"/>
      <c r="K136" s="11"/>
      <c r="L136" s="11"/>
      <c r="M136" s="11"/>
      <c r="N136" s="11"/>
    </row>
    <row r="137" spans="7:14" x14ac:dyDescent="0.25">
      <c r="G137" s="11"/>
      <c r="H137" s="11"/>
      <c r="I137" s="11"/>
      <c r="J137" s="11"/>
      <c r="K137" s="11"/>
      <c r="L137" s="11"/>
      <c r="M137" s="11"/>
      <c r="N137" s="11"/>
    </row>
    <row r="138" spans="7:14" x14ac:dyDescent="0.25">
      <c r="G138" s="11"/>
      <c r="H138" s="11"/>
      <c r="I138" s="11"/>
      <c r="J138" s="11"/>
      <c r="K138" s="11"/>
      <c r="L138" s="11"/>
      <c r="M138" s="11"/>
      <c r="N138" s="11"/>
    </row>
    <row r="139" spans="7:14" x14ac:dyDescent="0.25">
      <c r="G139" s="11"/>
      <c r="H139" s="11"/>
      <c r="I139" s="11"/>
      <c r="J139" s="11"/>
      <c r="K139" s="11"/>
      <c r="L139" s="11"/>
      <c r="M139" s="11"/>
      <c r="N139" s="11"/>
    </row>
    <row r="140" spans="7:14" x14ac:dyDescent="0.25">
      <c r="G140" s="11"/>
      <c r="H140" s="11"/>
      <c r="I140" s="11"/>
      <c r="J140" s="11"/>
      <c r="K140" s="11"/>
      <c r="L140" s="11"/>
      <c r="M140" s="11"/>
      <c r="N140" s="11"/>
    </row>
    <row r="141" spans="7:14" x14ac:dyDescent="0.25">
      <c r="G141" s="11"/>
      <c r="H141" s="11"/>
      <c r="I141" s="11"/>
      <c r="J141" s="11"/>
      <c r="K141" s="11"/>
      <c r="L141" s="11"/>
      <c r="M141" s="11"/>
      <c r="N141" s="11"/>
    </row>
    <row r="142" spans="7:14" x14ac:dyDescent="0.25">
      <c r="G142" s="11"/>
      <c r="H142" s="11"/>
      <c r="I142" s="11"/>
      <c r="J142" s="11"/>
      <c r="K142" s="11"/>
      <c r="L142" s="11"/>
      <c r="M142" s="11"/>
      <c r="N142" s="11"/>
    </row>
    <row r="143" spans="7:14" x14ac:dyDescent="0.25">
      <c r="G143" s="11"/>
      <c r="H143" s="11"/>
      <c r="I143" s="11"/>
      <c r="J143" s="11"/>
      <c r="K143" s="11"/>
      <c r="L143" s="11"/>
      <c r="M143" s="11"/>
      <c r="N143" s="11"/>
    </row>
  </sheetData>
  <mergeCells count="10">
    <mergeCell ref="B1:J1"/>
    <mergeCell ref="B2:J2"/>
    <mergeCell ref="B3:J3"/>
    <mergeCell ref="I9:I10"/>
    <mergeCell ref="J9:J10"/>
    <mergeCell ref="E9:E10"/>
    <mergeCell ref="F9:F10"/>
    <mergeCell ref="G9:G10"/>
    <mergeCell ref="H9:H10"/>
    <mergeCell ref="A5:M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52"/>
  <sheetViews>
    <sheetView workbookViewId="0">
      <selection activeCell="H8" sqref="H8"/>
    </sheetView>
  </sheetViews>
  <sheetFormatPr defaultColWidth="8.85546875" defaultRowHeight="15" x14ac:dyDescent="0.25"/>
  <cols>
    <col min="1" max="1" width="25.140625" style="9" customWidth="1"/>
    <col min="2" max="2" width="18.28515625" style="9" customWidth="1"/>
    <col min="3" max="6" width="10.7109375" style="9" customWidth="1"/>
    <col min="7" max="7" width="14.7109375" style="9" customWidth="1"/>
    <col min="8" max="8" width="12.7109375" style="9" customWidth="1"/>
    <col min="9" max="9" width="16.28515625" style="9" customWidth="1"/>
    <col min="10" max="16384" width="8.85546875" style="9"/>
  </cols>
  <sheetData>
    <row r="1" spans="1:13" x14ac:dyDescent="0.25">
      <c r="B1" s="71" t="str">
        <f>Summary!B1</f>
        <v>ABC Company</v>
      </c>
      <c r="C1" s="71"/>
      <c r="D1" s="71"/>
      <c r="E1" s="71"/>
      <c r="F1" s="71"/>
      <c r="G1" s="71"/>
      <c r="H1" s="71"/>
      <c r="I1" s="71"/>
    </row>
    <row r="2" spans="1:13" x14ac:dyDescent="0.25">
      <c r="B2" s="71" t="s">
        <v>17</v>
      </c>
      <c r="C2" s="71"/>
      <c r="D2" s="71"/>
      <c r="E2" s="71"/>
      <c r="F2" s="71"/>
      <c r="G2" s="71"/>
      <c r="H2" s="71"/>
      <c r="I2" s="71"/>
    </row>
    <row r="3" spans="1:13" x14ac:dyDescent="0.25">
      <c r="B3" s="71" t="s">
        <v>92</v>
      </c>
      <c r="C3" s="71"/>
      <c r="D3" s="71"/>
      <c r="E3" s="71"/>
      <c r="F3" s="71"/>
      <c r="G3" s="71"/>
      <c r="H3" s="71"/>
      <c r="I3" s="71"/>
    </row>
    <row r="5" spans="1:13" ht="71.25" customHeight="1" x14ac:dyDescent="0.25">
      <c r="A5" s="62" t="s">
        <v>87</v>
      </c>
      <c r="B5" s="62"/>
      <c r="C5" s="62"/>
      <c r="D5" s="62"/>
      <c r="E5" s="62"/>
      <c r="F5" s="62"/>
      <c r="G5" s="62"/>
      <c r="H5" s="62"/>
      <c r="I5" s="62"/>
      <c r="J5" s="62"/>
      <c r="K5" s="62"/>
      <c r="L5" s="62"/>
      <c r="M5" s="62"/>
    </row>
    <row r="7" spans="1:13" x14ac:dyDescent="0.25">
      <c r="A7" s="12" t="str">
        <f>Summary!A7</f>
        <v>Funding Date</v>
      </c>
      <c r="B7" s="20">
        <f>Summary!B7</f>
        <v>43934</v>
      </c>
    </row>
    <row r="8" spans="1:13" x14ac:dyDescent="0.25">
      <c r="A8" s="6" t="s">
        <v>46</v>
      </c>
      <c r="B8" s="20">
        <f>+B7+55</f>
        <v>43989</v>
      </c>
    </row>
    <row r="9" spans="1:13" ht="15" customHeight="1" x14ac:dyDescent="0.25">
      <c r="A9" s="25"/>
      <c r="B9" s="25"/>
      <c r="C9" s="25"/>
      <c r="D9" s="25"/>
      <c r="E9" s="25"/>
      <c r="F9" s="69" t="s">
        <v>21</v>
      </c>
      <c r="G9" s="69" t="s">
        <v>4</v>
      </c>
      <c r="H9" s="69" t="s">
        <v>22</v>
      </c>
      <c r="I9" s="69" t="s">
        <v>11</v>
      </c>
    </row>
    <row r="10" spans="1:13" x14ac:dyDescent="0.25">
      <c r="A10" s="25"/>
      <c r="B10" s="25"/>
      <c r="C10" s="72" t="s">
        <v>20</v>
      </c>
      <c r="D10" s="72"/>
      <c r="E10" s="26"/>
      <c r="F10" s="69"/>
      <c r="G10" s="69"/>
      <c r="H10" s="69"/>
      <c r="I10" s="69"/>
    </row>
    <row r="11" spans="1:13" x14ac:dyDescent="0.25">
      <c r="A11" s="27" t="s">
        <v>30</v>
      </c>
      <c r="B11" s="27" t="s">
        <v>31</v>
      </c>
      <c r="C11" s="28" t="s">
        <v>1</v>
      </c>
      <c r="D11" s="28" t="s">
        <v>3</v>
      </c>
      <c r="E11" s="28" t="s">
        <v>23</v>
      </c>
      <c r="F11" s="70"/>
      <c r="G11" s="70"/>
      <c r="H11" s="70"/>
      <c r="I11" s="70"/>
    </row>
    <row r="12" spans="1:13" x14ac:dyDescent="0.25">
      <c r="E12" s="10"/>
    </row>
    <row r="13" spans="1:13" x14ac:dyDescent="0.25">
      <c r="A13" s="9" t="s">
        <v>29</v>
      </c>
      <c r="C13" s="20">
        <v>43922</v>
      </c>
      <c r="D13" s="20">
        <v>43951</v>
      </c>
      <c r="E13" s="20"/>
      <c r="F13" s="10">
        <f>+D13-C13+1</f>
        <v>30</v>
      </c>
      <c r="G13" s="10">
        <f>IF(C13&gt;$B$8,0,IF(AND(C13&lt;$B$7,D13&lt;$B$8),D13-$B$7+1,IF(AND(C13&gt;$B$7,D13&lt;$B$8),D13-C13+1,IF(AND(C13&gt;$B$7,D13&gt;$B$8),$B$8-C13+1,0))))</f>
        <v>18</v>
      </c>
      <c r="H13" s="35"/>
      <c r="I13" s="11">
        <f>IF(AND(E13&gt;=$B$7,E13&lt;=$B$8),(G13/F13)*H13,0)</f>
        <v>0</v>
      </c>
      <c r="J13" s="11"/>
      <c r="K13" s="11"/>
      <c r="L13" s="11"/>
      <c r="M13" s="11"/>
    </row>
    <row r="14" spans="1:13" x14ac:dyDescent="0.25">
      <c r="C14" s="20">
        <v>43952</v>
      </c>
      <c r="D14" s="20">
        <v>43982</v>
      </c>
      <c r="E14" s="20"/>
      <c r="F14" s="10">
        <f>+D14-C14+1</f>
        <v>31</v>
      </c>
      <c r="G14" s="10">
        <f>IF(C14&gt;$B$8,0,IF(AND(C14&lt;$B$7,D14&lt;$B$8),D14-$B$7+1,IF(AND(C14&gt;$B$7,D14&lt;$B$8),D14-C14+1,IF(AND(C14&gt;$B$7,D14&gt;$B$8),$B$8-C14+1,0))))</f>
        <v>31</v>
      </c>
      <c r="H14" s="35"/>
      <c r="I14" s="11">
        <f>IF(AND(E14&gt;=$B$7,E14&lt;=$B$8),(G14/F14)*H14,0)</f>
        <v>0</v>
      </c>
      <c r="J14" s="11"/>
      <c r="K14" s="11"/>
      <c r="L14" s="11"/>
      <c r="M14" s="11"/>
    </row>
    <row r="15" spans="1:13" x14ac:dyDescent="0.25">
      <c r="C15" s="20">
        <v>43983</v>
      </c>
      <c r="D15" s="20">
        <v>44012</v>
      </c>
      <c r="E15" s="20"/>
      <c r="F15" s="10">
        <f t="shared" ref="F15:F16" si="0">+D15-C15+1</f>
        <v>30</v>
      </c>
      <c r="G15" s="10">
        <f t="shared" ref="G15:G16" si="1">IF(C15&gt;$B$8,0,IF(AND(C15&lt;$B$7,D15&lt;$B$8),D15-$B$7+1,IF(AND(C15&gt;$B$7,D15&lt;$B$8),D15-C15+1,IF(AND(C15&gt;$B$7,D15&gt;$B$8),$B$8-C15+1,0))))</f>
        <v>7</v>
      </c>
      <c r="H15" s="35"/>
      <c r="I15" s="11">
        <f>IF(AND(E15&gt;=$B$7,E15&lt;=$B$8),(G15/F15)*H15,0)</f>
        <v>0</v>
      </c>
      <c r="J15" s="11"/>
      <c r="K15" s="11"/>
      <c r="L15" s="11"/>
      <c r="M15" s="11"/>
    </row>
    <row r="16" spans="1:13" x14ac:dyDescent="0.25">
      <c r="C16" s="20">
        <v>44013</v>
      </c>
      <c r="D16" s="20">
        <v>44043</v>
      </c>
      <c r="E16" s="20"/>
      <c r="F16" s="10">
        <f t="shared" si="0"/>
        <v>31</v>
      </c>
      <c r="G16" s="10">
        <f t="shared" si="1"/>
        <v>0</v>
      </c>
      <c r="H16" s="35"/>
      <c r="I16" s="11">
        <f>IF(AND(E16&gt;=$B$7,E16&lt;=$B$8),(G16/F16)*H16,0)</f>
        <v>0</v>
      </c>
      <c r="J16" s="11"/>
      <c r="K16" s="11"/>
      <c r="L16" s="11"/>
      <c r="M16" s="11"/>
    </row>
    <row r="17" spans="1:25" x14ac:dyDescent="0.25">
      <c r="E17" s="10"/>
      <c r="H17" s="11"/>
      <c r="I17" s="11"/>
      <c r="J17" s="11"/>
      <c r="K17" s="11"/>
      <c r="L17" s="11"/>
      <c r="M17" s="11"/>
    </row>
    <row r="18" spans="1:25" x14ac:dyDescent="0.25">
      <c r="A18" s="9" t="s">
        <v>28</v>
      </c>
      <c r="C18" s="20">
        <v>43922</v>
      </c>
      <c r="D18" s="20">
        <v>43951</v>
      </c>
      <c r="E18" s="20"/>
      <c r="F18" s="10">
        <f>+D18-C18+1</f>
        <v>30</v>
      </c>
      <c r="G18" s="10">
        <f>IF(C18&gt;$B$8,0,IF(AND(C18&lt;$B$7,D18&lt;$B$8),D18-$B$7+1,IF(AND(C18&gt;$B$7,D18&lt;$B$8),D18-C18+1,IF(AND(C18&gt;$B$7,D18&gt;$B$8),$B$8-C18+1,0))))</f>
        <v>18</v>
      </c>
      <c r="H18" s="35"/>
      <c r="I18" s="11">
        <f>IF(AND(E18&gt;=$B$7,E18&lt;=$B$8),(G18/F18)*H18,0)</f>
        <v>0</v>
      </c>
      <c r="J18" s="11"/>
      <c r="K18" s="11"/>
      <c r="L18" s="11"/>
      <c r="M18" s="11"/>
    </row>
    <row r="19" spans="1:25" x14ac:dyDescent="0.25">
      <c r="C19" s="20">
        <v>43952</v>
      </c>
      <c r="D19" s="20">
        <v>43982</v>
      </c>
      <c r="E19" s="20"/>
      <c r="F19" s="10">
        <f>+D19-C19+1</f>
        <v>31</v>
      </c>
      <c r="G19" s="10">
        <f>IF(C19&gt;$B$8,0,IF(AND(C19&lt;$B$7,D19&lt;$B$8),D19-$B$7+1,IF(AND(C19&gt;$B$7,D19&lt;$B$8),D19-C19+1,IF(AND(C19&gt;$B$7,D19&gt;$B$8),$B$8-C19+1,0))))</f>
        <v>31</v>
      </c>
      <c r="H19" s="35"/>
      <c r="I19" s="11">
        <f>IF(AND(E19&gt;=$B$7,E19&lt;=$B$8),(G19/F19)*H19,0)</f>
        <v>0</v>
      </c>
      <c r="J19" s="11"/>
      <c r="K19" s="11"/>
      <c r="L19" s="11"/>
      <c r="M19" s="11"/>
    </row>
    <row r="20" spans="1:25" x14ac:dyDescent="0.25">
      <c r="C20" s="20">
        <v>43983</v>
      </c>
      <c r="D20" s="20">
        <v>44012</v>
      </c>
      <c r="E20" s="20"/>
      <c r="F20" s="10">
        <f t="shared" ref="F20:F21" si="2">+D20-C20+1</f>
        <v>30</v>
      </c>
      <c r="G20" s="10">
        <f t="shared" ref="G20:G21" si="3">IF(C20&gt;$B$8,0,IF(AND(C20&lt;$B$7,D20&lt;$B$8),D20-$B$7+1,IF(AND(C20&gt;$B$7,D20&lt;$B$8),D20-C20+1,IF(AND(C20&gt;$B$7,D20&gt;$B$8),$B$8-C20+1,0))))</f>
        <v>7</v>
      </c>
      <c r="H20" s="35"/>
      <c r="I20" s="11">
        <f>IF(AND(E20&gt;=$B$7,E20&lt;=$B$8),(G20/F20)*H20,0)</f>
        <v>0</v>
      </c>
      <c r="J20" s="11"/>
      <c r="K20" s="11"/>
      <c r="L20" s="11"/>
      <c r="M20" s="11"/>
      <c r="N20" s="11"/>
      <c r="O20" s="11"/>
      <c r="P20" s="11"/>
      <c r="Q20" s="11"/>
      <c r="R20" s="11"/>
      <c r="S20" s="11"/>
      <c r="T20" s="11"/>
      <c r="U20" s="11"/>
      <c r="V20" s="11"/>
      <c r="W20" s="11"/>
      <c r="X20" s="11"/>
      <c r="Y20" s="11"/>
    </row>
    <row r="21" spans="1:25" x14ac:dyDescent="0.25">
      <c r="C21" s="20">
        <v>44013</v>
      </c>
      <c r="D21" s="20">
        <v>44043</v>
      </c>
      <c r="E21" s="20"/>
      <c r="F21" s="10">
        <f t="shared" si="2"/>
        <v>31</v>
      </c>
      <c r="G21" s="10">
        <f t="shared" si="3"/>
        <v>0</v>
      </c>
      <c r="H21" s="35"/>
      <c r="I21" s="11">
        <f>IF(AND(E21&gt;=$B$7,E21&lt;=$B$8),(G21/F21)*H21,0)</f>
        <v>0</v>
      </c>
      <c r="J21" s="11"/>
      <c r="K21" s="11"/>
      <c r="L21" s="11"/>
      <c r="M21" s="11"/>
      <c r="N21" s="11"/>
      <c r="O21" s="11"/>
      <c r="P21" s="11"/>
      <c r="Q21" s="11"/>
      <c r="R21" s="11"/>
      <c r="S21" s="11"/>
      <c r="T21" s="11"/>
      <c r="U21" s="11"/>
      <c r="V21" s="11"/>
      <c r="W21" s="11"/>
      <c r="X21" s="11"/>
      <c r="Y21" s="11"/>
    </row>
    <row r="22" spans="1:25" x14ac:dyDescent="0.25">
      <c r="E22" s="10"/>
      <c r="H22" s="11"/>
      <c r="I22" s="11"/>
      <c r="J22" s="11"/>
      <c r="K22" s="11"/>
      <c r="L22" s="11"/>
      <c r="M22" s="11"/>
      <c r="N22" s="11"/>
      <c r="O22" s="11"/>
      <c r="P22" s="11"/>
      <c r="Q22" s="11"/>
      <c r="R22" s="11"/>
      <c r="S22" s="11"/>
      <c r="T22" s="11"/>
      <c r="U22" s="11"/>
      <c r="V22" s="11"/>
      <c r="W22" s="11"/>
      <c r="X22" s="11"/>
      <c r="Y22" s="11"/>
    </row>
    <row r="23" spans="1:25" x14ac:dyDescent="0.25">
      <c r="A23" s="9" t="s">
        <v>32</v>
      </c>
      <c r="C23" s="20">
        <v>43922</v>
      </c>
      <c r="D23" s="20">
        <v>43951</v>
      </c>
      <c r="F23" s="10">
        <f>+D23-C23+1</f>
        <v>30</v>
      </c>
      <c r="G23" s="10">
        <f>IF(C23&gt;$B$8,0,IF(AND(C23&lt;$B$7,D23&lt;$B$8),D23-$B$7+1,IF(AND(C23&gt;$B$7,D23&lt;$B$8),D23-C23+1,IF(AND(C23&gt;$B$7,D23&gt;$B$8),$B$8-C23+1,0))))</f>
        <v>18</v>
      </c>
      <c r="H23" s="11"/>
      <c r="I23" s="11">
        <f>IF(AND(E23&gt;=$B$7,E23&lt;=$B$8),(G23/F23)*H23,0)</f>
        <v>0</v>
      </c>
      <c r="J23" s="11"/>
      <c r="K23" s="11"/>
      <c r="L23" s="11"/>
      <c r="M23" s="11"/>
      <c r="N23" s="11"/>
      <c r="O23" s="11"/>
      <c r="P23" s="11"/>
      <c r="Q23" s="11"/>
      <c r="R23" s="11"/>
      <c r="S23" s="11"/>
      <c r="T23" s="11"/>
      <c r="U23" s="11"/>
      <c r="V23" s="11"/>
      <c r="W23" s="11"/>
      <c r="X23" s="11"/>
      <c r="Y23" s="11"/>
    </row>
    <row r="24" spans="1:25" x14ac:dyDescent="0.25">
      <c r="C24" s="20">
        <v>43952</v>
      </c>
      <c r="D24" s="20">
        <v>43982</v>
      </c>
      <c r="F24" s="10">
        <f>+D24-C24+1</f>
        <v>31</v>
      </c>
      <c r="G24" s="10">
        <f>IF(C24&gt;$B$8,0,IF(AND(C24&lt;$B$7,D24&lt;$B$8),D24-$B$7+1,IF(AND(C24&gt;$B$7,D24&lt;$B$8),D24-C24+1,IF(AND(C24&gt;$B$7,D24&gt;$B$8),$B$8-C24+1,0))))</f>
        <v>31</v>
      </c>
      <c r="H24" s="11"/>
      <c r="I24" s="11">
        <f>IF(AND(E24&gt;=$B$7,E24&lt;=$B$8),(G24/F24)*H24,0)</f>
        <v>0</v>
      </c>
      <c r="J24" s="11"/>
      <c r="K24" s="11"/>
      <c r="L24" s="11"/>
      <c r="M24" s="11"/>
    </row>
    <row r="25" spans="1:25" x14ac:dyDescent="0.25">
      <c r="C25" s="20">
        <v>43983</v>
      </c>
      <c r="D25" s="20">
        <v>44012</v>
      </c>
      <c r="F25" s="10">
        <f t="shared" ref="F25:F26" si="4">+D25-C25+1</f>
        <v>30</v>
      </c>
      <c r="G25" s="10">
        <f t="shared" ref="G25:G26" si="5">IF(C25&gt;$B$8,0,IF(AND(C25&lt;$B$7,D25&lt;$B$8),D25-$B$7+1,IF(AND(C25&gt;$B$7,D25&lt;$B$8),D25-C25+1,IF(AND(C25&gt;$B$7,D25&gt;$B$8),$B$8-C25+1,0))))</f>
        <v>7</v>
      </c>
      <c r="H25" s="11"/>
      <c r="I25" s="11">
        <f>IF(AND(E25&gt;=$B$7,E25&lt;=$B$8),(G25/F25)*H25,0)</f>
        <v>0</v>
      </c>
      <c r="J25" s="11"/>
      <c r="K25" s="11"/>
      <c r="L25" s="11"/>
      <c r="M25" s="11"/>
    </row>
    <row r="26" spans="1:25" x14ac:dyDescent="0.25">
      <c r="C26" s="20">
        <v>44013</v>
      </c>
      <c r="D26" s="20">
        <v>44043</v>
      </c>
      <c r="F26" s="10">
        <f t="shared" si="4"/>
        <v>31</v>
      </c>
      <c r="G26" s="10">
        <f t="shared" si="5"/>
        <v>0</v>
      </c>
      <c r="H26" s="11"/>
      <c r="I26" s="11">
        <f>IF(AND(E26&gt;=$B$7,E26&lt;=$B$8),(G26/F26)*H26,0)</f>
        <v>0</v>
      </c>
      <c r="J26" s="11"/>
      <c r="K26" s="11"/>
      <c r="L26" s="11"/>
      <c r="M26" s="11"/>
    </row>
    <row r="27" spans="1:25" x14ac:dyDescent="0.25">
      <c r="C27" s="20"/>
      <c r="D27" s="20"/>
      <c r="H27" s="11"/>
      <c r="I27" s="11"/>
      <c r="J27" s="11"/>
      <c r="K27" s="11"/>
      <c r="L27" s="11"/>
      <c r="M27" s="11"/>
    </row>
    <row r="28" spans="1:25" x14ac:dyDescent="0.25">
      <c r="A28" s="29" t="s">
        <v>36</v>
      </c>
      <c r="B28" s="29"/>
      <c r="C28" s="29"/>
      <c r="D28" s="29"/>
      <c r="E28" s="29"/>
      <c r="F28" s="29"/>
      <c r="G28" s="29"/>
      <c r="H28" s="32"/>
      <c r="I28" s="32">
        <f>SUM(I13:I26)</f>
        <v>0</v>
      </c>
      <c r="J28" s="11"/>
      <c r="K28" s="11"/>
      <c r="L28" s="11"/>
      <c r="M28" s="11"/>
    </row>
    <row r="29" spans="1:25" x14ac:dyDescent="0.25">
      <c r="H29" s="11"/>
      <c r="I29" s="11"/>
      <c r="J29" s="11"/>
      <c r="K29" s="11"/>
      <c r="L29" s="11"/>
      <c r="M29" s="11"/>
    </row>
    <row r="30" spans="1:25" x14ac:dyDescent="0.25">
      <c r="H30" s="11"/>
      <c r="I30" s="11"/>
      <c r="J30" s="11"/>
      <c r="K30" s="11"/>
      <c r="L30" s="11"/>
      <c r="M30" s="11"/>
    </row>
    <row r="31" spans="1:25" x14ac:dyDescent="0.25">
      <c r="H31" s="11"/>
      <c r="I31" s="11"/>
      <c r="J31" s="11"/>
      <c r="K31" s="11"/>
      <c r="L31" s="11"/>
      <c r="M31" s="11"/>
    </row>
    <row r="32" spans="1:25" x14ac:dyDescent="0.25">
      <c r="H32" s="11"/>
      <c r="I32" s="11"/>
      <c r="J32" s="11"/>
      <c r="K32" s="11"/>
      <c r="L32" s="11"/>
      <c r="M32" s="11"/>
    </row>
    <row r="33" spans="8:13" x14ac:dyDescent="0.25">
      <c r="H33" s="11"/>
      <c r="I33" s="11"/>
      <c r="J33" s="11"/>
      <c r="K33" s="11"/>
      <c r="L33" s="11"/>
      <c r="M33" s="11"/>
    </row>
    <row r="34" spans="8:13" x14ac:dyDescent="0.25">
      <c r="H34" s="11"/>
      <c r="I34" s="11"/>
      <c r="J34" s="11"/>
      <c r="K34" s="11"/>
      <c r="L34" s="11"/>
      <c r="M34" s="11"/>
    </row>
    <row r="35" spans="8:13" x14ac:dyDescent="0.25">
      <c r="H35" s="11"/>
      <c r="I35" s="11"/>
      <c r="J35" s="11"/>
      <c r="K35" s="11"/>
      <c r="L35" s="11"/>
      <c r="M35" s="11"/>
    </row>
    <row r="36" spans="8:13" x14ac:dyDescent="0.25">
      <c r="H36" s="11"/>
      <c r="I36" s="11"/>
      <c r="J36" s="11"/>
      <c r="K36" s="11"/>
      <c r="L36" s="11"/>
      <c r="M36" s="11"/>
    </row>
    <row r="37" spans="8:13" x14ac:dyDescent="0.25">
      <c r="H37" s="11"/>
      <c r="I37" s="11"/>
      <c r="J37" s="11"/>
      <c r="K37" s="11"/>
      <c r="L37" s="11"/>
      <c r="M37" s="11"/>
    </row>
    <row r="38" spans="8:13" x14ac:dyDescent="0.25">
      <c r="H38" s="11"/>
      <c r="I38" s="11"/>
      <c r="J38" s="11"/>
      <c r="K38" s="11"/>
      <c r="L38" s="11"/>
      <c r="M38" s="11"/>
    </row>
    <row r="39" spans="8:13" x14ac:dyDescent="0.25">
      <c r="H39" s="11"/>
      <c r="I39" s="11"/>
      <c r="J39" s="11"/>
      <c r="K39" s="11"/>
      <c r="L39" s="11"/>
      <c r="M39" s="11"/>
    </row>
    <row r="40" spans="8:13" x14ac:dyDescent="0.25">
      <c r="H40" s="11"/>
      <c r="I40" s="11"/>
      <c r="J40" s="11"/>
      <c r="K40" s="11"/>
      <c r="L40" s="11"/>
      <c r="M40" s="11"/>
    </row>
    <row r="41" spans="8:13" x14ac:dyDescent="0.25">
      <c r="H41" s="11"/>
      <c r="I41" s="11"/>
      <c r="J41" s="11"/>
      <c r="K41" s="11"/>
      <c r="L41" s="11"/>
      <c r="M41" s="11"/>
    </row>
    <row r="42" spans="8:13" x14ac:dyDescent="0.25">
      <c r="H42" s="11"/>
      <c r="I42" s="11"/>
      <c r="J42" s="11"/>
      <c r="K42" s="11"/>
      <c r="L42" s="11"/>
      <c r="M42" s="11"/>
    </row>
    <row r="43" spans="8:13" x14ac:dyDescent="0.25">
      <c r="H43" s="11"/>
      <c r="I43" s="11"/>
      <c r="J43" s="11"/>
      <c r="K43" s="11"/>
      <c r="L43" s="11"/>
      <c r="M43" s="11"/>
    </row>
    <row r="44" spans="8:13" x14ac:dyDescent="0.25">
      <c r="H44" s="11"/>
      <c r="I44" s="11"/>
      <c r="J44" s="11"/>
      <c r="K44" s="11"/>
      <c r="L44" s="11"/>
      <c r="M44" s="11"/>
    </row>
    <row r="45" spans="8:13" x14ac:dyDescent="0.25">
      <c r="H45" s="11"/>
      <c r="I45" s="11"/>
      <c r="J45" s="11"/>
      <c r="K45" s="11"/>
      <c r="L45" s="11"/>
      <c r="M45" s="11"/>
    </row>
    <row r="46" spans="8:13" x14ac:dyDescent="0.25">
      <c r="H46" s="11"/>
      <c r="I46" s="11"/>
      <c r="J46" s="11"/>
      <c r="K46" s="11"/>
      <c r="L46" s="11"/>
      <c r="M46" s="11"/>
    </row>
    <row r="47" spans="8:13" x14ac:dyDescent="0.25">
      <c r="H47" s="11"/>
      <c r="I47" s="11"/>
      <c r="J47" s="11"/>
      <c r="K47" s="11"/>
      <c r="L47" s="11"/>
      <c r="M47" s="11"/>
    </row>
    <row r="48" spans="8:13" x14ac:dyDescent="0.25">
      <c r="H48" s="11"/>
      <c r="I48" s="11"/>
      <c r="J48" s="11"/>
      <c r="K48" s="11"/>
      <c r="L48" s="11"/>
      <c r="M48" s="11"/>
    </row>
    <row r="49" spans="8:13" x14ac:dyDescent="0.25">
      <c r="H49" s="11"/>
      <c r="I49" s="11"/>
      <c r="J49" s="11"/>
      <c r="K49" s="11"/>
      <c r="L49" s="11"/>
      <c r="M49" s="11"/>
    </row>
    <row r="50" spans="8:13" x14ac:dyDescent="0.25">
      <c r="H50" s="11"/>
      <c r="I50" s="11"/>
      <c r="J50" s="11"/>
      <c r="K50" s="11"/>
      <c r="L50" s="11"/>
      <c r="M50" s="11"/>
    </row>
    <row r="51" spans="8:13" x14ac:dyDescent="0.25">
      <c r="H51" s="11"/>
      <c r="I51" s="11"/>
      <c r="J51" s="11"/>
      <c r="K51" s="11"/>
      <c r="L51" s="11"/>
      <c r="M51" s="11"/>
    </row>
    <row r="52" spans="8:13" x14ac:dyDescent="0.25">
      <c r="H52" s="11"/>
      <c r="I52" s="11"/>
      <c r="J52" s="11"/>
      <c r="K52" s="11"/>
      <c r="L52" s="11"/>
      <c r="M52" s="11"/>
    </row>
    <row r="53" spans="8:13" x14ac:dyDescent="0.25">
      <c r="H53" s="11"/>
      <c r="I53" s="11"/>
      <c r="J53" s="11"/>
      <c r="K53" s="11"/>
      <c r="L53" s="11"/>
      <c r="M53" s="11"/>
    </row>
    <row r="54" spans="8:13" x14ac:dyDescent="0.25">
      <c r="H54" s="11"/>
      <c r="I54" s="11"/>
      <c r="J54" s="11"/>
      <c r="K54" s="11"/>
      <c r="L54" s="11"/>
      <c r="M54" s="11"/>
    </row>
    <row r="55" spans="8:13" x14ac:dyDescent="0.25">
      <c r="H55" s="11"/>
      <c r="I55" s="11"/>
      <c r="J55" s="11"/>
      <c r="K55" s="11"/>
      <c r="L55" s="11"/>
      <c r="M55" s="11"/>
    </row>
    <row r="56" spans="8:13" x14ac:dyDescent="0.25">
      <c r="H56" s="11"/>
      <c r="I56" s="11"/>
      <c r="J56" s="11"/>
      <c r="K56" s="11"/>
      <c r="L56" s="11"/>
      <c r="M56" s="11"/>
    </row>
    <row r="57" spans="8:13" x14ac:dyDescent="0.25">
      <c r="H57" s="11"/>
      <c r="I57" s="11"/>
      <c r="J57" s="11"/>
      <c r="K57" s="11"/>
      <c r="L57" s="11"/>
      <c r="M57" s="11"/>
    </row>
    <row r="58" spans="8:13" x14ac:dyDescent="0.25">
      <c r="H58" s="11"/>
      <c r="I58" s="11"/>
      <c r="J58" s="11"/>
      <c r="K58" s="11"/>
      <c r="L58" s="11"/>
      <c r="M58" s="11"/>
    </row>
    <row r="59" spans="8:13" x14ac:dyDescent="0.25">
      <c r="H59" s="11"/>
      <c r="I59" s="11"/>
      <c r="J59" s="11"/>
      <c r="K59" s="11"/>
      <c r="L59" s="11"/>
      <c r="M59" s="11"/>
    </row>
    <row r="60" spans="8:13" x14ac:dyDescent="0.25">
      <c r="H60" s="11"/>
      <c r="I60" s="11"/>
      <c r="J60" s="11"/>
      <c r="K60" s="11"/>
      <c r="L60" s="11"/>
      <c r="M60" s="11"/>
    </row>
    <row r="61" spans="8:13" x14ac:dyDescent="0.25">
      <c r="H61" s="11"/>
      <c r="I61" s="11"/>
      <c r="J61" s="11"/>
      <c r="K61" s="11"/>
      <c r="L61" s="11"/>
      <c r="M61" s="11"/>
    </row>
    <row r="62" spans="8:13" x14ac:dyDescent="0.25">
      <c r="H62" s="11"/>
      <c r="I62" s="11"/>
      <c r="J62" s="11"/>
      <c r="K62" s="11"/>
      <c r="L62" s="11"/>
      <c r="M62" s="11"/>
    </row>
    <row r="63" spans="8:13" x14ac:dyDescent="0.25">
      <c r="H63" s="11"/>
      <c r="I63" s="11"/>
      <c r="J63" s="11"/>
      <c r="K63" s="11"/>
      <c r="L63" s="11"/>
      <c r="M63" s="11"/>
    </row>
    <row r="64" spans="8:13" x14ac:dyDescent="0.25">
      <c r="H64" s="11"/>
      <c r="I64" s="11"/>
      <c r="J64" s="11"/>
      <c r="K64" s="11"/>
      <c r="L64" s="11"/>
      <c r="M64" s="11"/>
    </row>
    <row r="65" spans="8:13" x14ac:dyDescent="0.25">
      <c r="H65" s="11"/>
      <c r="I65" s="11"/>
      <c r="J65" s="11"/>
      <c r="K65" s="11"/>
      <c r="L65" s="11"/>
      <c r="M65" s="11"/>
    </row>
    <row r="66" spans="8:13" x14ac:dyDescent="0.25">
      <c r="H66" s="11"/>
      <c r="I66" s="11"/>
      <c r="J66" s="11"/>
      <c r="K66" s="11"/>
      <c r="L66" s="11"/>
      <c r="M66" s="11"/>
    </row>
    <row r="67" spans="8:13" x14ac:dyDescent="0.25">
      <c r="H67" s="11"/>
      <c r="I67" s="11"/>
      <c r="J67" s="11"/>
      <c r="K67" s="11"/>
      <c r="L67" s="11"/>
      <c r="M67" s="11"/>
    </row>
    <row r="68" spans="8:13" x14ac:dyDescent="0.25">
      <c r="H68" s="11"/>
      <c r="I68" s="11"/>
      <c r="J68" s="11"/>
      <c r="K68" s="11"/>
      <c r="L68" s="11"/>
      <c r="M68" s="11"/>
    </row>
    <row r="69" spans="8:13" x14ac:dyDescent="0.25">
      <c r="H69" s="11"/>
      <c r="I69" s="11"/>
      <c r="J69" s="11"/>
      <c r="K69" s="11"/>
      <c r="L69" s="11"/>
      <c r="M69" s="11"/>
    </row>
    <row r="70" spans="8:13" x14ac:dyDescent="0.25">
      <c r="H70" s="11"/>
      <c r="I70" s="11"/>
      <c r="J70" s="11"/>
      <c r="K70" s="11"/>
      <c r="L70" s="11"/>
      <c r="M70" s="11"/>
    </row>
    <row r="71" spans="8:13" x14ac:dyDescent="0.25">
      <c r="H71" s="11"/>
      <c r="I71" s="11"/>
      <c r="J71" s="11"/>
      <c r="K71" s="11"/>
      <c r="L71" s="11"/>
      <c r="M71" s="11"/>
    </row>
    <row r="72" spans="8:13" x14ac:dyDescent="0.25">
      <c r="H72" s="11"/>
      <c r="I72" s="11"/>
      <c r="J72" s="11"/>
      <c r="K72" s="11"/>
      <c r="L72" s="11"/>
      <c r="M72" s="11"/>
    </row>
    <row r="73" spans="8:13" x14ac:dyDescent="0.25">
      <c r="H73" s="11"/>
      <c r="I73" s="11"/>
      <c r="J73" s="11"/>
      <c r="K73" s="11"/>
      <c r="L73" s="11"/>
      <c r="M73" s="11"/>
    </row>
    <row r="74" spans="8:13" x14ac:dyDescent="0.25">
      <c r="H74" s="11"/>
      <c r="I74" s="11"/>
      <c r="J74" s="11"/>
      <c r="K74" s="11"/>
      <c r="L74" s="11"/>
      <c r="M74" s="11"/>
    </row>
    <row r="75" spans="8:13" x14ac:dyDescent="0.25">
      <c r="H75" s="11"/>
      <c r="I75" s="11"/>
      <c r="J75" s="11"/>
      <c r="K75" s="11"/>
      <c r="L75" s="11"/>
      <c r="M75" s="11"/>
    </row>
    <row r="76" spans="8:13" x14ac:dyDescent="0.25">
      <c r="H76" s="11"/>
      <c r="I76" s="11"/>
      <c r="J76" s="11"/>
      <c r="K76" s="11"/>
      <c r="L76" s="11"/>
      <c r="M76" s="11"/>
    </row>
    <row r="77" spans="8:13" x14ac:dyDescent="0.25">
      <c r="H77" s="11"/>
      <c r="I77" s="11"/>
      <c r="J77" s="11"/>
      <c r="K77" s="11"/>
      <c r="L77" s="11"/>
      <c r="M77" s="11"/>
    </row>
    <row r="78" spans="8:13" x14ac:dyDescent="0.25">
      <c r="H78" s="11"/>
      <c r="I78" s="11"/>
      <c r="J78" s="11"/>
      <c r="K78" s="11"/>
      <c r="L78" s="11"/>
      <c r="M78" s="11"/>
    </row>
    <row r="79" spans="8:13" x14ac:dyDescent="0.25">
      <c r="H79" s="11"/>
      <c r="I79" s="11"/>
      <c r="J79" s="11"/>
      <c r="K79" s="11"/>
      <c r="L79" s="11"/>
      <c r="M79" s="11"/>
    </row>
    <row r="80" spans="8:13" x14ac:dyDescent="0.25">
      <c r="H80" s="11"/>
      <c r="I80" s="11"/>
      <c r="J80" s="11"/>
      <c r="K80" s="11"/>
      <c r="L80" s="11"/>
      <c r="M80" s="11"/>
    </row>
    <row r="81" spans="8:13" x14ac:dyDescent="0.25">
      <c r="H81" s="11"/>
      <c r="I81" s="11"/>
      <c r="J81" s="11"/>
      <c r="K81" s="11"/>
      <c r="L81" s="11"/>
      <c r="M81" s="11"/>
    </row>
    <row r="82" spans="8:13" x14ac:dyDescent="0.25">
      <c r="H82" s="11"/>
      <c r="I82" s="11"/>
      <c r="J82" s="11"/>
      <c r="K82" s="11"/>
      <c r="L82" s="11"/>
      <c r="M82" s="11"/>
    </row>
    <row r="83" spans="8:13" x14ac:dyDescent="0.25">
      <c r="H83" s="11"/>
      <c r="I83" s="11"/>
      <c r="J83" s="11"/>
      <c r="K83" s="11"/>
      <c r="L83" s="11"/>
      <c r="M83" s="11"/>
    </row>
    <row r="84" spans="8:13" x14ac:dyDescent="0.25">
      <c r="H84" s="11"/>
      <c r="I84" s="11"/>
      <c r="J84" s="11"/>
      <c r="K84" s="11"/>
      <c r="L84" s="11"/>
      <c r="M84" s="11"/>
    </row>
    <row r="85" spans="8:13" x14ac:dyDescent="0.25">
      <c r="H85" s="11"/>
      <c r="I85" s="11"/>
      <c r="J85" s="11"/>
      <c r="K85" s="11"/>
      <c r="L85" s="11"/>
      <c r="M85" s="11"/>
    </row>
    <row r="86" spans="8:13" x14ac:dyDescent="0.25">
      <c r="H86" s="11"/>
      <c r="I86" s="11"/>
      <c r="J86" s="11"/>
      <c r="K86" s="11"/>
      <c r="L86" s="11"/>
      <c r="M86" s="11"/>
    </row>
    <row r="87" spans="8:13" x14ac:dyDescent="0.25">
      <c r="H87" s="11"/>
      <c r="I87" s="11"/>
      <c r="J87" s="11"/>
      <c r="K87" s="11"/>
      <c r="L87" s="11"/>
      <c r="M87" s="11"/>
    </row>
    <row r="88" spans="8:13" x14ac:dyDescent="0.25">
      <c r="H88" s="11"/>
      <c r="I88" s="11"/>
      <c r="J88" s="11"/>
      <c r="K88" s="11"/>
      <c r="L88" s="11"/>
      <c r="M88" s="11"/>
    </row>
    <row r="89" spans="8:13" x14ac:dyDescent="0.25">
      <c r="H89" s="11"/>
      <c r="I89" s="11"/>
      <c r="J89" s="11"/>
      <c r="K89" s="11"/>
      <c r="L89" s="11"/>
      <c r="M89" s="11"/>
    </row>
    <row r="90" spans="8:13" x14ac:dyDescent="0.25">
      <c r="H90" s="11"/>
      <c r="I90" s="11"/>
      <c r="J90" s="11"/>
      <c r="K90" s="11"/>
      <c r="L90" s="11"/>
      <c r="M90" s="11"/>
    </row>
    <row r="91" spans="8:13" x14ac:dyDescent="0.25">
      <c r="H91" s="11"/>
      <c r="I91" s="11"/>
      <c r="J91" s="11"/>
      <c r="K91" s="11"/>
      <c r="L91" s="11"/>
      <c r="M91" s="11"/>
    </row>
    <row r="92" spans="8:13" x14ac:dyDescent="0.25">
      <c r="H92" s="11"/>
      <c r="I92" s="11"/>
      <c r="J92" s="11"/>
      <c r="K92" s="11"/>
      <c r="L92" s="11"/>
      <c r="M92" s="11"/>
    </row>
    <row r="93" spans="8:13" x14ac:dyDescent="0.25">
      <c r="H93" s="11"/>
      <c r="I93" s="11"/>
      <c r="J93" s="11"/>
      <c r="K93" s="11"/>
      <c r="L93" s="11"/>
      <c r="M93" s="11"/>
    </row>
    <row r="94" spans="8:13" x14ac:dyDescent="0.25">
      <c r="H94" s="11"/>
      <c r="I94" s="11"/>
      <c r="J94" s="11"/>
      <c r="K94" s="11"/>
      <c r="L94" s="11"/>
      <c r="M94" s="11"/>
    </row>
    <row r="95" spans="8:13" x14ac:dyDescent="0.25">
      <c r="H95" s="11"/>
      <c r="I95" s="11"/>
      <c r="J95" s="11"/>
      <c r="K95" s="11"/>
      <c r="L95" s="11"/>
      <c r="M95" s="11"/>
    </row>
    <row r="96" spans="8:13" x14ac:dyDescent="0.25">
      <c r="H96" s="11"/>
      <c r="I96" s="11"/>
      <c r="J96" s="11"/>
      <c r="K96" s="11"/>
      <c r="L96" s="11"/>
      <c r="M96" s="11"/>
    </row>
    <row r="97" spans="8:13" x14ac:dyDescent="0.25">
      <c r="H97" s="11"/>
      <c r="I97" s="11"/>
      <c r="J97" s="11"/>
      <c r="K97" s="11"/>
      <c r="L97" s="11"/>
      <c r="M97" s="11"/>
    </row>
    <row r="98" spans="8:13" x14ac:dyDescent="0.25">
      <c r="H98" s="11"/>
      <c r="I98" s="11"/>
      <c r="J98" s="11"/>
      <c r="K98" s="11"/>
      <c r="L98" s="11"/>
      <c r="M98" s="11"/>
    </row>
    <row r="99" spans="8:13" x14ac:dyDescent="0.25">
      <c r="H99" s="11"/>
      <c r="I99" s="11"/>
      <c r="J99" s="11"/>
      <c r="K99" s="11"/>
      <c r="L99" s="11"/>
      <c r="M99" s="11"/>
    </row>
    <row r="100" spans="8:13" x14ac:dyDescent="0.25">
      <c r="H100" s="11"/>
      <c r="I100" s="11"/>
      <c r="J100" s="11"/>
      <c r="K100" s="11"/>
      <c r="L100" s="11"/>
      <c r="M100" s="11"/>
    </row>
    <row r="101" spans="8:13" x14ac:dyDescent="0.25">
      <c r="H101" s="11"/>
      <c r="I101" s="11"/>
      <c r="J101" s="11"/>
      <c r="K101" s="11"/>
      <c r="L101" s="11"/>
      <c r="M101" s="11"/>
    </row>
    <row r="102" spans="8:13" x14ac:dyDescent="0.25">
      <c r="H102" s="11"/>
      <c r="I102" s="11"/>
      <c r="J102" s="11"/>
      <c r="K102" s="11"/>
      <c r="L102" s="11"/>
      <c r="M102" s="11"/>
    </row>
    <row r="103" spans="8:13" x14ac:dyDescent="0.25">
      <c r="H103" s="11"/>
      <c r="I103" s="11"/>
      <c r="J103" s="11"/>
      <c r="K103" s="11"/>
      <c r="L103" s="11"/>
      <c r="M103" s="11"/>
    </row>
    <row r="104" spans="8:13" x14ac:dyDescent="0.25">
      <c r="H104" s="11"/>
      <c r="I104" s="11"/>
      <c r="J104" s="11"/>
      <c r="K104" s="11"/>
      <c r="L104" s="11"/>
      <c r="M104" s="11"/>
    </row>
    <row r="105" spans="8:13" x14ac:dyDescent="0.25">
      <c r="H105" s="11"/>
      <c r="I105" s="11"/>
      <c r="J105" s="11"/>
      <c r="K105" s="11"/>
      <c r="L105" s="11"/>
      <c r="M105" s="11"/>
    </row>
    <row r="106" spans="8:13" x14ac:dyDescent="0.25">
      <c r="H106" s="11"/>
      <c r="I106" s="11"/>
      <c r="J106" s="11"/>
      <c r="K106" s="11"/>
      <c r="L106" s="11"/>
      <c r="M106" s="11"/>
    </row>
    <row r="107" spans="8:13" x14ac:dyDescent="0.25">
      <c r="H107" s="11"/>
      <c r="I107" s="11"/>
      <c r="J107" s="11"/>
      <c r="K107" s="11"/>
      <c r="L107" s="11"/>
      <c r="M107" s="11"/>
    </row>
    <row r="108" spans="8:13" x14ac:dyDescent="0.25">
      <c r="H108" s="11"/>
      <c r="I108" s="11"/>
      <c r="J108" s="11"/>
      <c r="K108" s="11"/>
      <c r="L108" s="11"/>
      <c r="M108" s="11"/>
    </row>
    <row r="109" spans="8:13" x14ac:dyDescent="0.25">
      <c r="H109" s="11"/>
      <c r="I109" s="11"/>
      <c r="J109" s="11"/>
      <c r="K109" s="11"/>
      <c r="L109" s="11"/>
      <c r="M109" s="11"/>
    </row>
    <row r="110" spans="8:13" x14ac:dyDescent="0.25">
      <c r="H110" s="11"/>
      <c r="I110" s="11"/>
      <c r="J110" s="11"/>
      <c r="K110" s="11"/>
      <c r="L110" s="11"/>
      <c r="M110" s="11"/>
    </row>
    <row r="111" spans="8:13" x14ac:dyDescent="0.25">
      <c r="H111" s="11"/>
      <c r="I111" s="11"/>
      <c r="J111" s="11"/>
      <c r="K111" s="11"/>
      <c r="L111" s="11"/>
      <c r="M111" s="11"/>
    </row>
    <row r="112" spans="8:13" x14ac:dyDescent="0.25">
      <c r="H112" s="11"/>
      <c r="I112" s="11"/>
      <c r="J112" s="11"/>
      <c r="K112" s="11"/>
      <c r="L112" s="11"/>
      <c r="M112" s="11"/>
    </row>
    <row r="113" spans="8:13" x14ac:dyDescent="0.25">
      <c r="H113" s="11"/>
      <c r="I113" s="11"/>
      <c r="J113" s="11"/>
      <c r="K113" s="11"/>
      <c r="L113" s="11"/>
      <c r="M113" s="11"/>
    </row>
    <row r="114" spans="8:13" x14ac:dyDescent="0.25">
      <c r="H114" s="11"/>
      <c r="I114" s="11"/>
      <c r="J114" s="11"/>
      <c r="K114" s="11"/>
      <c r="L114" s="11"/>
      <c r="M114" s="11"/>
    </row>
    <row r="115" spans="8:13" x14ac:dyDescent="0.25">
      <c r="H115" s="11"/>
      <c r="I115" s="11"/>
      <c r="J115" s="11"/>
      <c r="K115" s="11"/>
      <c r="L115" s="11"/>
      <c r="M115" s="11"/>
    </row>
    <row r="116" spans="8:13" x14ac:dyDescent="0.25">
      <c r="H116" s="11"/>
      <c r="I116" s="11"/>
      <c r="J116" s="11"/>
      <c r="K116" s="11"/>
      <c r="L116" s="11"/>
      <c r="M116" s="11"/>
    </row>
    <row r="117" spans="8:13" x14ac:dyDescent="0.25">
      <c r="H117" s="11"/>
      <c r="I117" s="11"/>
      <c r="J117" s="11"/>
      <c r="K117" s="11"/>
      <c r="L117" s="11"/>
      <c r="M117" s="11"/>
    </row>
    <row r="118" spans="8:13" x14ac:dyDescent="0.25">
      <c r="H118" s="11"/>
      <c r="I118" s="11"/>
      <c r="J118" s="11"/>
      <c r="K118" s="11"/>
      <c r="L118" s="11"/>
      <c r="M118" s="11"/>
    </row>
    <row r="119" spans="8:13" x14ac:dyDescent="0.25">
      <c r="H119" s="11"/>
      <c r="I119" s="11"/>
      <c r="J119" s="11"/>
      <c r="K119" s="11"/>
      <c r="L119" s="11"/>
      <c r="M119" s="11"/>
    </row>
    <row r="120" spans="8:13" x14ac:dyDescent="0.25">
      <c r="H120" s="11"/>
      <c r="I120" s="11"/>
      <c r="J120" s="11"/>
      <c r="K120" s="11"/>
      <c r="L120" s="11"/>
      <c r="M120" s="11"/>
    </row>
    <row r="121" spans="8:13" x14ac:dyDescent="0.25">
      <c r="H121" s="11"/>
      <c r="I121" s="11"/>
      <c r="J121" s="11"/>
      <c r="K121" s="11"/>
      <c r="L121" s="11"/>
      <c r="M121" s="11"/>
    </row>
    <row r="122" spans="8:13" x14ac:dyDescent="0.25">
      <c r="H122" s="11"/>
      <c r="I122" s="11"/>
      <c r="J122" s="11"/>
      <c r="K122" s="11"/>
      <c r="L122" s="11"/>
      <c r="M122" s="11"/>
    </row>
    <row r="123" spans="8:13" x14ac:dyDescent="0.25">
      <c r="H123" s="11"/>
      <c r="I123" s="11"/>
      <c r="J123" s="11"/>
      <c r="K123" s="11"/>
      <c r="L123" s="11"/>
      <c r="M123" s="11"/>
    </row>
    <row r="124" spans="8:13" x14ac:dyDescent="0.25">
      <c r="H124" s="11"/>
      <c r="I124" s="11"/>
      <c r="J124" s="11"/>
      <c r="K124" s="11"/>
      <c r="L124" s="11"/>
      <c r="M124" s="11"/>
    </row>
    <row r="125" spans="8:13" x14ac:dyDescent="0.25">
      <c r="H125" s="11"/>
      <c r="I125" s="11"/>
      <c r="J125" s="11"/>
      <c r="K125" s="11"/>
      <c r="L125" s="11"/>
      <c r="M125" s="11"/>
    </row>
    <row r="126" spans="8:13" x14ac:dyDescent="0.25">
      <c r="H126" s="11"/>
      <c r="I126" s="11"/>
      <c r="J126" s="11"/>
      <c r="K126" s="11"/>
      <c r="L126" s="11"/>
      <c r="M126" s="11"/>
    </row>
    <row r="127" spans="8:13" x14ac:dyDescent="0.25">
      <c r="H127" s="11"/>
      <c r="I127" s="11"/>
      <c r="J127" s="11"/>
      <c r="K127" s="11"/>
      <c r="L127" s="11"/>
      <c r="M127" s="11"/>
    </row>
    <row r="128" spans="8:13" x14ac:dyDescent="0.25">
      <c r="H128" s="11"/>
      <c r="I128" s="11"/>
      <c r="J128" s="11"/>
      <c r="K128" s="11"/>
      <c r="L128" s="11"/>
      <c r="M128" s="11"/>
    </row>
    <row r="129" spans="8:13" x14ac:dyDescent="0.25">
      <c r="H129" s="11"/>
      <c r="I129" s="11"/>
      <c r="J129" s="11"/>
      <c r="K129" s="11"/>
      <c r="L129" s="11"/>
      <c r="M129" s="11"/>
    </row>
    <row r="130" spans="8:13" x14ac:dyDescent="0.25">
      <c r="H130" s="11"/>
      <c r="I130" s="11"/>
      <c r="J130" s="11"/>
      <c r="K130" s="11"/>
      <c r="L130" s="11"/>
      <c r="M130" s="11"/>
    </row>
    <row r="131" spans="8:13" x14ac:dyDescent="0.25">
      <c r="H131" s="11"/>
      <c r="I131" s="11"/>
      <c r="J131" s="11"/>
      <c r="K131" s="11"/>
      <c r="L131" s="11"/>
      <c r="M131" s="11"/>
    </row>
    <row r="132" spans="8:13" x14ac:dyDescent="0.25">
      <c r="H132" s="11"/>
      <c r="I132" s="11"/>
      <c r="J132" s="11"/>
      <c r="K132" s="11"/>
      <c r="L132" s="11"/>
      <c r="M132" s="11"/>
    </row>
    <row r="133" spans="8:13" x14ac:dyDescent="0.25">
      <c r="H133" s="11"/>
      <c r="I133" s="11"/>
      <c r="J133" s="11"/>
      <c r="K133" s="11"/>
      <c r="L133" s="11"/>
      <c r="M133" s="11"/>
    </row>
    <row r="134" spans="8:13" x14ac:dyDescent="0.25">
      <c r="H134" s="11"/>
      <c r="I134" s="11"/>
      <c r="J134" s="11"/>
      <c r="K134" s="11"/>
      <c r="L134" s="11"/>
      <c r="M134" s="11"/>
    </row>
    <row r="135" spans="8:13" x14ac:dyDescent="0.25">
      <c r="H135" s="11"/>
      <c r="I135" s="11"/>
      <c r="J135" s="11"/>
      <c r="K135" s="11"/>
      <c r="L135" s="11"/>
      <c r="M135" s="11"/>
    </row>
    <row r="136" spans="8:13" x14ac:dyDescent="0.25">
      <c r="H136" s="11"/>
      <c r="I136" s="11"/>
      <c r="J136" s="11"/>
      <c r="K136" s="11"/>
      <c r="L136" s="11"/>
      <c r="M136" s="11"/>
    </row>
    <row r="137" spans="8:13" x14ac:dyDescent="0.25">
      <c r="H137" s="11"/>
      <c r="I137" s="11"/>
      <c r="J137" s="11"/>
      <c r="K137" s="11"/>
      <c r="L137" s="11"/>
      <c r="M137" s="11"/>
    </row>
    <row r="138" spans="8:13" x14ac:dyDescent="0.25">
      <c r="H138" s="11"/>
      <c r="I138" s="11"/>
      <c r="J138" s="11"/>
      <c r="K138" s="11"/>
      <c r="L138" s="11"/>
      <c r="M138" s="11"/>
    </row>
    <row r="139" spans="8:13" x14ac:dyDescent="0.25">
      <c r="H139" s="11"/>
      <c r="I139" s="11"/>
      <c r="J139" s="11"/>
      <c r="K139" s="11"/>
      <c r="L139" s="11"/>
      <c r="M139" s="11"/>
    </row>
    <row r="140" spans="8:13" x14ac:dyDescent="0.25">
      <c r="H140" s="11"/>
      <c r="I140" s="11"/>
      <c r="J140" s="11"/>
      <c r="K140" s="11"/>
      <c r="L140" s="11"/>
      <c r="M140" s="11"/>
    </row>
    <row r="141" spans="8:13" x14ac:dyDescent="0.25">
      <c r="H141" s="11"/>
      <c r="I141" s="11"/>
      <c r="J141" s="11"/>
      <c r="K141" s="11"/>
      <c r="L141" s="11"/>
      <c r="M141" s="11"/>
    </row>
    <row r="142" spans="8:13" x14ac:dyDescent="0.25">
      <c r="H142" s="11"/>
      <c r="I142" s="11"/>
      <c r="J142" s="11"/>
      <c r="K142" s="11"/>
      <c r="L142" s="11"/>
      <c r="M142" s="11"/>
    </row>
    <row r="143" spans="8:13" x14ac:dyDescent="0.25">
      <c r="H143" s="11"/>
      <c r="I143" s="11"/>
      <c r="J143" s="11"/>
      <c r="K143" s="11"/>
      <c r="L143" s="11"/>
      <c r="M143" s="11"/>
    </row>
    <row r="144" spans="8:13" x14ac:dyDescent="0.25">
      <c r="H144" s="11"/>
      <c r="I144" s="11"/>
      <c r="J144" s="11"/>
      <c r="K144" s="11"/>
      <c r="L144" s="11"/>
      <c r="M144" s="11"/>
    </row>
    <row r="145" spans="8:13" x14ac:dyDescent="0.25">
      <c r="H145" s="11"/>
      <c r="I145" s="11"/>
      <c r="J145" s="11"/>
      <c r="K145" s="11"/>
      <c r="L145" s="11"/>
      <c r="M145" s="11"/>
    </row>
    <row r="146" spans="8:13" x14ac:dyDescent="0.25">
      <c r="H146" s="11"/>
      <c r="I146" s="11"/>
      <c r="J146" s="11"/>
      <c r="K146" s="11"/>
      <c r="L146" s="11"/>
      <c r="M146" s="11"/>
    </row>
    <row r="147" spans="8:13" x14ac:dyDescent="0.25">
      <c r="H147" s="11"/>
      <c r="I147" s="11"/>
      <c r="J147" s="11"/>
      <c r="K147" s="11"/>
      <c r="L147" s="11"/>
      <c r="M147" s="11"/>
    </row>
    <row r="148" spans="8:13" x14ac:dyDescent="0.25">
      <c r="H148" s="11"/>
      <c r="I148" s="11"/>
      <c r="J148" s="11"/>
      <c r="K148" s="11"/>
      <c r="L148" s="11"/>
      <c r="M148" s="11"/>
    </row>
    <row r="149" spans="8:13" x14ac:dyDescent="0.25">
      <c r="H149" s="11"/>
      <c r="I149" s="11"/>
      <c r="J149" s="11"/>
      <c r="K149" s="11"/>
      <c r="L149" s="11"/>
      <c r="M149" s="11"/>
    </row>
    <row r="150" spans="8:13" x14ac:dyDescent="0.25">
      <c r="H150" s="11"/>
      <c r="I150" s="11"/>
      <c r="J150" s="11"/>
      <c r="K150" s="11"/>
      <c r="L150" s="11"/>
      <c r="M150" s="11"/>
    </row>
    <row r="151" spans="8:13" x14ac:dyDescent="0.25">
      <c r="H151" s="11"/>
      <c r="I151" s="11"/>
      <c r="J151" s="11"/>
      <c r="K151" s="11"/>
      <c r="L151" s="11"/>
      <c r="M151" s="11"/>
    </row>
    <row r="152" spans="8:13" x14ac:dyDescent="0.25">
      <c r="H152" s="11"/>
      <c r="I152" s="11"/>
      <c r="J152" s="11"/>
      <c r="K152" s="11"/>
      <c r="L152" s="11"/>
      <c r="M152" s="11"/>
    </row>
  </sheetData>
  <mergeCells count="9">
    <mergeCell ref="B1:I1"/>
    <mergeCell ref="B2:I2"/>
    <mergeCell ref="B3:I3"/>
    <mergeCell ref="C10:D10"/>
    <mergeCell ref="F9:F11"/>
    <mergeCell ref="G9:G11"/>
    <mergeCell ref="H9:H11"/>
    <mergeCell ref="I9:I11"/>
    <mergeCell ref="A5:M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Payroll - Wages</vt:lpstr>
      <vt:lpstr>Payroll - Benefits</vt:lpstr>
      <vt:lpstr>Non-Payroll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Cherney</dc:creator>
  <cp:lastModifiedBy>Hoban, Sally</cp:lastModifiedBy>
  <cp:lastPrinted>2020-04-21T00:51:21Z</cp:lastPrinted>
  <dcterms:created xsi:type="dcterms:W3CDTF">2020-04-20T19:38:52Z</dcterms:created>
  <dcterms:modified xsi:type="dcterms:W3CDTF">2020-04-27T19:22:50Z</dcterms:modified>
</cp:coreProperties>
</file>