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3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4.xml" ContentType="application/vnd.openxmlformats-officedocument.spreadsheetml.worksheet+xml"/>
  <Override PartName="/xl/chartsheets/sheet9.xml" ContentType="application/vnd.openxmlformats-officedocument.spreadsheetml.chartsheet+xml"/>
  <Override PartName="/xl/worksheets/sheet5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6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worksheets/sheet7.xml" ContentType="application/vnd.openxmlformats-officedocument.spreadsheetml.worksheet+xml"/>
  <Override PartName="/xl/chartsheets/sheet14.xml" ContentType="application/vnd.openxmlformats-officedocument.spreadsheetml.chart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8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chartsheets/sheet22.xml" ContentType="application/vnd.openxmlformats-officedocument.spreadsheetml.chartsheet+xml"/>
  <Override PartName="/xl/chartsheets/sheet23.xml" ContentType="application/vnd.openxmlformats-officedocument.spreadsheetml.chartsheet+xml"/>
  <Override PartName="/xl/worksheets/sheet9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chartsheets/sheet26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27.xml" ContentType="application/vnd.openxmlformats-officedocument.spreadsheetml.chartsheet+xml"/>
  <Override PartName="/xl/worksheets/sheet11.xml" ContentType="application/vnd.openxmlformats-officedocument.spreadsheetml.worksheet+xml"/>
  <Override PartName="/xl/chartsheets/sheet28.xml" ContentType="application/vnd.openxmlformats-officedocument.spreadsheetml.chartsheet+xml"/>
  <Override PartName="/xl/worksheets/sheet12.xml" ContentType="application/vnd.openxmlformats-officedocument.spreadsheetml.worksheet+xml"/>
  <Override PartName="/xl/chartsheets/sheet29.xml" ContentType="application/vnd.openxmlformats-officedocument.spreadsheetml.chartsheet+xml"/>
  <Override PartName="/xl/worksheets/sheet13.xml" ContentType="application/vnd.openxmlformats-officedocument.spreadsheetml.worksheet+xml"/>
  <Override PartName="/xl/chartsheets/sheet30.xml" ContentType="application/vnd.openxmlformats-officedocument.spreadsheetml.chartsheet+xml"/>
  <Override PartName="/xl/worksheets/sheet14.xml" ContentType="application/vnd.openxmlformats-officedocument.spreadsheetml.worksheet+xml"/>
  <Override PartName="/xl/chartsheets/sheet31.xml" ContentType="application/vnd.openxmlformats-officedocument.spreadsheetml.chartsheet+xml"/>
  <Override PartName="/xl/worksheets/sheet15.xml" ContentType="application/vnd.openxmlformats-officedocument.spreadsheetml.worksheet+xml"/>
  <Override PartName="/xl/chartsheets/sheet32.xml" ContentType="application/vnd.openxmlformats-officedocument.spreadsheetml.chartsheet+xml"/>
  <Override PartName="/xl/worksheets/sheet16.xml" ContentType="application/vnd.openxmlformats-officedocument.spreadsheetml.worksheet+xml"/>
  <Override PartName="/xl/chartsheets/sheet33.xml" ContentType="application/vnd.openxmlformats-officedocument.spreadsheetml.chart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heets/sheet34.xml" ContentType="application/vnd.openxmlformats-officedocument.spreadsheetml.chartsheet+xml"/>
  <Override PartName="/xl/chartsheets/sheet35.xml" ContentType="application/vnd.openxmlformats-officedocument.spreadsheetml.chartsheet+xml"/>
  <Override PartName="/xl/chartsheets/sheet36.xml" ContentType="application/vnd.openxmlformats-officedocument.spreadsheetml.chartsheet+xml"/>
  <Override PartName="/xl/worksheets/sheet19.xml" ContentType="application/vnd.openxmlformats-officedocument.spreadsheetml.worksheet+xml"/>
  <Override PartName="/xl/chartsheets/sheet37.xml" ContentType="application/vnd.openxmlformats-officedocument.spreadsheetml.chart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3.xml" ContentType="application/vnd.openxmlformats-officedocument.drawing+xml"/>
  <Override PartName="/xl/charts/chart14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4.xml" ContentType="application/vnd.openxmlformats-officedocument.drawing+xml"/>
  <Override PartName="/xl/charts/chart15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5.xml" ContentType="application/vnd.openxmlformats-officedocument.drawing+xml"/>
  <Override PartName="/xl/charts/chart16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6.xml" ContentType="application/vnd.openxmlformats-officedocument.drawing+xml"/>
  <Override PartName="/xl/charts/chart17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7.xml" ContentType="application/vnd.openxmlformats-officedocument.drawing+xml"/>
  <Override PartName="/xl/charts/chart18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8.xml" ContentType="application/vnd.openxmlformats-officedocument.drawing+xml"/>
  <Override PartName="/xl/charts/chart19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9.xml" ContentType="application/vnd.openxmlformats-officedocument.drawing+xml"/>
  <Override PartName="/xl/charts/chart20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0.xml" ContentType="application/vnd.openxmlformats-officedocument.drawing+xml"/>
  <Override PartName="/xl/charts/chart21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21.xml" ContentType="application/vnd.openxmlformats-officedocument.drawing+xml"/>
  <Override PartName="/xl/charts/chart22.xml" ContentType="application/vnd.openxmlformats-officedocument.drawingml.chart+xml"/>
  <Override PartName="/xl/drawings/drawing22.xml" ContentType="application/vnd.openxmlformats-officedocument.drawing+xml"/>
  <Override PartName="/xl/charts/chart23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3.xml" ContentType="application/vnd.openxmlformats-officedocument.drawing+xml"/>
  <Override PartName="/xl/charts/chart24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4.xml" ContentType="application/vnd.openxmlformats-officedocument.drawing+xml"/>
  <Override PartName="/xl/charts/chart25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5.xml" ContentType="application/vnd.openxmlformats-officedocument.drawing+xml"/>
  <Override PartName="/xl/charts/chart26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6.xml" ContentType="application/vnd.openxmlformats-officedocument.drawing+xml"/>
  <Override PartName="/xl/charts/chart27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7.xml" ContentType="application/vnd.openxmlformats-officedocument.drawing+xml"/>
  <Override PartName="/xl/charts/chart28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8.xml" ContentType="application/vnd.openxmlformats-officedocument.drawing+xml"/>
  <Override PartName="/xl/charts/chart29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29.xml" ContentType="application/vnd.openxmlformats-officedocument.drawing+xml"/>
  <Override PartName="/xl/charts/chart30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30.xml" ContentType="application/vnd.openxmlformats-officedocument.drawing+xml"/>
  <Override PartName="/xl/charts/chart31.xml" ContentType="application/vnd.openxmlformats-officedocument.drawingml.chart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32.xml" ContentType="application/vnd.openxmlformats-officedocument.drawingml.chart+xml"/>
  <Override PartName="/xl/drawings/drawing33.xml" ContentType="application/vnd.openxmlformats-officedocument.drawing+xml"/>
  <Override PartName="/xl/charts/chart33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34.xml" ContentType="application/vnd.openxmlformats-officedocument.drawing+xml"/>
  <Override PartName="/xl/charts/chart34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35.xml" ContentType="application/vnd.openxmlformats-officedocument.drawing+xml"/>
  <Override PartName="/xl/charts/chart35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36.xml" ContentType="application/vnd.openxmlformats-officedocument.drawing+xml"/>
  <Override PartName="/xl/charts/chart36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37.xml" ContentType="application/vnd.openxmlformats-officedocument.drawing+xml"/>
  <Override PartName="/xl/charts/chart37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38.xml" ContentType="application/vnd.openxmlformats-officedocument.drawing+xml"/>
  <Override PartName="/xl/charts/chart38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39.xml" ContentType="application/vnd.openxmlformats-officedocument.drawing+xml"/>
  <Override PartName="/xl/charts/chart39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My Drive\Dan\MLS\Statistics\2020\07 July 2020\"/>
    </mc:Choice>
  </mc:AlternateContent>
  <xr:revisionPtr revIDLastSave="0" documentId="13_ncr:1_{6BD41FDC-3719-45E7-8B62-0EDC1EF83283}" xr6:coauthVersionLast="45" xr6:coauthVersionMax="45" xr10:uidLastSave="{00000000-0000-0000-0000-000000000000}"/>
  <bookViews>
    <workbookView xWindow="-108" yWindow="-108" windowWidth="16608" windowHeight="8832" firstSheet="6" activeTab="7" xr2:uid="{00000000-000D-0000-FFFF-FFFF00000000}"/>
  </bookViews>
  <sheets>
    <sheet name="New Listings Graph" sheetId="4" r:id="rId1"/>
    <sheet name="New Listings" sheetId="2" r:id="rId2"/>
    <sheet name="All Inventory" sheetId="188" r:id="rId3"/>
    <sheet name="Active Res Inventory" sheetId="187" r:id="rId4"/>
    <sheet name="RES Inventory Line Graph" sheetId="209" r:id="rId5"/>
    <sheet name="YOY New Inventory" sheetId="80" r:id="rId6"/>
    <sheet name="Total Sales" sheetId="96" r:id="rId7"/>
    <sheet name="Total Property Sold" sheetId="211" r:id="rId8"/>
    <sheet name="Unit Sales Data" sheetId="3" r:id="rId9"/>
    <sheet name="Active Distressed prop" sheetId="8" state="hidden" r:id="rId10"/>
    <sheet name="Year to Year Sales Total" sheetId="189" r:id="rId11"/>
    <sheet name="Total Year to Year Sales" sheetId="41" r:id="rId12"/>
    <sheet name="(3) Yr Snapshot" sheetId="23" r:id="rId13"/>
    <sheet name="3 Yr Snapshot" sheetId="22" r:id="rId14"/>
    <sheet name="(1) Yr Snapshot" sheetId="25" r:id="rId15"/>
    <sheet name="Residential Sales" sheetId="190" r:id="rId16"/>
    <sheet name="1 YR Snapshot" sheetId="24" r:id="rId17"/>
    <sheet name="Distressed Inventory" sheetId="204" r:id="rId18"/>
    <sheet name="Distressed Sales" sheetId="205" r:id="rId19"/>
    <sheet name="Distressed Data" sheetId="6" r:id="rId20"/>
    <sheet name="Median Sale Price SFD" sheetId="137" state="hidden" r:id="rId21"/>
    <sheet name="Month to Month Res Median Sale" sheetId="169" state="hidden" r:id="rId22"/>
    <sheet name="SFD - Median Sale Price" sheetId="191" r:id="rId23"/>
    <sheet name="Y-O-Y Sales comparison" sheetId="168" state="hidden" r:id="rId24"/>
    <sheet name="Condo - Median Sale Price" sheetId="192" r:id="rId25"/>
    <sheet name="Residential Unit Sales" sheetId="193" r:id="rId26"/>
    <sheet name="Residential" sheetId="9" r:id="rId27"/>
    <sheet name="Land - Type" sheetId="59" r:id="rId28"/>
    <sheet name="Land Average Sale Price" sheetId="197" r:id="rId29"/>
    <sheet name="Land-Median Sale Price" sheetId="196" r:id="rId30"/>
    <sheet name="Lots Land Sales" sheetId="195" r:id="rId31"/>
    <sheet name="Land Data" sheetId="17" r:id="rId32"/>
    <sheet name="Total Active Inventory" sheetId="198" r:id="rId33"/>
    <sheet name="Residential Inventory" sheetId="199" r:id="rId34"/>
    <sheet name="Land Inventory" sheetId="200" r:id="rId35"/>
    <sheet name="YOY Inventory" sheetId="81" r:id="rId36"/>
    <sheet name="Sold vs UC " sheetId="132" r:id="rId37"/>
    <sheet name="Sold vs UC data" sheetId="27" r:id="rId38"/>
    <sheet name="Sold Price Per SqFt" sheetId="208" r:id="rId39"/>
    <sheet name="Sold Price per SF data" sheetId="34" r:id="rId40"/>
    <sheet name="Absorption Rate" sheetId="37" r:id="rId41"/>
    <sheet name="Absorption Rate data" sheetId="36" r:id="rId42"/>
    <sheet name="Sales by Price Range" sheetId="40" r:id="rId43"/>
    <sheet name="Price Range Data" sheetId="38" r:id="rId44"/>
    <sheet name="Average DOM" sheetId="201" r:id="rId45"/>
    <sheet name="Avg DOM" sheetId="45" r:id="rId46"/>
    <sheet name="Under Contract" sheetId="202" r:id="rId47"/>
    <sheet name="Total Under Contract" sheetId="140" r:id="rId48"/>
    <sheet name="2020 Buliding Permits" sheetId="125" r:id="rId49"/>
    <sheet name="NC Numbers" sheetId="86" r:id="rId50"/>
    <sheet name="New Const Permits" sheetId="63" state="hidden" r:id="rId51"/>
    <sheet name="New Const Value Graph" sheetId="167" state="hidden" r:id="rId52"/>
    <sheet name="2019 Building Permit Value" sheetId="185" state="hidden" r:id="rId53"/>
    <sheet name="2020 Building Permit Value" sheetId="207" r:id="rId54"/>
    <sheet name="New Const Value" sheetId="64" r:id="rId55"/>
    <sheet name="Total Building Permit Value" sheetId="186" r:id="rId56"/>
    <sheet name="YOY Building Permit Value" sheetId="76" r:id="rId57"/>
    <sheet name="NC Building Permit Data" sheetId="65" state="hidden" r:id="rId58"/>
    <sheet name="Data Tables" sheetId="43" r:id="rId59"/>
    <sheet name="Raw Data" sheetId="1" r:id="rId60"/>
    <sheet name="Sheet1" sheetId="210" r:id="rId61"/>
  </sheets>
  <definedNames>
    <definedName name="OLE_LINK5" localSheetId="59">'Raw Data'!$A$27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6" i="140" l="1"/>
  <c r="GZ28" i="1" l="1"/>
  <c r="GZ29" i="1"/>
  <c r="GY65" i="1"/>
  <c r="GJ2" i="2" l="1"/>
  <c r="GK2" i="2"/>
  <c r="GL2" i="2"/>
  <c r="GM2" i="2"/>
  <c r="GN2" i="2"/>
  <c r="GO2" i="2"/>
  <c r="GP2" i="2"/>
  <c r="GQ2" i="2"/>
  <c r="GR2" i="2"/>
  <c r="GM5" i="210" l="1"/>
  <c r="GL5" i="210"/>
  <c r="GK5" i="210"/>
  <c r="GJ5" i="210"/>
  <c r="GI5" i="210"/>
  <c r="GH5" i="210"/>
  <c r="GG5" i="210"/>
  <c r="GF5" i="210"/>
  <c r="GE5" i="210"/>
  <c r="GD5" i="210"/>
  <c r="GC5" i="210"/>
  <c r="GB5" i="210"/>
  <c r="GA5" i="210"/>
  <c r="FZ5" i="210"/>
  <c r="FY5" i="210"/>
  <c r="FX5" i="210"/>
  <c r="FW5" i="210"/>
  <c r="FV5" i="210"/>
  <c r="FU5" i="210"/>
  <c r="FT5" i="210"/>
  <c r="FS5" i="210"/>
  <c r="FR5" i="210"/>
  <c r="FQ5" i="210"/>
  <c r="FP5" i="210"/>
  <c r="FO5" i="210"/>
  <c r="FN5" i="210"/>
  <c r="FM5" i="210"/>
  <c r="FL5" i="210"/>
  <c r="FK5" i="210"/>
  <c r="FJ5" i="210"/>
  <c r="FI5" i="210"/>
  <c r="FH5" i="210"/>
  <c r="FG5" i="210"/>
  <c r="FF5" i="210"/>
  <c r="FE5" i="210"/>
  <c r="FD5" i="210"/>
  <c r="FC5" i="210"/>
  <c r="FB5" i="210"/>
  <c r="FA5" i="210"/>
  <c r="EZ5" i="210"/>
  <c r="EY5" i="210"/>
  <c r="EX5" i="210"/>
  <c r="EW5" i="210"/>
  <c r="EV5" i="210"/>
  <c r="EU5" i="210"/>
  <c r="ET5" i="210"/>
  <c r="ES5" i="210"/>
  <c r="ER5" i="210"/>
  <c r="EQ5" i="210"/>
  <c r="EP5" i="210"/>
  <c r="EO5" i="210"/>
  <c r="EN5" i="210"/>
  <c r="EM5" i="210"/>
  <c r="EL5" i="210"/>
  <c r="EK5" i="210"/>
  <c r="EJ5" i="210"/>
  <c r="EI5" i="210"/>
  <c r="EH5" i="210"/>
  <c r="EG5" i="210"/>
  <c r="EF5" i="210"/>
  <c r="EE5" i="210"/>
  <c r="ED5" i="210"/>
  <c r="EC5" i="210"/>
  <c r="EB5" i="210"/>
  <c r="EA5" i="210"/>
  <c r="DZ5" i="210"/>
  <c r="DY5" i="210"/>
  <c r="DX5" i="210"/>
  <c r="DW5" i="210"/>
  <c r="DV5" i="210"/>
  <c r="DU5" i="210"/>
  <c r="DT5" i="210"/>
  <c r="DS5" i="210"/>
  <c r="DR5" i="210"/>
  <c r="DQ5" i="210"/>
  <c r="DP5" i="210"/>
  <c r="DO5" i="210"/>
  <c r="DN5" i="210"/>
  <c r="DM5" i="210"/>
  <c r="DL5" i="210"/>
  <c r="DK5" i="210"/>
  <c r="DJ5" i="210"/>
  <c r="DI5" i="210"/>
  <c r="DH5" i="210"/>
  <c r="DG5" i="210"/>
  <c r="DF5" i="210"/>
  <c r="DE5" i="210"/>
  <c r="DD5" i="210"/>
  <c r="DC5" i="210"/>
  <c r="DB5" i="210"/>
  <c r="DA5" i="210"/>
  <c r="CZ5" i="210"/>
  <c r="CY5" i="210"/>
  <c r="CX5" i="210"/>
  <c r="CW5" i="210"/>
  <c r="CV5" i="210"/>
  <c r="CU5" i="210"/>
  <c r="CT5" i="210"/>
  <c r="CS5" i="210"/>
  <c r="CR5" i="210"/>
  <c r="CQ5" i="210"/>
  <c r="CP5" i="210"/>
  <c r="CO5" i="210"/>
  <c r="CN5" i="210"/>
  <c r="CM5" i="210"/>
  <c r="CL5" i="210"/>
  <c r="CK5" i="210"/>
  <c r="CJ5" i="210"/>
  <c r="CI5" i="210"/>
  <c r="CH5" i="210"/>
  <c r="CG5" i="210"/>
  <c r="CF5" i="210"/>
  <c r="CE5" i="210"/>
  <c r="CD5" i="210"/>
  <c r="CC5" i="210"/>
  <c r="CB5" i="210"/>
  <c r="CA5" i="210"/>
  <c r="BZ5" i="210"/>
  <c r="BY5" i="210"/>
  <c r="BX5" i="210"/>
  <c r="BW5" i="210"/>
  <c r="BV5" i="210"/>
  <c r="BU5" i="210"/>
  <c r="BT5" i="210"/>
  <c r="BS5" i="210"/>
  <c r="BR5" i="210"/>
  <c r="BQ5" i="210"/>
  <c r="BP5" i="210"/>
  <c r="BO5" i="210"/>
  <c r="BN5" i="210"/>
  <c r="BM5" i="210"/>
  <c r="BL5" i="210"/>
  <c r="BK5" i="210"/>
  <c r="BJ5" i="210"/>
  <c r="BI5" i="210"/>
  <c r="BH5" i="210"/>
  <c r="BG5" i="210"/>
  <c r="BF5" i="210"/>
  <c r="BE5" i="210"/>
  <c r="BD5" i="210"/>
  <c r="BC5" i="210"/>
  <c r="BB5" i="210"/>
  <c r="BA5" i="210"/>
  <c r="AZ5" i="210"/>
  <c r="AY5" i="210"/>
  <c r="AX5" i="210"/>
  <c r="AW5" i="210"/>
  <c r="AV5" i="210"/>
  <c r="AU5" i="210"/>
  <c r="AT5" i="210"/>
  <c r="AS5" i="210"/>
  <c r="AR5" i="210"/>
  <c r="AQ5" i="210"/>
  <c r="AP5" i="210"/>
  <c r="AO5" i="210"/>
  <c r="AN5" i="210"/>
  <c r="AM5" i="210"/>
  <c r="AL5" i="210"/>
  <c r="AK5" i="210"/>
  <c r="AJ5" i="210"/>
  <c r="AI5" i="210"/>
  <c r="AH5" i="210"/>
  <c r="AG5" i="210"/>
  <c r="AF5" i="210"/>
  <c r="AE5" i="210"/>
  <c r="AD5" i="210"/>
  <c r="AC5" i="210"/>
  <c r="AB5" i="210"/>
  <c r="AA5" i="210"/>
  <c r="Z5" i="210"/>
  <c r="Y5" i="210"/>
  <c r="X5" i="210"/>
  <c r="W5" i="210"/>
  <c r="V5" i="210"/>
  <c r="U5" i="210"/>
  <c r="T5" i="210"/>
  <c r="S5" i="210"/>
  <c r="R5" i="210"/>
  <c r="Q5" i="210"/>
  <c r="P5" i="210"/>
  <c r="O5" i="210"/>
  <c r="N5" i="210"/>
  <c r="M5" i="210"/>
  <c r="L5" i="210"/>
  <c r="K5" i="210"/>
  <c r="J5" i="210"/>
  <c r="I5" i="210"/>
  <c r="H5" i="210"/>
  <c r="G5" i="210"/>
  <c r="F5" i="210"/>
  <c r="E5" i="210"/>
  <c r="D5" i="210"/>
  <c r="C5" i="210"/>
  <c r="B5" i="210"/>
  <c r="G17" i="140" l="1"/>
  <c r="G16" i="140"/>
  <c r="G15" i="140"/>
  <c r="EQ21" i="45"/>
  <c r="EQ20" i="45"/>
  <c r="EQ19" i="45"/>
  <c r="E55" i="81"/>
  <c r="E54" i="81"/>
  <c r="E31" i="81"/>
  <c r="E30" i="81"/>
  <c r="E29" i="81"/>
  <c r="E15" i="81"/>
  <c r="E14" i="81"/>
  <c r="E13" i="81"/>
  <c r="CY64" i="17"/>
  <c r="CY63" i="17"/>
  <c r="CY62" i="17"/>
  <c r="CY48" i="17"/>
  <c r="CY47" i="17"/>
  <c r="CY46" i="17"/>
  <c r="CY32" i="17"/>
  <c r="CY31" i="17"/>
  <c r="CY30" i="17"/>
  <c r="GH84" i="9"/>
  <c r="GH83" i="9"/>
  <c r="GH82" i="9"/>
  <c r="GP68" i="9"/>
  <c r="GP67" i="9"/>
  <c r="GP66" i="9"/>
  <c r="GL68" i="9"/>
  <c r="GL67" i="9"/>
  <c r="GL66" i="9"/>
  <c r="GH68" i="9"/>
  <c r="GH67" i="9"/>
  <c r="GH66" i="9"/>
  <c r="GD68" i="9"/>
  <c r="GD67" i="9"/>
  <c r="GD66" i="9"/>
  <c r="ED55" i="6"/>
  <c r="ED54" i="6"/>
  <c r="ED53" i="6"/>
  <c r="ED52" i="6"/>
  <c r="DZ55" i="6"/>
  <c r="DZ54" i="6"/>
  <c r="DZ53" i="6"/>
  <c r="GB21" i="24"/>
  <c r="GB20" i="24"/>
  <c r="GB19" i="24"/>
  <c r="O16" i="41"/>
  <c r="O15" i="41"/>
  <c r="O14" i="41"/>
  <c r="F24" i="41"/>
  <c r="F23" i="41"/>
  <c r="F22" i="41"/>
  <c r="K28" i="80"/>
  <c r="K27" i="80"/>
  <c r="G29" i="80"/>
  <c r="G28" i="80"/>
  <c r="G27" i="80"/>
  <c r="B22" i="76" l="1"/>
  <c r="B21" i="76"/>
  <c r="B20" i="76"/>
  <c r="B19" i="76"/>
  <c r="B18" i="76"/>
  <c r="B17" i="76"/>
  <c r="B16" i="76"/>
  <c r="B15" i="76"/>
  <c r="B14" i="76"/>
  <c r="GY102" i="1"/>
  <c r="GY13" i="1"/>
  <c r="GY31" i="1"/>
  <c r="GY32" i="1"/>
  <c r="GY33" i="1"/>
  <c r="GY28" i="1"/>
  <c r="GY29" i="1"/>
  <c r="GY34" i="1" l="1"/>
  <c r="C34" i="80"/>
  <c r="D34" i="80"/>
  <c r="E34" i="80"/>
  <c r="F34" i="80"/>
  <c r="G34" i="80"/>
  <c r="H34" i="80"/>
  <c r="I34" i="80"/>
  <c r="J34" i="80"/>
  <c r="K34" i="80"/>
  <c r="L34" i="80"/>
  <c r="M34" i="80"/>
  <c r="N34" i="80"/>
  <c r="O34" i="80"/>
  <c r="P34" i="80"/>
  <c r="Q34" i="80"/>
  <c r="R34" i="80"/>
  <c r="S34" i="80"/>
  <c r="T34" i="80"/>
  <c r="U34" i="80"/>
  <c r="V34" i="80"/>
  <c r="W34" i="80"/>
  <c r="X34" i="80"/>
  <c r="Y34" i="80"/>
  <c r="Z34" i="80"/>
  <c r="AA34" i="80"/>
  <c r="AB34" i="80"/>
  <c r="AC34" i="80"/>
  <c r="AD34" i="80"/>
  <c r="AE34" i="80"/>
  <c r="AF34" i="80"/>
  <c r="AG34" i="80"/>
  <c r="AH34" i="80"/>
  <c r="AI34" i="80"/>
  <c r="AJ34" i="80"/>
  <c r="AK34" i="80"/>
  <c r="AL34" i="80"/>
  <c r="AM34" i="80"/>
  <c r="AN34" i="80"/>
  <c r="AO34" i="80"/>
  <c r="AP34" i="80"/>
  <c r="AQ34" i="80"/>
  <c r="AR34" i="80"/>
  <c r="AS34" i="80"/>
  <c r="AT34" i="80"/>
  <c r="AU34" i="80"/>
  <c r="AV34" i="80"/>
  <c r="AW34" i="80"/>
  <c r="AX34" i="80"/>
  <c r="AY34" i="80"/>
  <c r="AZ34" i="80"/>
  <c r="BA34" i="80"/>
  <c r="BB34" i="80"/>
  <c r="BC34" i="80"/>
  <c r="BD34" i="80"/>
  <c r="BE34" i="80"/>
  <c r="BF34" i="80"/>
  <c r="BG34" i="80"/>
  <c r="BH34" i="80"/>
  <c r="BI34" i="80"/>
  <c r="BJ34" i="80"/>
  <c r="BK34" i="80"/>
  <c r="BL34" i="80"/>
  <c r="BM34" i="80"/>
  <c r="BN34" i="80"/>
  <c r="BO34" i="80"/>
  <c r="BP34" i="80"/>
  <c r="BQ34" i="80"/>
  <c r="BR34" i="80"/>
  <c r="BS34" i="80"/>
  <c r="BT34" i="80"/>
  <c r="BU34" i="80"/>
  <c r="BV34" i="80"/>
  <c r="BW34" i="80"/>
  <c r="BX34" i="80"/>
  <c r="BY34" i="80"/>
  <c r="BZ34" i="80"/>
  <c r="CA34" i="80"/>
  <c r="CB34" i="80"/>
  <c r="CC34" i="80"/>
  <c r="CD34" i="80"/>
  <c r="CE34" i="80"/>
  <c r="CF34" i="80"/>
  <c r="CG34" i="80"/>
  <c r="CH34" i="80"/>
  <c r="CI34" i="80"/>
  <c r="CJ34" i="80"/>
  <c r="CK34" i="80"/>
  <c r="CL34" i="80"/>
  <c r="CM34" i="80"/>
  <c r="CN34" i="80"/>
  <c r="CO34" i="80"/>
  <c r="CP34" i="80"/>
  <c r="CQ34" i="80"/>
  <c r="CR34" i="80"/>
  <c r="CS34" i="80"/>
  <c r="CT34" i="80"/>
  <c r="CU34" i="80"/>
  <c r="CV34" i="80"/>
  <c r="CW34" i="80"/>
  <c r="CX34" i="80"/>
  <c r="CY34" i="80"/>
  <c r="CZ34" i="80"/>
  <c r="DA34" i="80"/>
  <c r="DB34" i="80"/>
  <c r="DC34" i="80"/>
  <c r="DD34" i="80"/>
  <c r="DE34" i="80"/>
  <c r="DF34" i="80"/>
  <c r="DG34" i="80"/>
  <c r="DH34" i="80"/>
  <c r="DI34" i="80"/>
  <c r="DJ34" i="80"/>
  <c r="DK34" i="80"/>
  <c r="DL34" i="80"/>
  <c r="DM34" i="80"/>
  <c r="DN34" i="80"/>
  <c r="DO34" i="80"/>
  <c r="DP34" i="80"/>
  <c r="DQ34" i="80"/>
  <c r="DR34" i="80"/>
  <c r="DS34" i="80"/>
  <c r="DT34" i="80"/>
  <c r="DU34" i="80"/>
  <c r="DV34" i="80"/>
  <c r="DW34" i="80"/>
  <c r="DX34" i="80"/>
  <c r="DY34" i="80"/>
  <c r="DZ34" i="80"/>
  <c r="EA34" i="80"/>
  <c r="EB34" i="80"/>
  <c r="EC34" i="80"/>
  <c r="ED34" i="80"/>
  <c r="EE34" i="80"/>
  <c r="EF34" i="80"/>
  <c r="EG34" i="80"/>
  <c r="EH34" i="80"/>
  <c r="EI34" i="80"/>
  <c r="EJ34" i="80"/>
  <c r="EK34" i="80"/>
  <c r="EL34" i="80"/>
  <c r="EM34" i="80"/>
  <c r="EN34" i="80"/>
  <c r="EO34" i="80"/>
  <c r="EP34" i="80"/>
  <c r="EQ34" i="80"/>
  <c r="ER34" i="80"/>
  <c r="ES34" i="80"/>
  <c r="ET34" i="80"/>
  <c r="EU34" i="80"/>
  <c r="EV34" i="80"/>
  <c r="EW34" i="80"/>
  <c r="EX34" i="80"/>
  <c r="EY34" i="80"/>
  <c r="EZ34" i="80"/>
  <c r="FA34" i="80"/>
  <c r="FB34" i="80"/>
  <c r="B34" i="80"/>
  <c r="BX33" i="80"/>
  <c r="BY33" i="80"/>
  <c r="BZ33" i="80"/>
  <c r="CA33" i="80"/>
  <c r="CB33" i="80"/>
  <c r="CC33" i="80"/>
  <c r="CD33" i="80"/>
  <c r="CE33" i="80"/>
  <c r="CF33" i="80"/>
  <c r="CG33" i="80"/>
  <c r="CH33" i="80"/>
  <c r="CI33" i="80"/>
  <c r="CJ33" i="80"/>
  <c r="CK33" i="80"/>
  <c r="CL33" i="80"/>
  <c r="CM33" i="80"/>
  <c r="CN33" i="80"/>
  <c r="CO33" i="80"/>
  <c r="CP33" i="80"/>
  <c r="CQ33" i="80"/>
  <c r="CR33" i="80"/>
  <c r="CS33" i="80"/>
  <c r="CT33" i="80"/>
  <c r="CU33" i="80"/>
  <c r="CV33" i="80"/>
  <c r="CW33" i="80"/>
  <c r="CX33" i="80"/>
  <c r="CY33" i="80"/>
  <c r="CZ33" i="80"/>
  <c r="DA33" i="80"/>
  <c r="DB33" i="80"/>
  <c r="DC33" i="80"/>
  <c r="DD33" i="80"/>
  <c r="DE33" i="80"/>
  <c r="DF33" i="80"/>
  <c r="DG33" i="80"/>
  <c r="DH33" i="80"/>
  <c r="DI33" i="80"/>
  <c r="DJ33" i="80"/>
  <c r="DK33" i="80"/>
  <c r="DL33" i="80"/>
  <c r="DM33" i="80"/>
  <c r="DN33" i="80"/>
  <c r="DO33" i="80"/>
  <c r="DP33" i="80"/>
  <c r="DQ33" i="80"/>
  <c r="DR33" i="80"/>
  <c r="DS33" i="80"/>
  <c r="DT33" i="80"/>
  <c r="DU33" i="80"/>
  <c r="DV33" i="80"/>
  <c r="DW33" i="80"/>
  <c r="DX33" i="80"/>
  <c r="DY33" i="80"/>
  <c r="DZ33" i="80"/>
  <c r="EA33" i="80"/>
  <c r="EB33" i="80"/>
  <c r="EC33" i="80"/>
  <c r="ED33" i="80"/>
  <c r="EE33" i="80"/>
  <c r="EF33" i="80"/>
  <c r="EG33" i="80"/>
  <c r="EH33" i="80"/>
  <c r="EI33" i="80"/>
  <c r="EJ33" i="80"/>
  <c r="EK33" i="80"/>
  <c r="EL33" i="80"/>
  <c r="EM33" i="80"/>
  <c r="EN33" i="80"/>
  <c r="EO33" i="80"/>
  <c r="EP33" i="80"/>
  <c r="EQ33" i="80"/>
  <c r="ER33" i="80"/>
  <c r="ES33" i="80"/>
  <c r="ET33" i="80"/>
  <c r="EU33" i="80"/>
  <c r="EV33" i="80"/>
  <c r="EW33" i="80"/>
  <c r="EX33" i="80"/>
  <c r="EY33" i="80"/>
  <c r="EZ33" i="80"/>
  <c r="FA33" i="80"/>
  <c r="FB33" i="80"/>
  <c r="BW33" i="80"/>
  <c r="C32" i="80" l="1"/>
  <c r="D32" i="80"/>
  <c r="E32" i="80"/>
  <c r="F32" i="80"/>
  <c r="G32" i="80"/>
  <c r="H32" i="80"/>
  <c r="I32" i="80"/>
  <c r="J32" i="80"/>
  <c r="K32" i="80"/>
  <c r="L32" i="80"/>
  <c r="M32" i="80"/>
  <c r="N32" i="80"/>
  <c r="O32" i="80"/>
  <c r="P32" i="80"/>
  <c r="Q32" i="80"/>
  <c r="R32" i="80"/>
  <c r="S32" i="80"/>
  <c r="T32" i="80"/>
  <c r="U32" i="80"/>
  <c r="V32" i="80"/>
  <c r="W32" i="80"/>
  <c r="X32" i="80"/>
  <c r="Y32" i="80"/>
  <c r="Z32" i="80"/>
  <c r="AA32" i="80"/>
  <c r="AB32" i="80"/>
  <c r="AC32" i="80"/>
  <c r="AD32" i="80"/>
  <c r="AE32" i="80"/>
  <c r="AF32" i="80"/>
  <c r="AG32" i="80"/>
  <c r="AH32" i="80"/>
  <c r="AI32" i="80"/>
  <c r="AJ32" i="80"/>
  <c r="AK32" i="80"/>
  <c r="AL32" i="80"/>
  <c r="AM32" i="80"/>
  <c r="AN32" i="80"/>
  <c r="AO32" i="80"/>
  <c r="AP32" i="80"/>
  <c r="AQ32" i="80"/>
  <c r="AR32" i="80"/>
  <c r="AS32" i="80"/>
  <c r="AT32" i="80"/>
  <c r="AU32" i="80"/>
  <c r="AV32" i="80"/>
  <c r="AW32" i="80"/>
  <c r="AX32" i="80"/>
  <c r="AY32" i="80"/>
  <c r="AZ32" i="80"/>
  <c r="BA32" i="80"/>
  <c r="BB32" i="80"/>
  <c r="BC32" i="80"/>
  <c r="BD32" i="80"/>
  <c r="BE32" i="80"/>
  <c r="BF32" i="80"/>
  <c r="BG32" i="80"/>
  <c r="BH32" i="80"/>
  <c r="BI32" i="80"/>
  <c r="BJ32" i="80"/>
  <c r="BK32" i="80"/>
  <c r="BL32" i="80"/>
  <c r="BM32" i="80"/>
  <c r="BN32" i="80"/>
  <c r="BO32" i="80"/>
  <c r="BP32" i="80"/>
  <c r="BQ32" i="80"/>
  <c r="BR32" i="80"/>
  <c r="BS32" i="80"/>
  <c r="BT32" i="80"/>
  <c r="BU32" i="80"/>
  <c r="BV32" i="80"/>
  <c r="BW32" i="80"/>
  <c r="BX32" i="80"/>
  <c r="BY32" i="80"/>
  <c r="BZ32" i="80"/>
  <c r="CA32" i="80"/>
  <c r="CB32" i="80"/>
  <c r="CC32" i="80"/>
  <c r="CD32" i="80"/>
  <c r="CE32" i="80"/>
  <c r="CF32" i="80"/>
  <c r="CG32" i="80"/>
  <c r="CH32" i="80"/>
  <c r="CI32" i="80"/>
  <c r="CJ32" i="80"/>
  <c r="CK32" i="80"/>
  <c r="CL32" i="80"/>
  <c r="CM32" i="80"/>
  <c r="CN32" i="80"/>
  <c r="CO32" i="80"/>
  <c r="CP32" i="80"/>
  <c r="CQ32" i="80"/>
  <c r="CR32" i="80"/>
  <c r="CS32" i="80"/>
  <c r="CT32" i="80"/>
  <c r="CU32" i="80"/>
  <c r="CV32" i="80"/>
  <c r="CW32" i="80"/>
  <c r="CX32" i="80"/>
  <c r="CY32" i="80"/>
  <c r="CZ32" i="80"/>
  <c r="DA32" i="80"/>
  <c r="DB32" i="80"/>
  <c r="DC32" i="80"/>
  <c r="DD32" i="80"/>
  <c r="DE32" i="80"/>
  <c r="DF32" i="80"/>
  <c r="DG32" i="80"/>
  <c r="DH32" i="80"/>
  <c r="DI32" i="80"/>
  <c r="DJ32" i="80"/>
  <c r="DK32" i="80"/>
  <c r="DL32" i="80"/>
  <c r="DM32" i="80"/>
  <c r="DN32" i="80"/>
  <c r="DO32" i="80"/>
  <c r="DP32" i="80"/>
  <c r="DQ32" i="80"/>
  <c r="DR32" i="80"/>
  <c r="DS32" i="80"/>
  <c r="DT32" i="80"/>
  <c r="DU32" i="80"/>
  <c r="DV32" i="80"/>
  <c r="DW32" i="80"/>
  <c r="DX32" i="80"/>
  <c r="DY32" i="80"/>
  <c r="DZ32" i="80"/>
  <c r="EA32" i="80"/>
  <c r="EB32" i="80"/>
  <c r="EC32" i="80"/>
  <c r="ED32" i="80"/>
  <c r="EE32" i="80"/>
  <c r="EF32" i="80"/>
  <c r="EG32" i="80"/>
  <c r="EH32" i="80"/>
  <c r="EI32" i="80"/>
  <c r="EJ32" i="80"/>
  <c r="EK32" i="80"/>
  <c r="EL32" i="80"/>
  <c r="EM32" i="80"/>
  <c r="EN32" i="80"/>
  <c r="EO32" i="80"/>
  <c r="EP32" i="80"/>
  <c r="EQ32" i="80"/>
  <c r="ER32" i="80"/>
  <c r="ES32" i="80"/>
  <c r="ET32" i="80"/>
  <c r="EU32" i="80"/>
  <c r="EV32" i="80"/>
  <c r="EW32" i="80"/>
  <c r="EX32" i="80"/>
  <c r="EY32" i="80"/>
  <c r="EZ32" i="80"/>
  <c r="FA32" i="80"/>
  <c r="FB32" i="80"/>
  <c r="B32" i="80"/>
  <c r="EE54" i="6" l="1"/>
  <c r="CZ47" i="17"/>
  <c r="GI67" i="9"/>
  <c r="GI2" i="9"/>
  <c r="GJ2" i="9"/>
  <c r="GK2" i="9"/>
  <c r="GL2" i="9"/>
  <c r="GM2" i="9"/>
  <c r="GI3" i="9"/>
  <c r="GJ3" i="9"/>
  <c r="GK3" i="9"/>
  <c r="GL3" i="9"/>
  <c r="GM3" i="9"/>
  <c r="GI6" i="9"/>
  <c r="GJ6" i="9"/>
  <c r="GK6" i="9"/>
  <c r="GL6" i="9"/>
  <c r="GM6" i="9"/>
  <c r="GI7" i="9"/>
  <c r="GJ7" i="9"/>
  <c r="GK7" i="9"/>
  <c r="GL7" i="9"/>
  <c r="GM7" i="9"/>
  <c r="GI10" i="9"/>
  <c r="GJ10" i="9"/>
  <c r="GK10" i="9"/>
  <c r="GL10" i="9"/>
  <c r="GM10" i="9"/>
  <c r="GI11" i="9"/>
  <c r="GJ11" i="9"/>
  <c r="GK11" i="9"/>
  <c r="GL11" i="9"/>
  <c r="GM11" i="9"/>
  <c r="GL18" i="9"/>
  <c r="GM18" i="9"/>
  <c r="GL19" i="9"/>
  <c r="GM19" i="9"/>
  <c r="GI14" i="9"/>
  <c r="GJ14" i="9"/>
  <c r="GK14" i="9"/>
  <c r="GL14" i="9"/>
  <c r="GM14" i="9"/>
  <c r="GI15" i="9"/>
  <c r="GJ15" i="9"/>
  <c r="GK15" i="9"/>
  <c r="GL15" i="9"/>
  <c r="GM15" i="9"/>
  <c r="GI18" i="9"/>
  <c r="GJ18" i="9"/>
  <c r="GK18" i="9"/>
  <c r="GI19" i="9"/>
  <c r="GJ19" i="9"/>
  <c r="GK19" i="9"/>
  <c r="GI17" i="9"/>
  <c r="GL17" i="9"/>
  <c r="GM17" i="9"/>
  <c r="GI13" i="9"/>
  <c r="GL13" i="9"/>
  <c r="GM13" i="9"/>
  <c r="GI9" i="9"/>
  <c r="GK9" i="9"/>
  <c r="GL9" i="9"/>
  <c r="GM9" i="9"/>
  <c r="GK1" i="9"/>
  <c r="GK17" i="9" s="1"/>
  <c r="GL1" i="9"/>
  <c r="GM1" i="9"/>
  <c r="GI5" i="9"/>
  <c r="GI77" i="9"/>
  <c r="GJ77" i="9"/>
  <c r="GK13" i="9" l="1"/>
  <c r="GX31" i="1"/>
  <c r="GX32" i="1"/>
  <c r="GX33" i="1"/>
  <c r="GX34" i="1" l="1"/>
  <c r="GX28" i="1"/>
  <c r="GX29" i="1"/>
  <c r="GH143" i="1" l="1"/>
  <c r="GG143" i="1"/>
  <c r="GF143" i="1"/>
  <c r="GE143" i="1"/>
  <c r="GD143" i="1"/>
  <c r="GC143" i="1"/>
  <c r="GB143" i="1"/>
  <c r="GA143" i="1"/>
  <c r="FZ143" i="1"/>
  <c r="FY143" i="1"/>
  <c r="FX143" i="1"/>
  <c r="FW143" i="1"/>
  <c r="FV143" i="1"/>
  <c r="FU143" i="1"/>
  <c r="GH142" i="1"/>
  <c r="GG142" i="1"/>
  <c r="GF142" i="1"/>
  <c r="GE142" i="1"/>
  <c r="GD142" i="1"/>
  <c r="GC142" i="1"/>
  <c r="GB142" i="1"/>
  <c r="GA142" i="1"/>
  <c r="FZ142" i="1"/>
  <c r="FY142" i="1"/>
  <c r="FX142" i="1"/>
  <c r="FW142" i="1"/>
  <c r="FV142" i="1"/>
  <c r="FU142" i="1"/>
  <c r="W123" i="1"/>
  <c r="GX102" i="1"/>
  <c r="GW102" i="1"/>
  <c r="GV102" i="1"/>
  <c r="GU102" i="1"/>
  <c r="GT102" i="1"/>
  <c r="GS102" i="1"/>
  <c r="GR102" i="1"/>
  <c r="GQ102" i="1"/>
  <c r="GP102" i="1"/>
  <c r="GO102" i="1"/>
  <c r="GN102" i="1"/>
  <c r="GM102" i="1"/>
  <c r="GL102" i="1"/>
  <c r="GK102" i="1"/>
  <c r="GJ102" i="1"/>
  <c r="GI102" i="1"/>
  <c r="GH102" i="1"/>
  <c r="GG102" i="1"/>
  <c r="GF102" i="1"/>
  <c r="GE102" i="1"/>
  <c r="GD102" i="1"/>
  <c r="GC102" i="1"/>
  <c r="GB102" i="1"/>
  <c r="GA102" i="1"/>
  <c r="FZ102" i="1"/>
  <c r="FY102" i="1"/>
  <c r="FX102" i="1"/>
  <c r="FW102" i="1"/>
  <c r="FV102" i="1"/>
  <c r="FU102" i="1"/>
  <c r="FT102" i="1"/>
  <c r="FS102" i="1"/>
  <c r="FR102" i="1"/>
  <c r="FQ102" i="1"/>
  <c r="FP102" i="1"/>
  <c r="FO102" i="1"/>
  <c r="FN102" i="1"/>
  <c r="FM102" i="1"/>
  <c r="FL102" i="1"/>
  <c r="FK102" i="1"/>
  <c r="FJ102" i="1"/>
  <c r="FI102" i="1"/>
  <c r="FH102" i="1"/>
  <c r="FG102" i="1"/>
  <c r="FF102" i="1"/>
  <c r="FE102" i="1"/>
  <c r="FD102" i="1"/>
  <c r="FC102" i="1"/>
  <c r="FB102" i="1"/>
  <c r="FA102" i="1"/>
  <c r="EZ102" i="1"/>
  <c r="EY102" i="1"/>
  <c r="EX102" i="1"/>
  <c r="EW102" i="1"/>
  <c r="EV102" i="1"/>
  <c r="EU102" i="1"/>
  <c r="ET102" i="1"/>
  <c r="ES102" i="1"/>
  <c r="ER102" i="1"/>
  <c r="EQ102" i="1"/>
  <c r="EP102" i="1"/>
  <c r="EO102" i="1"/>
  <c r="EN102" i="1"/>
  <c r="EM102" i="1"/>
  <c r="EL102" i="1"/>
  <c r="EK102" i="1"/>
  <c r="EJ102" i="1"/>
  <c r="EI102" i="1"/>
  <c r="EH102" i="1"/>
  <c r="EG102" i="1"/>
  <c r="EF102" i="1"/>
  <c r="EE102" i="1"/>
  <c r="ED102" i="1"/>
  <c r="EC102" i="1"/>
  <c r="EB102" i="1"/>
  <c r="EA102" i="1"/>
  <c r="DZ102" i="1"/>
  <c r="DY102" i="1"/>
  <c r="DX102" i="1"/>
  <c r="DW102" i="1"/>
  <c r="DV102" i="1"/>
  <c r="DU102" i="1"/>
  <c r="DT102" i="1"/>
  <c r="DS102" i="1"/>
  <c r="DR102" i="1"/>
  <c r="DQ102" i="1"/>
  <c r="DP102" i="1"/>
  <c r="DO102" i="1"/>
  <c r="DN102" i="1"/>
  <c r="DM102" i="1"/>
  <c r="DL102" i="1"/>
  <c r="DK102" i="1"/>
  <c r="DJ102" i="1"/>
  <c r="DI102" i="1"/>
  <c r="DH102" i="1"/>
  <c r="DG102" i="1"/>
  <c r="DF102" i="1"/>
  <c r="DE102" i="1"/>
  <c r="DD102" i="1"/>
  <c r="DC102" i="1"/>
  <c r="DB102" i="1"/>
  <c r="DA102" i="1"/>
  <c r="CZ102" i="1"/>
  <c r="CY102" i="1"/>
  <c r="CX102" i="1"/>
  <c r="CW102" i="1"/>
  <c r="CV102" i="1"/>
  <c r="CU102" i="1"/>
  <c r="CT102" i="1"/>
  <c r="CS102" i="1"/>
  <c r="CR102" i="1"/>
  <c r="CQ102" i="1"/>
  <c r="CP102" i="1"/>
  <c r="CO102" i="1"/>
  <c r="CN102" i="1"/>
  <c r="CM102" i="1"/>
  <c r="CL102" i="1"/>
  <c r="CK102" i="1"/>
  <c r="CJ102" i="1"/>
  <c r="CI102" i="1"/>
  <c r="CH102" i="1"/>
  <c r="CG102" i="1"/>
  <c r="CF102" i="1"/>
  <c r="CE102" i="1"/>
  <c r="CD102" i="1"/>
  <c r="CC102" i="1"/>
  <c r="CB102" i="1"/>
  <c r="CA102" i="1"/>
  <c r="BZ102" i="1"/>
  <c r="BY102" i="1"/>
  <c r="BX102" i="1"/>
  <c r="BW102" i="1"/>
  <c r="BV102" i="1"/>
  <c r="BU102" i="1"/>
  <c r="BT102" i="1"/>
  <c r="BS102" i="1"/>
  <c r="BR102" i="1"/>
  <c r="BQ102" i="1"/>
  <c r="BP102" i="1"/>
  <c r="BO102" i="1"/>
  <c r="BN102" i="1"/>
  <c r="BM102" i="1"/>
  <c r="BL102" i="1"/>
  <c r="BK102" i="1"/>
  <c r="BJ102" i="1"/>
  <c r="BI102" i="1"/>
  <c r="BH102" i="1"/>
  <c r="BG102" i="1"/>
  <c r="BF102" i="1"/>
  <c r="BE102" i="1"/>
  <c r="GZ90" i="1"/>
  <c r="GW90" i="1"/>
  <c r="GV90" i="1"/>
  <c r="GU90" i="1"/>
  <c r="GT90" i="1"/>
  <c r="GS90" i="1"/>
  <c r="GR90" i="1"/>
  <c r="GQ90" i="1"/>
  <c r="GP90" i="1"/>
  <c r="GO90" i="1"/>
  <c r="GN90" i="1"/>
  <c r="GK90" i="1"/>
  <c r="GJ90" i="1"/>
  <c r="GI90" i="1"/>
  <c r="GH90" i="1"/>
  <c r="GG90" i="1"/>
  <c r="GF90" i="1"/>
  <c r="GE90" i="1"/>
  <c r="GD90" i="1"/>
  <c r="GC90" i="1"/>
  <c r="GB90" i="1"/>
  <c r="GA90" i="1"/>
  <c r="FZ90" i="1"/>
  <c r="FY90" i="1"/>
  <c r="FX90" i="1"/>
  <c r="FW90" i="1"/>
  <c r="FV90" i="1"/>
  <c r="FU90" i="1"/>
  <c r="FT90" i="1"/>
  <c r="FS90" i="1"/>
  <c r="FR90" i="1"/>
  <c r="FQ90" i="1"/>
  <c r="FP90" i="1"/>
  <c r="FO90" i="1"/>
  <c r="FN90" i="1"/>
  <c r="FM90" i="1"/>
  <c r="FL90" i="1"/>
  <c r="FK90" i="1"/>
  <c r="FJ90" i="1"/>
  <c r="FI90" i="1"/>
  <c r="FH90" i="1"/>
  <c r="FG90" i="1"/>
  <c r="FF90" i="1"/>
  <c r="FE90" i="1"/>
  <c r="FD90" i="1"/>
  <c r="FC90" i="1"/>
  <c r="FB90" i="1"/>
  <c r="FA90" i="1"/>
  <c r="EZ90" i="1"/>
  <c r="EY90" i="1"/>
  <c r="EX90" i="1"/>
  <c r="EW90" i="1"/>
  <c r="EV90" i="1"/>
  <c r="EU90" i="1"/>
  <c r="ET90" i="1"/>
  <c r="ES90" i="1"/>
  <c r="ER90" i="1"/>
  <c r="EQ90" i="1"/>
  <c r="EP90" i="1"/>
  <c r="EO90" i="1"/>
  <c r="EN90" i="1"/>
  <c r="EM90" i="1"/>
  <c r="EL90" i="1"/>
  <c r="EK90" i="1"/>
  <c r="EJ90" i="1"/>
  <c r="EI90" i="1"/>
  <c r="EH90" i="1"/>
  <c r="EG90" i="1"/>
  <c r="EF90" i="1"/>
  <c r="EE90" i="1"/>
  <c r="ED90" i="1"/>
  <c r="EC90" i="1"/>
  <c r="EB90" i="1"/>
  <c r="EA90" i="1"/>
  <c r="DZ90" i="1"/>
  <c r="DY90" i="1"/>
  <c r="DX90" i="1"/>
  <c r="DW90" i="1"/>
  <c r="DV90" i="1"/>
  <c r="DU90" i="1"/>
  <c r="DT90" i="1"/>
  <c r="DS90" i="1"/>
  <c r="DR90" i="1"/>
  <c r="DQ90" i="1"/>
  <c r="DP90" i="1"/>
  <c r="DO90" i="1"/>
  <c r="DN90" i="1"/>
  <c r="DM90" i="1"/>
  <c r="DL90" i="1"/>
  <c r="DK90" i="1"/>
  <c r="DJ90" i="1"/>
  <c r="DI90" i="1"/>
  <c r="DH90" i="1"/>
  <c r="DG90" i="1"/>
  <c r="DF90" i="1"/>
  <c r="DE90" i="1"/>
  <c r="DD90" i="1"/>
  <c r="DC90" i="1"/>
  <c r="DB90" i="1"/>
  <c r="DA90" i="1"/>
  <c r="CZ90" i="1"/>
  <c r="CY90" i="1"/>
  <c r="CX90" i="1"/>
  <c r="CW90" i="1"/>
  <c r="CV90" i="1"/>
  <c r="CU90" i="1"/>
  <c r="CT90" i="1"/>
  <c r="CS90" i="1"/>
  <c r="CR90" i="1"/>
  <c r="GZ89" i="1"/>
  <c r="GY89" i="1"/>
  <c r="EL16" i="6" s="1"/>
  <c r="GX89" i="1"/>
  <c r="GX90" i="1" s="1"/>
  <c r="GW89" i="1"/>
  <c r="GV89" i="1"/>
  <c r="GU89" i="1"/>
  <c r="GT89" i="1"/>
  <c r="GS89" i="1"/>
  <c r="GR89" i="1"/>
  <c r="GQ89" i="1"/>
  <c r="GP89" i="1"/>
  <c r="GO89" i="1"/>
  <c r="GN89" i="1"/>
  <c r="GM89" i="1"/>
  <c r="GM90" i="1" s="1"/>
  <c r="GL89" i="1"/>
  <c r="GK89" i="1"/>
  <c r="GJ89" i="1"/>
  <c r="GI89" i="1"/>
  <c r="GH89" i="1"/>
  <c r="GG89" i="1"/>
  <c r="GF89" i="1"/>
  <c r="GE89" i="1"/>
  <c r="GD89" i="1"/>
  <c r="GC89" i="1"/>
  <c r="GB89" i="1"/>
  <c r="GA89" i="1"/>
  <c r="FZ89" i="1"/>
  <c r="FY89" i="1"/>
  <c r="FX89" i="1"/>
  <c r="FW89" i="1"/>
  <c r="FV89" i="1"/>
  <c r="FU89" i="1"/>
  <c r="FT89" i="1"/>
  <c r="FS89" i="1"/>
  <c r="FR89" i="1"/>
  <c r="FQ89" i="1"/>
  <c r="FP89" i="1"/>
  <c r="FO89" i="1"/>
  <c r="FN89" i="1"/>
  <c r="FM89" i="1"/>
  <c r="FL89" i="1"/>
  <c r="FK89" i="1"/>
  <c r="FJ89" i="1"/>
  <c r="FI89" i="1"/>
  <c r="FH89" i="1"/>
  <c r="FG89" i="1"/>
  <c r="FF89" i="1"/>
  <c r="FE89" i="1"/>
  <c r="FD89" i="1"/>
  <c r="FC89" i="1"/>
  <c r="FB89" i="1"/>
  <c r="FA89" i="1"/>
  <c r="EZ89" i="1"/>
  <c r="EY89" i="1"/>
  <c r="EX89" i="1"/>
  <c r="EW89" i="1"/>
  <c r="EV89" i="1"/>
  <c r="EU89" i="1"/>
  <c r="ET89" i="1"/>
  <c r="ES89" i="1"/>
  <c r="ER89" i="1"/>
  <c r="EQ89" i="1"/>
  <c r="EP89" i="1"/>
  <c r="EO89" i="1"/>
  <c r="EN89" i="1"/>
  <c r="EM89" i="1"/>
  <c r="EL89" i="1"/>
  <c r="EK89" i="1"/>
  <c r="EJ89" i="1"/>
  <c r="EI89" i="1"/>
  <c r="EH89" i="1"/>
  <c r="EG89" i="1"/>
  <c r="EF89" i="1"/>
  <c r="EE89" i="1"/>
  <c r="ED89" i="1"/>
  <c r="EC89" i="1"/>
  <c r="EB89" i="1"/>
  <c r="EA89" i="1"/>
  <c r="DZ89" i="1"/>
  <c r="DY89" i="1"/>
  <c r="DX89" i="1"/>
  <c r="DW89" i="1"/>
  <c r="DV89" i="1"/>
  <c r="DU89" i="1"/>
  <c r="DT89" i="1"/>
  <c r="DS89" i="1"/>
  <c r="DR89" i="1"/>
  <c r="DQ89" i="1"/>
  <c r="DP89" i="1"/>
  <c r="DO89" i="1"/>
  <c r="DN89" i="1"/>
  <c r="DM89" i="1"/>
  <c r="DL89" i="1"/>
  <c r="DK89" i="1"/>
  <c r="DJ89" i="1"/>
  <c r="DI89" i="1"/>
  <c r="DH89" i="1"/>
  <c r="DG89" i="1"/>
  <c r="DF89" i="1"/>
  <c r="DE89" i="1"/>
  <c r="DD89" i="1"/>
  <c r="DC89" i="1"/>
  <c r="DB89" i="1"/>
  <c r="DA89" i="1"/>
  <c r="CZ89" i="1"/>
  <c r="CY89" i="1"/>
  <c r="CX89" i="1"/>
  <c r="CW89" i="1"/>
  <c r="CV89" i="1"/>
  <c r="CU89" i="1"/>
  <c r="CT89" i="1"/>
  <c r="CS89" i="1"/>
  <c r="CR89" i="1"/>
  <c r="GZ88" i="1"/>
  <c r="GY88" i="1"/>
  <c r="GX88" i="1"/>
  <c r="GW88" i="1"/>
  <c r="GV88" i="1"/>
  <c r="GU88" i="1"/>
  <c r="GT88" i="1"/>
  <c r="GS88" i="1"/>
  <c r="GR88" i="1"/>
  <c r="GQ88" i="1"/>
  <c r="GP88" i="1"/>
  <c r="GO88" i="1"/>
  <c r="GN88" i="1"/>
  <c r="GM88" i="1"/>
  <c r="GL88" i="1"/>
  <c r="GL90" i="1" s="1"/>
  <c r="GK88" i="1"/>
  <c r="GJ88" i="1"/>
  <c r="GI88" i="1"/>
  <c r="GH88" i="1"/>
  <c r="GG88" i="1"/>
  <c r="GF88" i="1"/>
  <c r="GE88" i="1"/>
  <c r="GD88" i="1"/>
  <c r="GC88" i="1"/>
  <c r="GB88" i="1"/>
  <c r="GA88" i="1"/>
  <c r="FZ88" i="1"/>
  <c r="FY88" i="1"/>
  <c r="FX88" i="1"/>
  <c r="FW88" i="1"/>
  <c r="FV88" i="1"/>
  <c r="FU88" i="1"/>
  <c r="FT88" i="1"/>
  <c r="FS88" i="1"/>
  <c r="FR88" i="1"/>
  <c r="FQ88" i="1"/>
  <c r="FP88" i="1"/>
  <c r="FO88" i="1"/>
  <c r="FN88" i="1"/>
  <c r="FM88" i="1"/>
  <c r="FL88" i="1"/>
  <c r="FK88" i="1"/>
  <c r="FJ88" i="1"/>
  <c r="FI88" i="1"/>
  <c r="FH88" i="1"/>
  <c r="FG88" i="1"/>
  <c r="FF88" i="1"/>
  <c r="FE88" i="1"/>
  <c r="FD88" i="1"/>
  <c r="FC88" i="1"/>
  <c r="FB88" i="1"/>
  <c r="FA88" i="1"/>
  <c r="EZ88" i="1"/>
  <c r="EY88" i="1"/>
  <c r="EX88" i="1"/>
  <c r="EW88" i="1"/>
  <c r="EV88" i="1"/>
  <c r="EU88" i="1"/>
  <c r="ET88" i="1"/>
  <c r="ES88" i="1"/>
  <c r="ER88" i="1"/>
  <c r="EQ88" i="1"/>
  <c r="EP88" i="1"/>
  <c r="EO88" i="1"/>
  <c r="EN88" i="1"/>
  <c r="EM88" i="1"/>
  <c r="EL88" i="1"/>
  <c r="EK88" i="1"/>
  <c r="EJ88" i="1"/>
  <c r="EI88" i="1"/>
  <c r="EH88" i="1"/>
  <c r="EG88" i="1"/>
  <c r="EF88" i="1"/>
  <c r="EE88" i="1"/>
  <c r="ED88" i="1"/>
  <c r="EC88" i="1"/>
  <c r="EB88" i="1"/>
  <c r="EA88" i="1"/>
  <c r="DZ88" i="1"/>
  <c r="DY88" i="1"/>
  <c r="DX88" i="1"/>
  <c r="DW88" i="1"/>
  <c r="DV88" i="1"/>
  <c r="DU88" i="1"/>
  <c r="DT88" i="1"/>
  <c r="DS88" i="1"/>
  <c r="DR88" i="1"/>
  <c r="DQ88" i="1"/>
  <c r="DP88" i="1"/>
  <c r="DO88" i="1"/>
  <c r="DN88" i="1"/>
  <c r="DM88" i="1"/>
  <c r="DL88" i="1"/>
  <c r="DK88" i="1"/>
  <c r="DJ88" i="1"/>
  <c r="DI88" i="1"/>
  <c r="DH88" i="1"/>
  <c r="DG88" i="1"/>
  <c r="DF88" i="1"/>
  <c r="DE88" i="1"/>
  <c r="DD88" i="1"/>
  <c r="DC88" i="1"/>
  <c r="DB88" i="1"/>
  <c r="DA88" i="1"/>
  <c r="CZ88" i="1"/>
  <c r="CY88" i="1"/>
  <c r="CX88" i="1"/>
  <c r="CW88" i="1"/>
  <c r="CV88" i="1"/>
  <c r="CU88" i="1"/>
  <c r="CT88" i="1"/>
  <c r="CS88" i="1"/>
  <c r="CR88" i="1"/>
  <c r="GX65" i="1"/>
  <c r="GW65" i="1"/>
  <c r="GV65" i="1"/>
  <c r="GU65" i="1"/>
  <c r="GT65" i="1"/>
  <c r="GS65" i="1"/>
  <c r="GR65" i="1"/>
  <c r="GQ65" i="1"/>
  <c r="GP65" i="1"/>
  <c r="GO65" i="1"/>
  <c r="GN65" i="1"/>
  <c r="GM65" i="1"/>
  <c r="GL65" i="1"/>
  <c r="GK65" i="1"/>
  <c r="GJ65" i="1"/>
  <c r="GI65" i="1"/>
  <c r="GH65" i="1"/>
  <c r="GG65" i="1"/>
  <c r="GF65" i="1"/>
  <c r="GE65" i="1"/>
  <c r="GD65" i="1"/>
  <c r="GC65" i="1"/>
  <c r="GB65" i="1"/>
  <c r="GA65" i="1"/>
  <c r="FZ65" i="1"/>
  <c r="FY65" i="1"/>
  <c r="FX65" i="1"/>
  <c r="FW65" i="1"/>
  <c r="FV65" i="1"/>
  <c r="FU65" i="1"/>
  <c r="FT65" i="1"/>
  <c r="FS65" i="1"/>
  <c r="FR65" i="1"/>
  <c r="FQ65" i="1"/>
  <c r="FP65" i="1"/>
  <c r="FO65" i="1"/>
  <c r="FN65" i="1"/>
  <c r="FM65" i="1"/>
  <c r="FL65" i="1"/>
  <c r="FK65" i="1"/>
  <c r="FJ65" i="1"/>
  <c r="FI65" i="1"/>
  <c r="FH65" i="1"/>
  <c r="FG65" i="1"/>
  <c r="FF65" i="1"/>
  <c r="FE65" i="1"/>
  <c r="FD65" i="1"/>
  <c r="FC65" i="1"/>
  <c r="FB65" i="1"/>
  <c r="FA65" i="1"/>
  <c r="EZ65" i="1"/>
  <c r="EY65" i="1"/>
  <c r="EX65" i="1"/>
  <c r="EW65" i="1"/>
  <c r="EV65" i="1"/>
  <c r="EU65" i="1"/>
  <c r="ET65" i="1"/>
  <c r="ES65" i="1"/>
  <c r="ER65" i="1"/>
  <c r="EQ65" i="1"/>
  <c r="EP65" i="1"/>
  <c r="EO65" i="1"/>
  <c r="EN65" i="1"/>
  <c r="EM65" i="1"/>
  <c r="EL65" i="1"/>
  <c r="EK65" i="1"/>
  <c r="EJ65" i="1"/>
  <c r="EI65" i="1"/>
  <c r="EH65" i="1"/>
  <c r="EG65" i="1"/>
  <c r="EF65" i="1"/>
  <c r="EE65" i="1"/>
  <c r="ED65" i="1"/>
  <c r="EC65" i="1"/>
  <c r="EB65" i="1"/>
  <c r="EA65" i="1"/>
  <c r="DZ65" i="1"/>
  <c r="DY65" i="1"/>
  <c r="DX65" i="1"/>
  <c r="DW65" i="1"/>
  <c r="DV65" i="1"/>
  <c r="DU65" i="1"/>
  <c r="DT65" i="1"/>
  <c r="DS65" i="1"/>
  <c r="DR65" i="1"/>
  <c r="DQ65" i="1"/>
  <c r="DP65" i="1"/>
  <c r="DO65" i="1"/>
  <c r="DN65" i="1"/>
  <c r="DM65" i="1"/>
  <c r="DL65" i="1"/>
  <c r="DK65" i="1"/>
  <c r="DJ65" i="1"/>
  <c r="DI65" i="1"/>
  <c r="DH65" i="1"/>
  <c r="DG65" i="1"/>
  <c r="DF65" i="1"/>
  <c r="DE65" i="1"/>
  <c r="DD65" i="1"/>
  <c r="DC65" i="1"/>
  <c r="DB65" i="1"/>
  <c r="DA65" i="1"/>
  <c r="CZ65" i="1"/>
  <c r="CY65" i="1"/>
  <c r="CX65" i="1"/>
  <c r="CW65" i="1"/>
  <c r="CV65" i="1"/>
  <c r="CU65" i="1"/>
  <c r="CT65" i="1"/>
  <c r="CS65" i="1"/>
  <c r="CR65" i="1"/>
  <c r="CQ65" i="1"/>
  <c r="CP65" i="1"/>
  <c r="CO65" i="1"/>
  <c r="CN65" i="1"/>
  <c r="CM65" i="1"/>
  <c r="CL65" i="1"/>
  <c r="HF58" i="1"/>
  <c r="HE58" i="1"/>
  <c r="HD58" i="1"/>
  <c r="HC58" i="1"/>
  <c r="HB58" i="1"/>
  <c r="HA58" i="1"/>
  <c r="GZ58" i="1"/>
  <c r="GY58" i="1"/>
  <c r="GX58" i="1"/>
  <c r="GW58" i="1"/>
  <c r="GV58" i="1"/>
  <c r="GU58" i="1"/>
  <c r="GT58" i="1"/>
  <c r="GS58" i="1"/>
  <c r="GR58" i="1"/>
  <c r="GQ58" i="1"/>
  <c r="GP58" i="1"/>
  <c r="GO58" i="1"/>
  <c r="GN58" i="1"/>
  <c r="GM58" i="1"/>
  <c r="GL58" i="1"/>
  <c r="GK58" i="1"/>
  <c r="GJ58" i="1"/>
  <c r="GI58" i="1"/>
  <c r="GH58" i="1"/>
  <c r="GG58" i="1"/>
  <c r="GF58" i="1"/>
  <c r="GE58" i="1"/>
  <c r="GD58" i="1"/>
  <c r="GC58" i="1"/>
  <c r="GB58" i="1"/>
  <c r="GA58" i="1"/>
  <c r="FZ58" i="1"/>
  <c r="FY58" i="1"/>
  <c r="FX58" i="1"/>
  <c r="FW58" i="1"/>
  <c r="FV58" i="1"/>
  <c r="FU58" i="1"/>
  <c r="FT58" i="1"/>
  <c r="FS58" i="1"/>
  <c r="FR58" i="1"/>
  <c r="FQ58" i="1"/>
  <c r="FP58" i="1"/>
  <c r="FO58" i="1"/>
  <c r="FN58" i="1"/>
  <c r="FM58" i="1"/>
  <c r="FL58" i="1"/>
  <c r="FK58" i="1"/>
  <c r="FJ58" i="1"/>
  <c r="FI58" i="1"/>
  <c r="FH58" i="1"/>
  <c r="FG58" i="1"/>
  <c r="FF58" i="1"/>
  <c r="FE58" i="1"/>
  <c r="FD58" i="1"/>
  <c r="FC58" i="1"/>
  <c r="FB58" i="1"/>
  <c r="FA58" i="1"/>
  <c r="EZ58" i="1"/>
  <c r="EY58" i="1"/>
  <c r="EX58" i="1"/>
  <c r="EW58" i="1"/>
  <c r="EV58" i="1"/>
  <c r="EU58" i="1"/>
  <c r="ET58" i="1"/>
  <c r="ES58" i="1"/>
  <c r="ER58" i="1"/>
  <c r="EQ58" i="1"/>
  <c r="EP58" i="1"/>
  <c r="EO58" i="1"/>
  <c r="EN58" i="1"/>
  <c r="EM58" i="1"/>
  <c r="EL58" i="1"/>
  <c r="EK58" i="1"/>
  <c r="EJ58" i="1"/>
  <c r="EI58" i="1"/>
  <c r="EH58" i="1"/>
  <c r="EG58" i="1"/>
  <c r="EF58" i="1"/>
  <c r="EE58" i="1"/>
  <c r="ED58" i="1"/>
  <c r="EC58" i="1"/>
  <c r="EB58" i="1"/>
  <c r="EA58" i="1"/>
  <c r="DZ58" i="1"/>
  <c r="DY58" i="1"/>
  <c r="DX58" i="1"/>
  <c r="DW58" i="1"/>
  <c r="DV58" i="1"/>
  <c r="DU58" i="1"/>
  <c r="DT58" i="1"/>
  <c r="DS58" i="1"/>
  <c r="DR58" i="1"/>
  <c r="DQ58" i="1"/>
  <c r="DP58" i="1"/>
  <c r="DO58" i="1"/>
  <c r="DN58" i="1"/>
  <c r="DM58" i="1"/>
  <c r="DL58" i="1"/>
  <c r="DK58" i="1"/>
  <c r="DJ58" i="1"/>
  <c r="DI58" i="1"/>
  <c r="DH58" i="1"/>
  <c r="DG58" i="1"/>
  <c r="DF58" i="1"/>
  <c r="DE58" i="1"/>
  <c r="DD58" i="1"/>
  <c r="DC58" i="1"/>
  <c r="DB58" i="1"/>
  <c r="DA58" i="1"/>
  <c r="CZ58" i="1"/>
  <c r="CY58" i="1"/>
  <c r="CX58" i="1"/>
  <c r="CW58" i="1"/>
  <c r="CV58" i="1"/>
  <c r="CU58" i="1"/>
  <c r="CT58" i="1"/>
  <c r="CS58" i="1"/>
  <c r="CR58" i="1"/>
  <c r="CQ58" i="1"/>
  <c r="CP58" i="1"/>
  <c r="CO58" i="1"/>
  <c r="CN58" i="1"/>
  <c r="CM58" i="1"/>
  <c r="CL58" i="1"/>
  <c r="CK58" i="1"/>
  <c r="CJ58" i="1"/>
  <c r="CI58" i="1"/>
  <c r="CH58" i="1"/>
  <c r="CG58" i="1"/>
  <c r="CF58" i="1"/>
  <c r="CE58" i="1"/>
  <c r="CD58" i="1"/>
  <c r="CC58" i="1"/>
  <c r="CB58" i="1"/>
  <c r="CA58" i="1"/>
  <c r="BZ58" i="1"/>
  <c r="BY58" i="1"/>
  <c r="BX58" i="1"/>
  <c r="BW58" i="1"/>
  <c r="BV58" i="1"/>
  <c r="BU58" i="1"/>
  <c r="BT58" i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HF48" i="1"/>
  <c r="HE48" i="1"/>
  <c r="HD48" i="1"/>
  <c r="HC48" i="1"/>
  <c r="HB48" i="1"/>
  <c r="HA48" i="1"/>
  <c r="GZ48" i="1"/>
  <c r="GY48" i="1"/>
  <c r="GF5" i="24" s="1"/>
  <c r="GX48" i="1"/>
  <c r="G17" i="41" s="1"/>
  <c r="GW48" i="1"/>
  <c r="GV48" i="1"/>
  <c r="GU48" i="1"/>
  <c r="GT48" i="1"/>
  <c r="GS48" i="1"/>
  <c r="GR48" i="1"/>
  <c r="GQ48" i="1"/>
  <c r="GP48" i="1"/>
  <c r="GO48" i="1"/>
  <c r="GN48" i="1"/>
  <c r="GM48" i="1"/>
  <c r="GL48" i="1"/>
  <c r="GK48" i="1"/>
  <c r="GJ48" i="1"/>
  <c r="GI48" i="1"/>
  <c r="GH48" i="1"/>
  <c r="GG48" i="1"/>
  <c r="GF48" i="1"/>
  <c r="GE48" i="1"/>
  <c r="GD48" i="1"/>
  <c r="GC48" i="1"/>
  <c r="GB48" i="1"/>
  <c r="GA48" i="1"/>
  <c r="FZ48" i="1"/>
  <c r="FY48" i="1"/>
  <c r="FX48" i="1"/>
  <c r="FW48" i="1"/>
  <c r="FV48" i="1"/>
  <c r="FU48" i="1"/>
  <c r="FT48" i="1"/>
  <c r="FS48" i="1"/>
  <c r="FR48" i="1"/>
  <c r="FQ48" i="1"/>
  <c r="FP48" i="1"/>
  <c r="FO48" i="1"/>
  <c r="FN48" i="1"/>
  <c r="FM48" i="1"/>
  <c r="FL48" i="1"/>
  <c r="FK48" i="1"/>
  <c r="FJ48" i="1"/>
  <c r="FI48" i="1"/>
  <c r="FH48" i="1"/>
  <c r="FG48" i="1"/>
  <c r="FF48" i="1"/>
  <c r="FE48" i="1"/>
  <c r="FD48" i="1"/>
  <c r="FC48" i="1"/>
  <c r="FB48" i="1"/>
  <c r="FA48" i="1"/>
  <c r="EZ48" i="1"/>
  <c r="EY48" i="1"/>
  <c r="EX48" i="1"/>
  <c r="EW48" i="1"/>
  <c r="EV48" i="1"/>
  <c r="EU48" i="1"/>
  <c r="ET48" i="1"/>
  <c r="ES48" i="1"/>
  <c r="ER48" i="1"/>
  <c r="EQ48" i="1"/>
  <c r="EP48" i="1"/>
  <c r="EO48" i="1"/>
  <c r="EN48" i="1"/>
  <c r="EM48" i="1"/>
  <c r="EL48" i="1"/>
  <c r="EK48" i="1"/>
  <c r="EJ48" i="1"/>
  <c r="EI48" i="1"/>
  <c r="EH48" i="1"/>
  <c r="EG48" i="1"/>
  <c r="EF48" i="1"/>
  <c r="EE48" i="1"/>
  <c r="ED48" i="1"/>
  <c r="EC48" i="1"/>
  <c r="EB48" i="1"/>
  <c r="EA48" i="1"/>
  <c r="DZ48" i="1"/>
  <c r="DY48" i="1"/>
  <c r="DX48" i="1"/>
  <c r="DW48" i="1"/>
  <c r="DV48" i="1"/>
  <c r="DU48" i="1"/>
  <c r="DT48" i="1"/>
  <c r="DS48" i="1"/>
  <c r="DR48" i="1"/>
  <c r="DQ48" i="1"/>
  <c r="DP48" i="1"/>
  <c r="DO48" i="1"/>
  <c r="DN48" i="1"/>
  <c r="DM48" i="1"/>
  <c r="DL48" i="1"/>
  <c r="DK48" i="1"/>
  <c r="DJ48" i="1"/>
  <c r="DI48" i="1"/>
  <c r="DH48" i="1"/>
  <c r="DG48" i="1"/>
  <c r="DF48" i="1"/>
  <c r="DE48" i="1"/>
  <c r="DD48" i="1"/>
  <c r="DC48" i="1"/>
  <c r="DB48" i="1"/>
  <c r="DA48" i="1"/>
  <c r="CZ48" i="1"/>
  <c r="CY48" i="1"/>
  <c r="CX48" i="1"/>
  <c r="CW48" i="1"/>
  <c r="CV48" i="1"/>
  <c r="CU48" i="1"/>
  <c r="CT48" i="1"/>
  <c r="CS48" i="1"/>
  <c r="CR48" i="1"/>
  <c r="CQ48" i="1"/>
  <c r="CP48" i="1"/>
  <c r="CO48" i="1"/>
  <c r="CN48" i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HF42" i="1"/>
  <c r="HE42" i="1"/>
  <c r="HD42" i="1"/>
  <c r="HC42" i="1"/>
  <c r="HB42" i="1"/>
  <c r="HA42" i="1"/>
  <c r="GZ42" i="1"/>
  <c r="GY42" i="1"/>
  <c r="GX42" i="1"/>
  <c r="GW42" i="1"/>
  <c r="GV42" i="1"/>
  <c r="GU42" i="1"/>
  <c r="GT42" i="1"/>
  <c r="GS42" i="1"/>
  <c r="GR42" i="1"/>
  <c r="GQ42" i="1"/>
  <c r="GP42" i="1"/>
  <c r="GO42" i="1"/>
  <c r="GN42" i="1"/>
  <c r="GM42" i="1"/>
  <c r="GL42" i="1"/>
  <c r="GK42" i="1"/>
  <c r="GJ42" i="1"/>
  <c r="GI42" i="1"/>
  <c r="GH42" i="1"/>
  <c r="GG42" i="1"/>
  <c r="GF42" i="1"/>
  <c r="GE42" i="1"/>
  <c r="GD42" i="1"/>
  <c r="GC42" i="1"/>
  <c r="GB42" i="1"/>
  <c r="GA42" i="1"/>
  <c r="FZ42" i="1"/>
  <c r="FY42" i="1"/>
  <c r="FX42" i="1"/>
  <c r="FW42" i="1"/>
  <c r="FV42" i="1"/>
  <c r="FU42" i="1"/>
  <c r="FT42" i="1"/>
  <c r="FS42" i="1"/>
  <c r="FR42" i="1"/>
  <c r="FQ42" i="1"/>
  <c r="FP42" i="1"/>
  <c r="FO42" i="1"/>
  <c r="FN42" i="1"/>
  <c r="FM42" i="1"/>
  <c r="FL42" i="1"/>
  <c r="FK42" i="1"/>
  <c r="FJ42" i="1"/>
  <c r="FI42" i="1"/>
  <c r="FH42" i="1"/>
  <c r="FG42" i="1"/>
  <c r="FF42" i="1"/>
  <c r="FE42" i="1"/>
  <c r="FD42" i="1"/>
  <c r="FC42" i="1"/>
  <c r="FB42" i="1"/>
  <c r="FA42" i="1"/>
  <c r="EZ42" i="1"/>
  <c r="EY42" i="1"/>
  <c r="EX42" i="1"/>
  <c r="EW42" i="1"/>
  <c r="EV42" i="1"/>
  <c r="EU42" i="1"/>
  <c r="ET42" i="1"/>
  <c r="ES42" i="1"/>
  <c r="ER42" i="1"/>
  <c r="EQ42" i="1"/>
  <c r="EP42" i="1"/>
  <c r="EO42" i="1"/>
  <c r="EN42" i="1"/>
  <c r="EM42" i="1"/>
  <c r="EL42" i="1"/>
  <c r="EK42" i="1"/>
  <c r="EJ42" i="1"/>
  <c r="EI42" i="1"/>
  <c r="EH42" i="1"/>
  <c r="EG42" i="1"/>
  <c r="EF42" i="1"/>
  <c r="EE42" i="1"/>
  <c r="ED42" i="1"/>
  <c r="EC42" i="1"/>
  <c r="EB42" i="1"/>
  <c r="EA42" i="1"/>
  <c r="DZ42" i="1"/>
  <c r="DY42" i="1"/>
  <c r="DX42" i="1"/>
  <c r="DW42" i="1"/>
  <c r="DV42" i="1"/>
  <c r="DU42" i="1"/>
  <c r="DT42" i="1"/>
  <c r="DS42" i="1"/>
  <c r="DR42" i="1"/>
  <c r="DQ42" i="1"/>
  <c r="DP42" i="1"/>
  <c r="DO42" i="1"/>
  <c r="DN42" i="1"/>
  <c r="DM42" i="1"/>
  <c r="DL42" i="1"/>
  <c r="DK42" i="1"/>
  <c r="DJ42" i="1"/>
  <c r="DI42" i="1"/>
  <c r="DH42" i="1"/>
  <c r="DG42" i="1"/>
  <c r="DF42" i="1"/>
  <c r="DE42" i="1"/>
  <c r="DD42" i="1"/>
  <c r="DC42" i="1"/>
  <c r="DB42" i="1"/>
  <c r="DA42" i="1"/>
  <c r="CZ42" i="1"/>
  <c r="CY42" i="1"/>
  <c r="CX42" i="1"/>
  <c r="CW42" i="1"/>
  <c r="CV42" i="1"/>
  <c r="CU42" i="1"/>
  <c r="CT42" i="1"/>
  <c r="CS42" i="1"/>
  <c r="CR42" i="1"/>
  <c r="CQ42" i="1"/>
  <c r="CP42" i="1"/>
  <c r="CO42" i="1"/>
  <c r="CN42" i="1"/>
  <c r="CM42" i="1"/>
  <c r="CL42" i="1"/>
  <c r="CK42" i="1"/>
  <c r="CJ42" i="1"/>
  <c r="CI42" i="1"/>
  <c r="CH42" i="1"/>
  <c r="CG42" i="1"/>
  <c r="CF42" i="1"/>
  <c r="CE42" i="1"/>
  <c r="CD42" i="1"/>
  <c r="CC42" i="1"/>
  <c r="CB42" i="1"/>
  <c r="CA42" i="1"/>
  <c r="BZ42" i="1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HF36" i="1"/>
  <c r="HE36" i="1"/>
  <c r="HD36" i="1"/>
  <c r="HC36" i="1"/>
  <c r="HB36" i="1"/>
  <c r="HA36" i="1"/>
  <c r="GZ36" i="1"/>
  <c r="GY36" i="1"/>
  <c r="GX36" i="1"/>
  <c r="GW36" i="1"/>
  <c r="GV36" i="1"/>
  <c r="GU36" i="1"/>
  <c r="GT36" i="1"/>
  <c r="GS36" i="1"/>
  <c r="GR36" i="1"/>
  <c r="GQ36" i="1"/>
  <c r="GP36" i="1"/>
  <c r="GO36" i="1"/>
  <c r="GN36" i="1"/>
  <c r="GM36" i="1"/>
  <c r="GL36" i="1"/>
  <c r="GK36" i="1"/>
  <c r="GJ36" i="1"/>
  <c r="GI36" i="1"/>
  <c r="GH36" i="1"/>
  <c r="GG36" i="1"/>
  <c r="GF36" i="1"/>
  <c r="GE36" i="1"/>
  <c r="GD36" i="1"/>
  <c r="GC36" i="1"/>
  <c r="GB36" i="1"/>
  <c r="GA36" i="1"/>
  <c r="FY36" i="1"/>
  <c r="FX36" i="1"/>
  <c r="FW36" i="1"/>
  <c r="FV36" i="1"/>
  <c r="FU36" i="1"/>
  <c r="FT36" i="1"/>
  <c r="FS36" i="1"/>
  <c r="FR36" i="1"/>
  <c r="FQ36" i="1"/>
  <c r="FP36" i="1"/>
  <c r="FO36" i="1"/>
  <c r="FN36" i="1"/>
  <c r="FM36" i="1"/>
  <c r="FL36" i="1"/>
  <c r="FK36" i="1"/>
  <c r="FJ36" i="1"/>
  <c r="FI36" i="1"/>
  <c r="FH36" i="1"/>
  <c r="FG36" i="1"/>
  <c r="FF36" i="1"/>
  <c r="FE36" i="1"/>
  <c r="FD36" i="1"/>
  <c r="FC36" i="1"/>
  <c r="FB36" i="1"/>
  <c r="FA36" i="1"/>
  <c r="EZ36" i="1"/>
  <c r="EY36" i="1"/>
  <c r="EX36" i="1"/>
  <c r="EW36" i="1"/>
  <c r="EV36" i="1"/>
  <c r="EU36" i="1"/>
  <c r="ET36" i="1"/>
  <c r="ES36" i="1"/>
  <c r="ER36" i="1"/>
  <c r="EQ36" i="1"/>
  <c r="EP36" i="1"/>
  <c r="EO36" i="1"/>
  <c r="EN36" i="1"/>
  <c r="EM36" i="1"/>
  <c r="EL36" i="1"/>
  <c r="EK36" i="1"/>
  <c r="EJ36" i="1"/>
  <c r="EI36" i="1"/>
  <c r="EH36" i="1"/>
  <c r="EG36" i="1"/>
  <c r="EF36" i="1"/>
  <c r="EE36" i="1"/>
  <c r="ED36" i="1"/>
  <c r="EC36" i="1"/>
  <c r="EB36" i="1"/>
  <c r="EA36" i="1"/>
  <c r="DZ36" i="1"/>
  <c r="DY36" i="1"/>
  <c r="DX36" i="1"/>
  <c r="DW36" i="1"/>
  <c r="DV36" i="1"/>
  <c r="DU36" i="1"/>
  <c r="DT36" i="1"/>
  <c r="DS36" i="1"/>
  <c r="DR36" i="1"/>
  <c r="DQ36" i="1"/>
  <c r="DP36" i="1"/>
  <c r="DO36" i="1"/>
  <c r="DN36" i="1"/>
  <c r="DM36" i="1"/>
  <c r="DL36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CP36" i="1"/>
  <c r="CO36" i="1"/>
  <c r="CN36" i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BT36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GW34" i="1"/>
  <c r="GV34" i="1"/>
  <c r="GU34" i="1"/>
  <c r="GT34" i="1"/>
  <c r="GS34" i="1"/>
  <c r="GR34" i="1"/>
  <c r="GQ34" i="1"/>
  <c r="GP34" i="1"/>
  <c r="GO34" i="1"/>
  <c r="GN34" i="1"/>
  <c r="GK34" i="1"/>
  <c r="GJ34" i="1"/>
  <c r="GI34" i="1"/>
  <c r="GH34" i="1"/>
  <c r="GG34" i="1"/>
  <c r="GF34" i="1"/>
  <c r="GE34" i="1"/>
  <c r="GD34" i="1"/>
  <c r="GC34" i="1"/>
  <c r="GB34" i="1"/>
  <c r="GA34" i="1"/>
  <c r="FZ34" i="1"/>
  <c r="FY34" i="1"/>
  <c r="FX34" i="1"/>
  <c r="FW34" i="1"/>
  <c r="FV34" i="1"/>
  <c r="FU34" i="1"/>
  <c r="FT34" i="1"/>
  <c r="FS34" i="1"/>
  <c r="FR34" i="1"/>
  <c r="FQ34" i="1"/>
  <c r="FP34" i="1"/>
  <c r="FO34" i="1"/>
  <c r="FN34" i="1"/>
  <c r="FM34" i="1"/>
  <c r="FL34" i="1"/>
  <c r="FK34" i="1"/>
  <c r="FJ34" i="1"/>
  <c r="FI34" i="1"/>
  <c r="FH34" i="1"/>
  <c r="FG34" i="1"/>
  <c r="FF34" i="1"/>
  <c r="FE34" i="1"/>
  <c r="FD34" i="1"/>
  <c r="FC34" i="1"/>
  <c r="FB34" i="1"/>
  <c r="FA34" i="1"/>
  <c r="EZ34" i="1"/>
  <c r="EY34" i="1"/>
  <c r="EX34" i="1"/>
  <c r="EW34" i="1"/>
  <c r="EV34" i="1"/>
  <c r="EU34" i="1"/>
  <c r="ET34" i="1"/>
  <c r="ES34" i="1"/>
  <c r="ER34" i="1"/>
  <c r="EQ34" i="1"/>
  <c r="EP34" i="1"/>
  <c r="EO34" i="1"/>
  <c r="EN34" i="1"/>
  <c r="EM34" i="1"/>
  <c r="EL34" i="1"/>
  <c r="EK34" i="1"/>
  <c r="EJ34" i="1"/>
  <c r="EI34" i="1"/>
  <c r="EH34" i="1"/>
  <c r="EG34" i="1"/>
  <c r="EF34" i="1"/>
  <c r="EE34" i="1"/>
  <c r="ED34" i="1"/>
  <c r="EC34" i="1"/>
  <c r="EB34" i="1"/>
  <c r="EA34" i="1"/>
  <c r="DZ34" i="1"/>
  <c r="DY34" i="1"/>
  <c r="DX34" i="1"/>
  <c r="DW34" i="1"/>
  <c r="DV34" i="1"/>
  <c r="DU34" i="1"/>
  <c r="DT34" i="1"/>
  <c r="DS34" i="1"/>
  <c r="DR34" i="1"/>
  <c r="DQ34" i="1"/>
  <c r="DP34" i="1"/>
  <c r="DO34" i="1"/>
  <c r="DN34" i="1"/>
  <c r="DM34" i="1"/>
  <c r="DL34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CP34" i="1"/>
  <c r="CO34" i="1"/>
  <c r="CN34" i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GW33" i="1"/>
  <c r="GV33" i="1"/>
  <c r="GU33" i="1"/>
  <c r="GT33" i="1"/>
  <c r="GS33" i="1"/>
  <c r="GR33" i="1"/>
  <c r="GQ33" i="1"/>
  <c r="GP33" i="1"/>
  <c r="GO33" i="1"/>
  <c r="GN33" i="1"/>
  <c r="GM33" i="1"/>
  <c r="GL33" i="1"/>
  <c r="GK33" i="1"/>
  <c r="GJ33" i="1"/>
  <c r="GI33" i="1"/>
  <c r="GH33" i="1"/>
  <c r="GG33" i="1"/>
  <c r="GF33" i="1"/>
  <c r="GE33" i="1"/>
  <c r="GD33" i="1"/>
  <c r="GC33" i="1"/>
  <c r="GB33" i="1"/>
  <c r="GA33" i="1"/>
  <c r="FZ33" i="1"/>
  <c r="FY33" i="1"/>
  <c r="FX33" i="1"/>
  <c r="FW33" i="1"/>
  <c r="FV33" i="1"/>
  <c r="FU33" i="1"/>
  <c r="FT33" i="1"/>
  <c r="FS33" i="1"/>
  <c r="FR33" i="1"/>
  <c r="FQ33" i="1"/>
  <c r="FP33" i="1"/>
  <c r="FO33" i="1"/>
  <c r="FN33" i="1"/>
  <c r="FM33" i="1"/>
  <c r="FL33" i="1"/>
  <c r="FK33" i="1"/>
  <c r="FJ33" i="1"/>
  <c r="FI33" i="1"/>
  <c r="FH33" i="1"/>
  <c r="FG33" i="1"/>
  <c r="FF33" i="1"/>
  <c r="FE33" i="1"/>
  <c r="FD33" i="1"/>
  <c r="FC33" i="1"/>
  <c r="FB33" i="1"/>
  <c r="FA33" i="1"/>
  <c r="EZ33" i="1"/>
  <c r="EY33" i="1"/>
  <c r="EX33" i="1"/>
  <c r="EW33" i="1"/>
  <c r="EV33" i="1"/>
  <c r="EU33" i="1"/>
  <c r="ET33" i="1"/>
  <c r="ES33" i="1"/>
  <c r="ER33" i="1"/>
  <c r="EQ33" i="1"/>
  <c r="EP33" i="1"/>
  <c r="EO33" i="1"/>
  <c r="EN33" i="1"/>
  <c r="EM33" i="1"/>
  <c r="EL33" i="1"/>
  <c r="EK33" i="1"/>
  <c r="EJ33" i="1"/>
  <c r="EI33" i="1"/>
  <c r="EH33" i="1"/>
  <c r="EG33" i="1"/>
  <c r="EF33" i="1"/>
  <c r="EE33" i="1"/>
  <c r="ED33" i="1"/>
  <c r="EC33" i="1"/>
  <c r="EB33" i="1"/>
  <c r="EA33" i="1"/>
  <c r="DZ33" i="1"/>
  <c r="DY33" i="1"/>
  <c r="DX33" i="1"/>
  <c r="DW33" i="1"/>
  <c r="DV33" i="1"/>
  <c r="DU33" i="1"/>
  <c r="DT33" i="1"/>
  <c r="DS33" i="1"/>
  <c r="DR33" i="1"/>
  <c r="DQ33" i="1"/>
  <c r="DP33" i="1"/>
  <c r="DO33" i="1"/>
  <c r="DN33" i="1"/>
  <c r="DM33" i="1"/>
  <c r="DL33" i="1"/>
  <c r="DK33" i="1"/>
  <c r="DJ33" i="1"/>
  <c r="DI33" i="1"/>
  <c r="DH33" i="1"/>
  <c r="DG33" i="1"/>
  <c r="DF33" i="1"/>
  <c r="DE33" i="1"/>
  <c r="DD33" i="1"/>
  <c r="DC33" i="1"/>
  <c r="DB33" i="1"/>
  <c r="DA33" i="1"/>
  <c r="CZ33" i="1"/>
  <c r="CY33" i="1"/>
  <c r="CX33" i="1"/>
  <c r="CW33" i="1"/>
  <c r="CV33" i="1"/>
  <c r="CU33" i="1"/>
  <c r="CT33" i="1"/>
  <c r="CS33" i="1"/>
  <c r="CR33" i="1"/>
  <c r="CQ33" i="1"/>
  <c r="CP33" i="1"/>
  <c r="CO33" i="1"/>
  <c r="CN33" i="1"/>
  <c r="CM33" i="1"/>
  <c r="CL33" i="1"/>
  <c r="CK33" i="1"/>
  <c r="CJ33" i="1"/>
  <c r="CI33" i="1"/>
  <c r="CH33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GW32" i="1"/>
  <c r="GV32" i="1"/>
  <c r="GU32" i="1"/>
  <c r="GT32" i="1"/>
  <c r="GS32" i="1"/>
  <c r="GR32" i="1"/>
  <c r="GQ32" i="1"/>
  <c r="GP32" i="1"/>
  <c r="GO32" i="1"/>
  <c r="GN32" i="1"/>
  <c r="GM32" i="1"/>
  <c r="GM34" i="1" s="1"/>
  <c r="H9" i="80" s="1"/>
  <c r="GL32" i="1"/>
  <c r="GL34" i="1" s="1"/>
  <c r="G9" i="80" s="1"/>
  <c r="L27" i="80" s="1"/>
  <c r="GK32" i="1"/>
  <c r="GJ32" i="1"/>
  <c r="GI32" i="1"/>
  <c r="GH32" i="1"/>
  <c r="GG32" i="1"/>
  <c r="GF32" i="1"/>
  <c r="GE32" i="1"/>
  <c r="GD32" i="1"/>
  <c r="GC32" i="1"/>
  <c r="GB32" i="1"/>
  <c r="GA32" i="1"/>
  <c r="FZ32" i="1"/>
  <c r="FY32" i="1"/>
  <c r="FX32" i="1"/>
  <c r="FW32" i="1"/>
  <c r="FV32" i="1"/>
  <c r="FU32" i="1"/>
  <c r="FT32" i="1"/>
  <c r="FS32" i="1"/>
  <c r="FR32" i="1"/>
  <c r="FQ32" i="1"/>
  <c r="FP32" i="1"/>
  <c r="FO32" i="1"/>
  <c r="FN32" i="1"/>
  <c r="FM32" i="1"/>
  <c r="FL32" i="1"/>
  <c r="FK32" i="1"/>
  <c r="FJ32" i="1"/>
  <c r="FI32" i="1"/>
  <c r="FH32" i="1"/>
  <c r="FG32" i="1"/>
  <c r="FF32" i="1"/>
  <c r="FE32" i="1"/>
  <c r="FD32" i="1"/>
  <c r="FC32" i="1"/>
  <c r="FB32" i="1"/>
  <c r="FA32" i="1"/>
  <c r="EZ32" i="1"/>
  <c r="EY32" i="1"/>
  <c r="EX32" i="1"/>
  <c r="EW32" i="1"/>
  <c r="EV32" i="1"/>
  <c r="EU32" i="1"/>
  <c r="ET32" i="1"/>
  <c r="ES32" i="1"/>
  <c r="ER32" i="1"/>
  <c r="EQ32" i="1"/>
  <c r="EP32" i="1"/>
  <c r="EO32" i="1"/>
  <c r="EN32" i="1"/>
  <c r="EM32" i="1"/>
  <c r="EL32" i="1"/>
  <c r="EK32" i="1"/>
  <c r="EJ32" i="1"/>
  <c r="EI32" i="1"/>
  <c r="EH32" i="1"/>
  <c r="EG32" i="1"/>
  <c r="EF32" i="1"/>
  <c r="EE32" i="1"/>
  <c r="ED32" i="1"/>
  <c r="EC32" i="1"/>
  <c r="EB32" i="1"/>
  <c r="EA32" i="1"/>
  <c r="DZ32" i="1"/>
  <c r="DY32" i="1"/>
  <c r="DX32" i="1"/>
  <c r="DW32" i="1"/>
  <c r="DV32" i="1"/>
  <c r="DU32" i="1"/>
  <c r="DT32" i="1"/>
  <c r="DS32" i="1"/>
  <c r="DR32" i="1"/>
  <c r="DQ32" i="1"/>
  <c r="DP32" i="1"/>
  <c r="DO32" i="1"/>
  <c r="DN32" i="1"/>
  <c r="DM32" i="1"/>
  <c r="DL32" i="1"/>
  <c r="DK32" i="1"/>
  <c r="DJ32" i="1"/>
  <c r="DI32" i="1"/>
  <c r="DH32" i="1"/>
  <c r="DG32" i="1"/>
  <c r="DF32" i="1"/>
  <c r="DE32" i="1"/>
  <c r="DD32" i="1"/>
  <c r="DC32" i="1"/>
  <c r="DB32" i="1"/>
  <c r="DA32" i="1"/>
  <c r="CZ32" i="1"/>
  <c r="CY32" i="1"/>
  <c r="CX32" i="1"/>
  <c r="CW32" i="1"/>
  <c r="CV32" i="1"/>
  <c r="CU32" i="1"/>
  <c r="CT32" i="1"/>
  <c r="CS32" i="1"/>
  <c r="CR32" i="1"/>
  <c r="CQ32" i="1"/>
  <c r="CP32" i="1"/>
  <c r="CO32" i="1"/>
  <c r="CN32" i="1"/>
  <c r="CM32" i="1"/>
  <c r="CL32" i="1"/>
  <c r="CK32" i="1"/>
  <c r="CJ32" i="1"/>
  <c r="CI32" i="1"/>
  <c r="CH32" i="1"/>
  <c r="CG32" i="1"/>
  <c r="CF32" i="1"/>
  <c r="CE32" i="1"/>
  <c r="CD32" i="1"/>
  <c r="CC32" i="1"/>
  <c r="CB32" i="1"/>
  <c r="CA32" i="1"/>
  <c r="BZ32" i="1"/>
  <c r="BY32" i="1"/>
  <c r="BX32" i="1"/>
  <c r="BW32" i="1"/>
  <c r="BV32" i="1"/>
  <c r="BU32" i="1"/>
  <c r="BT32" i="1"/>
  <c r="BS32" i="1"/>
  <c r="BR32" i="1"/>
  <c r="BQ32" i="1"/>
  <c r="BP32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GW31" i="1"/>
  <c r="GV31" i="1"/>
  <c r="GU31" i="1"/>
  <c r="GT31" i="1"/>
  <c r="GS31" i="1"/>
  <c r="GR31" i="1"/>
  <c r="GQ31" i="1"/>
  <c r="GP31" i="1"/>
  <c r="GO31" i="1"/>
  <c r="GN31" i="1"/>
  <c r="GM31" i="1"/>
  <c r="GL31" i="1"/>
  <c r="GK31" i="1"/>
  <c r="GJ31" i="1"/>
  <c r="GI31" i="1"/>
  <c r="GH31" i="1"/>
  <c r="GG31" i="1"/>
  <c r="GF31" i="1"/>
  <c r="GE31" i="1"/>
  <c r="GD31" i="1"/>
  <c r="GC31" i="1"/>
  <c r="GB31" i="1"/>
  <c r="GA31" i="1"/>
  <c r="FZ31" i="1"/>
  <c r="FY31" i="1"/>
  <c r="FX31" i="1"/>
  <c r="FW31" i="1"/>
  <c r="FV31" i="1"/>
  <c r="FU31" i="1"/>
  <c r="FT31" i="1"/>
  <c r="FS31" i="1"/>
  <c r="FR31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FD31" i="1"/>
  <c r="FC31" i="1"/>
  <c r="FB31" i="1"/>
  <c r="FA31" i="1"/>
  <c r="EZ31" i="1"/>
  <c r="EY31" i="1"/>
  <c r="EX31" i="1"/>
  <c r="EW31" i="1"/>
  <c r="EV31" i="1"/>
  <c r="EU31" i="1"/>
  <c r="ET31" i="1"/>
  <c r="ES31" i="1"/>
  <c r="ER31" i="1"/>
  <c r="EQ31" i="1"/>
  <c r="EP31" i="1"/>
  <c r="EO31" i="1"/>
  <c r="EN31" i="1"/>
  <c r="EM31" i="1"/>
  <c r="EL31" i="1"/>
  <c r="EK31" i="1"/>
  <c r="EJ31" i="1"/>
  <c r="EI31" i="1"/>
  <c r="EH31" i="1"/>
  <c r="EG31" i="1"/>
  <c r="EF31" i="1"/>
  <c r="EE31" i="1"/>
  <c r="ED31" i="1"/>
  <c r="EC31" i="1"/>
  <c r="EB31" i="1"/>
  <c r="EA31" i="1"/>
  <c r="DZ31" i="1"/>
  <c r="DY31" i="1"/>
  <c r="DX31" i="1"/>
  <c r="DW31" i="1"/>
  <c r="DV31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FQ30" i="1"/>
  <c r="FP30" i="1"/>
  <c r="FO30" i="1"/>
  <c r="FN30" i="1"/>
  <c r="FM30" i="1"/>
  <c r="FL30" i="1"/>
  <c r="FK30" i="1"/>
  <c r="FJ30" i="1"/>
  <c r="FI30" i="1"/>
  <c r="FH30" i="1"/>
  <c r="FG30" i="1"/>
  <c r="FF30" i="1"/>
  <c r="FE30" i="1"/>
  <c r="FD30" i="1"/>
  <c r="FC30" i="1"/>
  <c r="FB30" i="1"/>
  <c r="FA30" i="1"/>
  <c r="EZ30" i="1"/>
  <c r="EY30" i="1"/>
  <c r="EX30" i="1"/>
  <c r="EW30" i="1"/>
  <c r="EV30" i="1"/>
  <c r="EU30" i="1"/>
  <c r="ET30" i="1"/>
  <c r="ES30" i="1"/>
  <c r="ER30" i="1"/>
  <c r="EQ30" i="1"/>
  <c r="EP30" i="1"/>
  <c r="EO30" i="1"/>
  <c r="EN30" i="1"/>
  <c r="EM30" i="1"/>
  <c r="EL30" i="1"/>
  <c r="EK30" i="1"/>
  <c r="EJ30" i="1"/>
  <c r="EI30" i="1"/>
  <c r="EH30" i="1"/>
  <c r="EG30" i="1"/>
  <c r="EF30" i="1"/>
  <c r="EE30" i="1"/>
  <c r="ED30" i="1"/>
  <c r="EC30" i="1"/>
  <c r="EB30" i="1"/>
  <c r="EA30" i="1"/>
  <c r="DZ30" i="1"/>
  <c r="DY30" i="1"/>
  <c r="DX30" i="1"/>
  <c r="DW30" i="1"/>
  <c r="DV30" i="1"/>
  <c r="DU30" i="1"/>
  <c r="DT30" i="1"/>
  <c r="DS30" i="1"/>
  <c r="DR30" i="1"/>
  <c r="DQ30" i="1"/>
  <c r="DP30" i="1"/>
  <c r="DO30" i="1"/>
  <c r="DN30" i="1"/>
  <c r="DM30" i="1"/>
  <c r="DL30" i="1"/>
  <c r="DK30" i="1"/>
  <c r="DJ30" i="1"/>
  <c r="DI30" i="1"/>
  <c r="DH30" i="1"/>
  <c r="DG30" i="1"/>
  <c r="DF30" i="1"/>
  <c r="DE30" i="1"/>
  <c r="DD30" i="1"/>
  <c r="DC30" i="1"/>
  <c r="DB30" i="1"/>
  <c r="DA30" i="1"/>
  <c r="CZ30" i="1"/>
  <c r="CY30" i="1"/>
  <c r="CX30" i="1"/>
  <c r="CW30" i="1"/>
  <c r="CV30" i="1"/>
  <c r="CU30" i="1"/>
  <c r="CT30" i="1"/>
  <c r="CS30" i="1"/>
  <c r="CR30" i="1"/>
  <c r="CQ30" i="1"/>
  <c r="CP30" i="1"/>
  <c r="CO30" i="1"/>
  <c r="CN30" i="1"/>
  <c r="CM30" i="1"/>
  <c r="CL30" i="1"/>
  <c r="CK30" i="1"/>
  <c r="CJ30" i="1"/>
  <c r="CI30" i="1"/>
  <c r="CH30" i="1"/>
  <c r="CG30" i="1"/>
  <c r="CF30" i="1"/>
  <c r="CE30" i="1"/>
  <c r="CD30" i="1"/>
  <c r="CC30" i="1"/>
  <c r="CB30" i="1"/>
  <c r="CA30" i="1"/>
  <c r="BZ30" i="1"/>
  <c r="BY30" i="1"/>
  <c r="BX30" i="1"/>
  <c r="BW30" i="1"/>
  <c r="BV30" i="1"/>
  <c r="BU30" i="1"/>
  <c r="BT30" i="1"/>
  <c r="BS30" i="1"/>
  <c r="BR30" i="1"/>
  <c r="BQ30" i="1"/>
  <c r="BP30" i="1"/>
  <c r="BO30" i="1"/>
  <c r="BN30" i="1"/>
  <c r="BM30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GW29" i="1"/>
  <c r="GV29" i="1"/>
  <c r="GU29" i="1"/>
  <c r="GT29" i="1"/>
  <c r="GS29" i="1"/>
  <c r="GR29" i="1"/>
  <c r="GQ29" i="1"/>
  <c r="GP29" i="1"/>
  <c r="GO29" i="1"/>
  <c r="GN29" i="1"/>
  <c r="GM29" i="1"/>
  <c r="GL29" i="1"/>
  <c r="GK29" i="1"/>
  <c r="GJ29" i="1"/>
  <c r="GI29" i="1"/>
  <c r="GH29" i="1"/>
  <c r="GG29" i="1"/>
  <c r="GF29" i="1"/>
  <c r="GE29" i="1"/>
  <c r="GD29" i="1"/>
  <c r="GC29" i="1"/>
  <c r="GB29" i="1"/>
  <c r="GA29" i="1"/>
  <c r="FZ29" i="1"/>
  <c r="FY29" i="1"/>
  <c r="FX29" i="1"/>
  <c r="FW29" i="1"/>
  <c r="FV29" i="1"/>
  <c r="FU29" i="1"/>
  <c r="FT29" i="1"/>
  <c r="FS29" i="1"/>
  <c r="FR29" i="1"/>
  <c r="FQ29" i="1"/>
  <c r="FP29" i="1"/>
  <c r="FO29" i="1"/>
  <c r="FN29" i="1"/>
  <c r="FM29" i="1"/>
  <c r="FL29" i="1"/>
  <c r="FK29" i="1"/>
  <c r="FJ29" i="1"/>
  <c r="FI29" i="1"/>
  <c r="FH29" i="1"/>
  <c r="FG29" i="1"/>
  <c r="FF29" i="1"/>
  <c r="FE29" i="1"/>
  <c r="FD29" i="1"/>
  <c r="FC29" i="1"/>
  <c r="FB29" i="1"/>
  <c r="FA29" i="1"/>
  <c r="EZ29" i="1"/>
  <c r="EY29" i="1"/>
  <c r="EX29" i="1"/>
  <c r="EW29" i="1"/>
  <c r="EV29" i="1"/>
  <c r="EU29" i="1"/>
  <c r="ET29" i="1"/>
  <c r="ES29" i="1"/>
  <c r="ER29" i="1"/>
  <c r="EQ29" i="1"/>
  <c r="EP29" i="1"/>
  <c r="EO29" i="1"/>
  <c r="EN29" i="1"/>
  <c r="EM29" i="1"/>
  <c r="EL29" i="1"/>
  <c r="EK29" i="1"/>
  <c r="EJ29" i="1"/>
  <c r="EI29" i="1"/>
  <c r="EH29" i="1"/>
  <c r="EG29" i="1"/>
  <c r="EF29" i="1"/>
  <c r="EE29" i="1"/>
  <c r="ED29" i="1"/>
  <c r="EC29" i="1"/>
  <c r="EB29" i="1"/>
  <c r="EA29" i="1"/>
  <c r="DZ29" i="1"/>
  <c r="DY29" i="1"/>
  <c r="DX29" i="1"/>
  <c r="DW29" i="1"/>
  <c r="DV29" i="1"/>
  <c r="DU29" i="1"/>
  <c r="GW28" i="1"/>
  <c r="GV28" i="1"/>
  <c r="GU28" i="1"/>
  <c r="GT28" i="1"/>
  <c r="GS28" i="1"/>
  <c r="GR28" i="1"/>
  <c r="GQ28" i="1"/>
  <c r="GP28" i="1"/>
  <c r="GO28" i="1"/>
  <c r="GN28" i="1"/>
  <c r="GM28" i="1"/>
  <c r="GL28" i="1"/>
  <c r="GK28" i="1"/>
  <c r="GJ28" i="1"/>
  <c r="GI28" i="1"/>
  <c r="GH28" i="1"/>
  <c r="GG28" i="1"/>
  <c r="GF28" i="1"/>
  <c r="GE28" i="1"/>
  <c r="GD28" i="1"/>
  <c r="GC28" i="1"/>
  <c r="GB28" i="1"/>
  <c r="GA28" i="1"/>
  <c r="FZ28" i="1"/>
  <c r="FY28" i="1"/>
  <c r="FX28" i="1"/>
  <c r="FW28" i="1"/>
  <c r="FV28" i="1"/>
  <c r="FU28" i="1"/>
  <c r="FT28" i="1"/>
  <c r="FS28" i="1"/>
  <c r="FR28" i="1"/>
  <c r="FQ28" i="1"/>
  <c r="FP28" i="1"/>
  <c r="FO28" i="1"/>
  <c r="FN28" i="1"/>
  <c r="FM28" i="1"/>
  <c r="FL28" i="1"/>
  <c r="FK28" i="1"/>
  <c r="FJ28" i="1"/>
  <c r="FI28" i="1"/>
  <c r="FH28" i="1"/>
  <c r="FG28" i="1"/>
  <c r="FF28" i="1"/>
  <c r="FE28" i="1"/>
  <c r="FD28" i="1"/>
  <c r="FC28" i="1"/>
  <c r="FB28" i="1"/>
  <c r="FA28" i="1"/>
  <c r="EZ28" i="1"/>
  <c r="EY28" i="1"/>
  <c r="EX28" i="1"/>
  <c r="EW28" i="1"/>
  <c r="EV28" i="1"/>
  <c r="EU28" i="1"/>
  <c r="ET28" i="1"/>
  <c r="ES28" i="1"/>
  <c r="ER28" i="1"/>
  <c r="EQ28" i="1"/>
  <c r="EP28" i="1"/>
  <c r="EO28" i="1"/>
  <c r="EN28" i="1"/>
  <c r="EM28" i="1"/>
  <c r="EL28" i="1"/>
  <c r="EK28" i="1"/>
  <c r="EJ28" i="1"/>
  <c r="EI28" i="1"/>
  <c r="EH28" i="1"/>
  <c r="EG28" i="1"/>
  <c r="EF28" i="1"/>
  <c r="EE28" i="1"/>
  <c r="ED28" i="1"/>
  <c r="EC28" i="1"/>
  <c r="EB28" i="1"/>
  <c r="EA28" i="1"/>
  <c r="DZ28" i="1"/>
  <c r="DY28" i="1"/>
  <c r="DX28" i="1"/>
  <c r="DW28" i="1"/>
  <c r="DV28" i="1"/>
  <c r="DU28" i="1"/>
  <c r="DT28" i="1"/>
  <c r="DS28" i="1"/>
  <c r="DR28" i="1"/>
  <c r="DQ28" i="1"/>
  <c r="DP28" i="1"/>
  <c r="DO28" i="1"/>
  <c r="DN28" i="1"/>
  <c r="DM28" i="1"/>
  <c r="DL28" i="1"/>
  <c r="DK28" i="1"/>
  <c r="DJ28" i="1"/>
  <c r="DI28" i="1"/>
  <c r="DH28" i="1"/>
  <c r="DG28" i="1"/>
  <c r="DF28" i="1"/>
  <c r="DE28" i="1"/>
  <c r="DD28" i="1"/>
  <c r="DC28" i="1"/>
  <c r="DB28" i="1"/>
  <c r="DA28" i="1"/>
  <c r="CZ28" i="1"/>
  <c r="CY28" i="1"/>
  <c r="CX28" i="1"/>
  <c r="CW28" i="1"/>
  <c r="CV28" i="1"/>
  <c r="CU28" i="1"/>
  <c r="CT28" i="1"/>
  <c r="CS28" i="1"/>
  <c r="CR28" i="1"/>
  <c r="CQ28" i="1"/>
  <c r="CP28" i="1"/>
  <c r="CO28" i="1"/>
  <c r="CN28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GX13" i="1"/>
  <c r="GW13" i="1"/>
  <c r="GV13" i="1"/>
  <c r="GU13" i="1"/>
  <c r="GT13" i="1"/>
  <c r="GS13" i="1"/>
  <c r="GR13" i="1"/>
  <c r="GQ13" i="1"/>
  <c r="GP13" i="1"/>
  <c r="GO13" i="1"/>
  <c r="GN13" i="1"/>
  <c r="GM13" i="1"/>
  <c r="GL13" i="1"/>
  <c r="GK13" i="1"/>
  <c r="GJ13" i="1"/>
  <c r="GI13" i="1"/>
  <c r="GH13" i="1"/>
  <c r="GG13" i="1"/>
  <c r="GF13" i="1"/>
  <c r="GE13" i="1"/>
  <c r="GD13" i="1"/>
  <c r="GC13" i="1"/>
  <c r="GB13" i="1"/>
  <c r="GA13" i="1"/>
  <c r="FZ13" i="1"/>
  <c r="FY13" i="1"/>
  <c r="FX13" i="1"/>
  <c r="FW13" i="1"/>
  <c r="FV13" i="1"/>
  <c r="FU13" i="1"/>
  <c r="FT13" i="1"/>
  <c r="FS13" i="1"/>
  <c r="FR13" i="1"/>
  <c r="FQ13" i="1"/>
  <c r="FP13" i="1"/>
  <c r="FO13" i="1"/>
  <c r="FN13" i="1"/>
  <c r="FM13" i="1"/>
  <c r="FL13" i="1"/>
  <c r="FK13" i="1"/>
  <c r="FJ13" i="1"/>
  <c r="FI13" i="1"/>
  <c r="FH13" i="1"/>
  <c r="FG13" i="1"/>
  <c r="FF13" i="1"/>
  <c r="FE13" i="1"/>
  <c r="FD13" i="1"/>
  <c r="FC13" i="1"/>
  <c r="FB13" i="1"/>
  <c r="FA13" i="1"/>
  <c r="EZ13" i="1"/>
  <c r="EY13" i="1"/>
  <c r="EX13" i="1"/>
  <c r="EW13" i="1"/>
  <c r="EV13" i="1"/>
  <c r="EU13" i="1"/>
  <c r="ET13" i="1"/>
  <c r="ES13" i="1"/>
  <c r="ER13" i="1"/>
  <c r="EQ13" i="1"/>
  <c r="EP13" i="1"/>
  <c r="EO13" i="1"/>
  <c r="EN13" i="1"/>
  <c r="EM13" i="1"/>
  <c r="EL13" i="1"/>
  <c r="EK13" i="1"/>
  <c r="EJ13" i="1"/>
  <c r="EI13" i="1"/>
  <c r="EH13" i="1"/>
  <c r="EG13" i="1"/>
  <c r="EF13" i="1"/>
  <c r="EE13" i="1"/>
  <c r="ED13" i="1"/>
  <c r="EC13" i="1"/>
  <c r="EB13" i="1"/>
  <c r="EA13" i="1"/>
  <c r="DZ13" i="1"/>
  <c r="DY13" i="1"/>
  <c r="DX13" i="1"/>
  <c r="DW13" i="1"/>
  <c r="DV13" i="1"/>
  <c r="DU13" i="1"/>
  <c r="DT13" i="1"/>
  <c r="DS13" i="1"/>
  <c r="DR13" i="1"/>
  <c r="DQ13" i="1"/>
  <c r="DP13" i="1"/>
  <c r="DO13" i="1"/>
  <c r="DN13" i="1"/>
  <c r="DM13" i="1"/>
  <c r="DL13" i="1"/>
  <c r="DK13" i="1"/>
  <c r="DJ13" i="1"/>
  <c r="DI13" i="1"/>
  <c r="DH13" i="1"/>
  <c r="DG13" i="1"/>
  <c r="DF13" i="1"/>
  <c r="DE13" i="1"/>
  <c r="DD13" i="1"/>
  <c r="DC13" i="1"/>
  <c r="DB13" i="1"/>
  <c r="DA13" i="1"/>
  <c r="CZ13" i="1"/>
  <c r="CY13" i="1"/>
  <c r="CX13" i="1"/>
  <c r="CW13" i="1"/>
  <c r="CV13" i="1"/>
  <c r="CU13" i="1"/>
  <c r="CT13" i="1"/>
  <c r="CS13" i="1"/>
  <c r="CR13" i="1"/>
  <c r="CQ13" i="1"/>
  <c r="CP13" i="1"/>
  <c r="CO13" i="1"/>
  <c r="CN13" i="1"/>
  <c r="CM13" i="1"/>
  <c r="CL13" i="1"/>
  <c r="CK13" i="1"/>
  <c r="CJ13" i="1"/>
  <c r="CI13" i="1"/>
  <c r="CH13" i="1"/>
  <c r="CG13" i="1"/>
  <c r="CF13" i="1"/>
  <c r="CE13" i="1"/>
  <c r="CD13" i="1"/>
  <c r="CC13" i="1"/>
  <c r="CB13" i="1"/>
  <c r="CA13" i="1"/>
  <c r="BZ13" i="1"/>
  <c r="BY13" i="1"/>
  <c r="BX13" i="1"/>
  <c r="BW13" i="1"/>
  <c r="BV13" i="1"/>
  <c r="BU13" i="1"/>
  <c r="BT13" i="1"/>
  <c r="BS13" i="1"/>
  <c r="BR13" i="1"/>
  <c r="BQ13" i="1"/>
  <c r="BP13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J138" i="43"/>
  <c r="H138" i="43"/>
  <c r="F138" i="43"/>
  <c r="D138" i="43"/>
  <c r="J137" i="43"/>
  <c r="J139" i="43" s="1"/>
  <c r="K139" i="43" s="1"/>
  <c r="H137" i="43"/>
  <c r="H139" i="43" s="1"/>
  <c r="I139" i="43" s="1"/>
  <c r="F137" i="43"/>
  <c r="F139" i="43" s="1"/>
  <c r="G139" i="43" s="1"/>
  <c r="D137" i="43"/>
  <c r="D139" i="43" s="1"/>
  <c r="E139" i="43" s="1"/>
  <c r="J135" i="43"/>
  <c r="K135" i="43" s="1"/>
  <c r="H135" i="43"/>
  <c r="I135" i="43" s="1"/>
  <c r="F135" i="43"/>
  <c r="G135" i="43" s="1"/>
  <c r="D135" i="43"/>
  <c r="E135" i="43" s="1"/>
  <c r="K131" i="43"/>
  <c r="J131" i="43"/>
  <c r="H131" i="43"/>
  <c r="I131" i="43" s="1"/>
  <c r="F131" i="43"/>
  <c r="G131" i="43" s="1"/>
  <c r="E131" i="43"/>
  <c r="D131" i="43"/>
  <c r="J120" i="43"/>
  <c r="H120" i="43"/>
  <c r="F120" i="43"/>
  <c r="D120" i="43"/>
  <c r="J119" i="43"/>
  <c r="J121" i="43" s="1"/>
  <c r="K121" i="43" s="1"/>
  <c r="H119" i="43"/>
  <c r="H121" i="43" s="1"/>
  <c r="I121" i="43" s="1"/>
  <c r="F119" i="43"/>
  <c r="D119" i="43"/>
  <c r="D121" i="43" s="1"/>
  <c r="E121" i="43" s="1"/>
  <c r="J117" i="43"/>
  <c r="K117" i="43" s="1"/>
  <c r="I117" i="43"/>
  <c r="H117" i="43"/>
  <c r="F117" i="43"/>
  <c r="G117" i="43" s="1"/>
  <c r="D117" i="43"/>
  <c r="E117" i="43" s="1"/>
  <c r="J113" i="43"/>
  <c r="K113" i="43" s="1"/>
  <c r="H113" i="43"/>
  <c r="I113" i="43" s="1"/>
  <c r="F113" i="43"/>
  <c r="G113" i="43" s="1"/>
  <c r="D113" i="43"/>
  <c r="E113" i="43" s="1"/>
  <c r="J103" i="43"/>
  <c r="H103" i="43"/>
  <c r="F103" i="43"/>
  <c r="D103" i="43"/>
  <c r="J102" i="43"/>
  <c r="J104" i="43" s="1"/>
  <c r="K104" i="43" s="1"/>
  <c r="H102" i="43"/>
  <c r="H104" i="43" s="1"/>
  <c r="I104" i="43" s="1"/>
  <c r="F102" i="43"/>
  <c r="F104" i="43" s="1"/>
  <c r="G104" i="43" s="1"/>
  <c r="D102" i="43"/>
  <c r="D104" i="43" s="1"/>
  <c r="E104" i="43" s="1"/>
  <c r="J100" i="43"/>
  <c r="K100" i="43" s="1"/>
  <c r="H100" i="43"/>
  <c r="I100" i="43" s="1"/>
  <c r="F100" i="43"/>
  <c r="G100" i="43" s="1"/>
  <c r="D100" i="43"/>
  <c r="E100" i="43" s="1"/>
  <c r="J89" i="43"/>
  <c r="H89" i="43"/>
  <c r="F89" i="43"/>
  <c r="D89" i="43"/>
  <c r="J88" i="43"/>
  <c r="J90" i="43" s="1"/>
  <c r="K90" i="43" s="1"/>
  <c r="H88" i="43"/>
  <c r="H90" i="43" s="1"/>
  <c r="I90" i="43" s="1"/>
  <c r="F88" i="43"/>
  <c r="F90" i="43" s="1"/>
  <c r="G90" i="43" s="1"/>
  <c r="D88" i="43"/>
  <c r="D90" i="43" s="1"/>
  <c r="E90" i="43" s="1"/>
  <c r="J86" i="43"/>
  <c r="K86" i="43" s="1"/>
  <c r="H86" i="43"/>
  <c r="I86" i="43" s="1"/>
  <c r="F86" i="43"/>
  <c r="G86" i="43" s="1"/>
  <c r="D86" i="43"/>
  <c r="E86" i="43" s="1"/>
  <c r="F76" i="43"/>
  <c r="G76" i="43" s="1"/>
  <c r="J75" i="43"/>
  <c r="H75" i="43"/>
  <c r="F75" i="43"/>
  <c r="D75" i="43"/>
  <c r="J74" i="43"/>
  <c r="J76" i="43" s="1"/>
  <c r="K76" i="43" s="1"/>
  <c r="H74" i="43"/>
  <c r="H76" i="43" s="1"/>
  <c r="I76" i="43" s="1"/>
  <c r="F74" i="43"/>
  <c r="D74" i="43"/>
  <c r="D76" i="43" s="1"/>
  <c r="E76" i="43" s="1"/>
  <c r="J72" i="43"/>
  <c r="K72" i="43" s="1"/>
  <c r="H72" i="43"/>
  <c r="I72" i="43" s="1"/>
  <c r="F72" i="43"/>
  <c r="G72" i="43" s="1"/>
  <c r="D72" i="43"/>
  <c r="E72" i="43" s="1"/>
  <c r="J68" i="43"/>
  <c r="K68" i="43" s="1"/>
  <c r="H68" i="43"/>
  <c r="I68" i="43" s="1"/>
  <c r="F68" i="43"/>
  <c r="G68" i="43" s="1"/>
  <c r="D68" i="43"/>
  <c r="E68" i="43" s="1"/>
  <c r="J58" i="43"/>
  <c r="H58" i="43"/>
  <c r="F58" i="43"/>
  <c r="D58" i="43"/>
  <c r="J57" i="43"/>
  <c r="J59" i="43" s="1"/>
  <c r="K59" i="43" s="1"/>
  <c r="H57" i="43"/>
  <c r="H59" i="43" s="1"/>
  <c r="I59" i="43" s="1"/>
  <c r="F57" i="43"/>
  <c r="F59" i="43" s="1"/>
  <c r="G59" i="43" s="1"/>
  <c r="D57" i="43"/>
  <c r="J55" i="43"/>
  <c r="K55" i="43" s="1"/>
  <c r="H55" i="43"/>
  <c r="I55" i="43" s="1"/>
  <c r="F55" i="43"/>
  <c r="G55" i="43" s="1"/>
  <c r="D55" i="43"/>
  <c r="E55" i="43" s="1"/>
  <c r="J51" i="43"/>
  <c r="K51" i="43" s="1"/>
  <c r="H51" i="43"/>
  <c r="I51" i="43" s="1"/>
  <c r="F51" i="43"/>
  <c r="G51" i="43" s="1"/>
  <c r="D51" i="43"/>
  <c r="E51" i="43" s="1"/>
  <c r="J41" i="43"/>
  <c r="K41" i="43" s="1"/>
  <c r="H41" i="43"/>
  <c r="I41" i="43" s="1"/>
  <c r="F40" i="43"/>
  <c r="D40" i="43"/>
  <c r="F39" i="43"/>
  <c r="D39" i="43"/>
  <c r="J37" i="43"/>
  <c r="K37" i="43" s="1"/>
  <c r="H37" i="43"/>
  <c r="I37" i="43" s="1"/>
  <c r="F37" i="43"/>
  <c r="G37" i="43" s="1"/>
  <c r="D37" i="43"/>
  <c r="E37" i="43" s="1"/>
  <c r="J33" i="43"/>
  <c r="K33" i="43" s="1"/>
  <c r="H33" i="43"/>
  <c r="I33" i="43" s="1"/>
  <c r="F33" i="43"/>
  <c r="G33" i="43" s="1"/>
  <c r="D33" i="43"/>
  <c r="E33" i="43" s="1"/>
  <c r="K29" i="43"/>
  <c r="J29" i="43"/>
  <c r="H29" i="43"/>
  <c r="I29" i="43" s="1"/>
  <c r="F29" i="43"/>
  <c r="G29" i="43" s="1"/>
  <c r="D29" i="43"/>
  <c r="E29" i="43" s="1"/>
  <c r="J20" i="43"/>
  <c r="K20" i="43" s="1"/>
  <c r="H20" i="43"/>
  <c r="I20" i="43" s="1"/>
  <c r="L19" i="43"/>
  <c r="F19" i="43"/>
  <c r="D19" i="43"/>
  <c r="L18" i="43"/>
  <c r="F18" i="43"/>
  <c r="D18" i="43"/>
  <c r="L16" i="43"/>
  <c r="M16" i="43" s="1"/>
  <c r="J16" i="43"/>
  <c r="K16" i="43" s="1"/>
  <c r="H16" i="43"/>
  <c r="I16" i="43" s="1"/>
  <c r="F16" i="43"/>
  <c r="G16" i="43" s="1"/>
  <c r="D16" i="43"/>
  <c r="E16" i="43" s="1"/>
  <c r="L12" i="43"/>
  <c r="M12" i="43" s="1"/>
  <c r="J12" i="43"/>
  <c r="K12" i="43" s="1"/>
  <c r="H12" i="43"/>
  <c r="I12" i="43" s="1"/>
  <c r="F12" i="43"/>
  <c r="G12" i="43" s="1"/>
  <c r="D12" i="43"/>
  <c r="E12" i="43" s="1"/>
  <c r="L8" i="43"/>
  <c r="M8" i="43" s="1"/>
  <c r="J8" i="43"/>
  <c r="K8" i="43" s="1"/>
  <c r="H8" i="43"/>
  <c r="I8" i="43" s="1"/>
  <c r="F8" i="43"/>
  <c r="G8" i="43" s="1"/>
  <c r="D8" i="43"/>
  <c r="E8" i="43" s="1"/>
  <c r="B33" i="65"/>
  <c r="B32" i="65"/>
  <c r="B31" i="65"/>
  <c r="B30" i="65"/>
  <c r="B29" i="65"/>
  <c r="B28" i="65"/>
  <c r="B27" i="65"/>
  <c r="B26" i="65"/>
  <c r="B25" i="65"/>
  <c r="B24" i="65"/>
  <c r="B20" i="65"/>
  <c r="B19" i="65"/>
  <c r="B18" i="65"/>
  <c r="B17" i="65"/>
  <c r="B16" i="65"/>
  <c r="B15" i="65"/>
  <c r="B14" i="65"/>
  <c r="B13" i="65"/>
  <c r="B12" i="65"/>
  <c r="B11" i="65"/>
  <c r="B8" i="65"/>
  <c r="B7" i="65"/>
  <c r="B6" i="65"/>
  <c r="B5" i="65"/>
  <c r="F4" i="65"/>
  <c r="B4" i="65"/>
  <c r="F3" i="65"/>
  <c r="B3" i="65"/>
  <c r="F2" i="65"/>
  <c r="B2" i="65"/>
  <c r="B23" i="76"/>
  <c r="N11" i="76"/>
  <c r="N10" i="76"/>
  <c r="N9" i="76"/>
  <c r="N8" i="76"/>
  <c r="N7" i="76"/>
  <c r="N6" i="76"/>
  <c r="N5" i="76"/>
  <c r="N4" i="76"/>
  <c r="N3" i="76"/>
  <c r="N2" i="76"/>
  <c r="N63" i="64"/>
  <c r="M63" i="64"/>
  <c r="L63" i="64"/>
  <c r="K63" i="64"/>
  <c r="J63" i="64"/>
  <c r="I63" i="64"/>
  <c r="H63" i="64"/>
  <c r="G63" i="64"/>
  <c r="F63" i="64"/>
  <c r="E63" i="64"/>
  <c r="D63" i="64"/>
  <c r="C63" i="64"/>
  <c r="B63" i="64"/>
  <c r="N62" i="64"/>
  <c r="M62" i="64"/>
  <c r="L62" i="64"/>
  <c r="K62" i="64"/>
  <c r="J62" i="64"/>
  <c r="I62" i="64"/>
  <c r="H62" i="64"/>
  <c r="G62" i="64"/>
  <c r="F62" i="64"/>
  <c r="E62" i="64"/>
  <c r="D62" i="64"/>
  <c r="C62" i="64"/>
  <c r="B62" i="64"/>
  <c r="N59" i="64"/>
  <c r="M59" i="64"/>
  <c r="L59" i="64"/>
  <c r="K59" i="64"/>
  <c r="J59" i="64"/>
  <c r="I59" i="64"/>
  <c r="H59" i="64"/>
  <c r="G59" i="64"/>
  <c r="F59" i="64"/>
  <c r="E59" i="64"/>
  <c r="D59" i="64"/>
  <c r="C59" i="64"/>
  <c r="B59" i="64"/>
  <c r="N58" i="64"/>
  <c r="N57" i="64"/>
  <c r="N56" i="64"/>
  <c r="N55" i="64"/>
  <c r="N54" i="64"/>
  <c r="N53" i="64"/>
  <c r="N52" i="64"/>
  <c r="N51" i="64"/>
  <c r="N50" i="64"/>
  <c r="N47" i="64"/>
  <c r="M47" i="64"/>
  <c r="L47" i="64"/>
  <c r="K47" i="64"/>
  <c r="J47" i="64"/>
  <c r="I47" i="64"/>
  <c r="H47" i="64"/>
  <c r="G47" i="64"/>
  <c r="F47" i="64"/>
  <c r="E47" i="64"/>
  <c r="D47" i="64"/>
  <c r="C47" i="64"/>
  <c r="B47" i="64"/>
  <c r="Q46" i="64"/>
  <c r="P46" i="64"/>
  <c r="N46" i="64"/>
  <c r="Q45" i="64"/>
  <c r="P45" i="64"/>
  <c r="N45" i="64"/>
  <c r="Q44" i="64"/>
  <c r="P44" i="64"/>
  <c r="N44" i="64"/>
  <c r="Q43" i="64"/>
  <c r="P43" i="64"/>
  <c r="N43" i="64"/>
  <c r="Q42" i="64"/>
  <c r="P42" i="64"/>
  <c r="N42" i="64"/>
  <c r="Q41" i="64"/>
  <c r="P41" i="64"/>
  <c r="N41" i="64"/>
  <c r="Q40" i="64"/>
  <c r="P40" i="64"/>
  <c r="N40" i="64"/>
  <c r="Q39" i="64"/>
  <c r="P39" i="64"/>
  <c r="N39" i="64"/>
  <c r="Q38" i="64"/>
  <c r="P38" i="64"/>
  <c r="N38" i="64"/>
  <c r="N35" i="64"/>
  <c r="M35" i="64"/>
  <c r="L35" i="64"/>
  <c r="K35" i="64"/>
  <c r="J35" i="64"/>
  <c r="I35" i="64"/>
  <c r="H35" i="64"/>
  <c r="G35" i="64"/>
  <c r="F35" i="64"/>
  <c r="E35" i="64"/>
  <c r="D35" i="64"/>
  <c r="C35" i="64"/>
  <c r="B35" i="64"/>
  <c r="Q34" i="64"/>
  <c r="P34" i="64"/>
  <c r="N34" i="64"/>
  <c r="Q33" i="64"/>
  <c r="P33" i="64"/>
  <c r="N33" i="64"/>
  <c r="Q32" i="64"/>
  <c r="P32" i="64"/>
  <c r="N32" i="64"/>
  <c r="Q31" i="64"/>
  <c r="P31" i="64"/>
  <c r="N31" i="64"/>
  <c r="Q30" i="64"/>
  <c r="P30" i="64"/>
  <c r="N30" i="64"/>
  <c r="Q29" i="64"/>
  <c r="P29" i="64"/>
  <c r="N29" i="64"/>
  <c r="Q28" i="64"/>
  <c r="P28" i="64"/>
  <c r="N28" i="64"/>
  <c r="Q27" i="64"/>
  <c r="P27" i="64"/>
  <c r="N27" i="64"/>
  <c r="Q26" i="64"/>
  <c r="P26" i="64"/>
  <c r="N26" i="64"/>
  <c r="N23" i="64"/>
  <c r="M23" i="64"/>
  <c r="L23" i="64"/>
  <c r="K23" i="64"/>
  <c r="J23" i="64"/>
  <c r="I23" i="64"/>
  <c r="H23" i="64"/>
  <c r="G23" i="64"/>
  <c r="F23" i="64"/>
  <c r="E23" i="64"/>
  <c r="D23" i="64"/>
  <c r="C23" i="64"/>
  <c r="B23" i="64"/>
  <c r="Q22" i="64"/>
  <c r="P22" i="64"/>
  <c r="N22" i="64"/>
  <c r="Q21" i="64"/>
  <c r="P21" i="64"/>
  <c r="N21" i="64"/>
  <c r="Q20" i="64"/>
  <c r="P20" i="64"/>
  <c r="N20" i="64"/>
  <c r="Q19" i="64"/>
  <c r="P19" i="64"/>
  <c r="N19" i="64"/>
  <c r="Q18" i="64"/>
  <c r="P18" i="64"/>
  <c r="N18" i="64"/>
  <c r="Q17" i="64"/>
  <c r="P17" i="64"/>
  <c r="N17" i="64"/>
  <c r="Q16" i="64"/>
  <c r="P16" i="64"/>
  <c r="N16" i="64"/>
  <c r="Q15" i="64"/>
  <c r="P15" i="64"/>
  <c r="N15" i="64"/>
  <c r="Q14" i="64"/>
  <c r="P14" i="64"/>
  <c r="N14" i="64"/>
  <c r="M11" i="64"/>
  <c r="L11" i="64"/>
  <c r="K11" i="64"/>
  <c r="J11" i="64"/>
  <c r="I11" i="64"/>
  <c r="H11" i="64"/>
  <c r="G11" i="64"/>
  <c r="F11" i="64"/>
  <c r="E11" i="64"/>
  <c r="D11" i="64"/>
  <c r="C11" i="64"/>
  <c r="B11" i="64"/>
  <c r="P10" i="64"/>
  <c r="N10" i="64"/>
  <c r="Q10" i="64" s="1"/>
  <c r="P9" i="64"/>
  <c r="N9" i="64"/>
  <c r="Q9" i="64" s="1"/>
  <c r="Q8" i="64"/>
  <c r="P8" i="64"/>
  <c r="N8" i="64"/>
  <c r="Q7" i="64"/>
  <c r="P7" i="64"/>
  <c r="N7" i="64"/>
  <c r="P6" i="64"/>
  <c r="N6" i="64"/>
  <c r="Q6" i="64" s="1"/>
  <c r="P5" i="64"/>
  <c r="N5" i="64"/>
  <c r="Q5" i="64" s="1"/>
  <c r="Q4" i="64"/>
  <c r="P4" i="64"/>
  <c r="N4" i="64"/>
  <c r="Q3" i="64"/>
  <c r="P3" i="64"/>
  <c r="N3" i="64"/>
  <c r="P2" i="64"/>
  <c r="N2" i="64"/>
  <c r="U41" i="63"/>
  <c r="T41" i="63"/>
  <c r="S41" i="63"/>
  <c r="R41" i="63"/>
  <c r="Q41" i="63"/>
  <c r="P41" i="63"/>
  <c r="N41" i="63"/>
  <c r="M41" i="63"/>
  <c r="L41" i="63"/>
  <c r="K41" i="63"/>
  <c r="J41" i="63"/>
  <c r="I41" i="63"/>
  <c r="H41" i="63"/>
  <c r="G41" i="63"/>
  <c r="F41" i="63"/>
  <c r="E41" i="63"/>
  <c r="D41" i="63"/>
  <c r="C41" i="63"/>
  <c r="B41" i="63"/>
  <c r="N38" i="63"/>
  <c r="M38" i="63"/>
  <c r="L38" i="63"/>
  <c r="K38" i="63"/>
  <c r="J38" i="63"/>
  <c r="I38" i="63"/>
  <c r="H38" i="63"/>
  <c r="G38" i="63"/>
  <c r="F38" i="63"/>
  <c r="E38" i="63"/>
  <c r="D38" i="63"/>
  <c r="C38" i="63"/>
  <c r="B38" i="63"/>
  <c r="N37" i="63"/>
  <c r="N36" i="63"/>
  <c r="N35" i="63"/>
  <c r="P32" i="63"/>
  <c r="N32" i="63"/>
  <c r="M32" i="63"/>
  <c r="L32" i="63"/>
  <c r="K32" i="63"/>
  <c r="J32" i="63"/>
  <c r="I32" i="63"/>
  <c r="H32" i="63"/>
  <c r="G32" i="63"/>
  <c r="F32" i="63"/>
  <c r="E32" i="63"/>
  <c r="D32" i="63"/>
  <c r="C32" i="63"/>
  <c r="B32" i="63"/>
  <c r="N31" i="63"/>
  <c r="N30" i="63"/>
  <c r="N29" i="63"/>
  <c r="N28" i="63"/>
  <c r="N27" i="63"/>
  <c r="N26" i="63"/>
  <c r="P23" i="63"/>
  <c r="N23" i="63"/>
  <c r="M23" i="63"/>
  <c r="L23" i="63"/>
  <c r="K23" i="63"/>
  <c r="J23" i="63"/>
  <c r="I23" i="63"/>
  <c r="H23" i="63"/>
  <c r="G23" i="63"/>
  <c r="F23" i="63"/>
  <c r="E23" i="63"/>
  <c r="D23" i="63"/>
  <c r="C23" i="63"/>
  <c r="B23" i="63"/>
  <c r="N22" i="63"/>
  <c r="N21" i="63"/>
  <c r="N20" i="63"/>
  <c r="N19" i="63"/>
  <c r="N18" i="63"/>
  <c r="N17" i="63"/>
  <c r="N16" i="63"/>
  <c r="N15" i="63"/>
  <c r="N14" i="63"/>
  <c r="M11" i="63"/>
  <c r="L11" i="63"/>
  <c r="K11" i="63"/>
  <c r="J11" i="63"/>
  <c r="H11" i="63"/>
  <c r="F11" i="63"/>
  <c r="E11" i="63"/>
  <c r="D11" i="63"/>
  <c r="C11" i="63"/>
  <c r="I10" i="63"/>
  <c r="G10" i="63"/>
  <c r="B10" i="63"/>
  <c r="N10" i="63" s="1"/>
  <c r="I9" i="63"/>
  <c r="H9" i="63"/>
  <c r="G9" i="63"/>
  <c r="B9" i="63"/>
  <c r="N9" i="63" s="1"/>
  <c r="I8" i="63"/>
  <c r="G8" i="63"/>
  <c r="B8" i="63"/>
  <c r="N8" i="63" s="1"/>
  <c r="I7" i="63"/>
  <c r="G7" i="63"/>
  <c r="B7" i="63"/>
  <c r="I6" i="63"/>
  <c r="G6" i="63"/>
  <c r="B6" i="63"/>
  <c r="I5" i="63"/>
  <c r="G5" i="63"/>
  <c r="B5" i="63"/>
  <c r="N5" i="63" s="1"/>
  <c r="I4" i="63"/>
  <c r="G4" i="63"/>
  <c r="B4" i="63"/>
  <c r="N4" i="63" s="1"/>
  <c r="I3" i="63"/>
  <c r="G3" i="63"/>
  <c r="B3" i="63"/>
  <c r="I2" i="63"/>
  <c r="I11" i="63" s="1"/>
  <c r="G2" i="63"/>
  <c r="G11" i="63" s="1"/>
  <c r="B2" i="63"/>
  <c r="B138" i="86"/>
  <c r="B137" i="86"/>
  <c r="B129" i="86"/>
  <c r="B125" i="86"/>
  <c r="B122" i="86"/>
  <c r="M116" i="86"/>
  <c r="L116" i="86"/>
  <c r="K116" i="86"/>
  <c r="J116" i="86"/>
  <c r="I116" i="86"/>
  <c r="H116" i="86"/>
  <c r="G116" i="86"/>
  <c r="F116" i="86"/>
  <c r="E116" i="86"/>
  <c r="D116" i="86"/>
  <c r="C116" i="86"/>
  <c r="B116" i="86"/>
  <c r="M115" i="86"/>
  <c r="L115" i="86"/>
  <c r="K115" i="86"/>
  <c r="J115" i="86"/>
  <c r="I115" i="86"/>
  <c r="H115" i="86"/>
  <c r="G115" i="86"/>
  <c r="F115" i="86"/>
  <c r="E115" i="86"/>
  <c r="D115" i="86"/>
  <c r="C115" i="86"/>
  <c r="B115" i="86"/>
  <c r="N114" i="86"/>
  <c r="N113" i="86"/>
  <c r="N112" i="86"/>
  <c r="N111" i="86"/>
  <c r="N110" i="86"/>
  <c r="N109" i="86"/>
  <c r="N108" i="86"/>
  <c r="N107" i="86"/>
  <c r="N106" i="86"/>
  <c r="N105" i="86"/>
  <c r="N104" i="86"/>
  <c r="N103" i="86"/>
  <c r="N102" i="86"/>
  <c r="N101" i="86"/>
  <c r="N100" i="86"/>
  <c r="N116" i="86" s="1"/>
  <c r="N99" i="86"/>
  <c r="N98" i="86"/>
  <c r="N97" i="86"/>
  <c r="M93" i="86"/>
  <c r="L93" i="86"/>
  <c r="K93" i="86"/>
  <c r="J93" i="86"/>
  <c r="I93" i="86"/>
  <c r="H93" i="86"/>
  <c r="G93" i="86"/>
  <c r="F93" i="86"/>
  <c r="E93" i="86"/>
  <c r="D93" i="86"/>
  <c r="C93" i="86"/>
  <c r="B93" i="86"/>
  <c r="M92" i="86"/>
  <c r="L92" i="86"/>
  <c r="K92" i="86"/>
  <c r="J92" i="86"/>
  <c r="I92" i="86"/>
  <c r="H92" i="86"/>
  <c r="G92" i="86"/>
  <c r="F92" i="86"/>
  <c r="E92" i="86"/>
  <c r="D92" i="86"/>
  <c r="C92" i="86"/>
  <c r="B92" i="86"/>
  <c r="N91" i="86"/>
  <c r="N90" i="86"/>
  <c r="N89" i="86"/>
  <c r="N88" i="86"/>
  <c r="N87" i="86"/>
  <c r="N86" i="86"/>
  <c r="N85" i="86"/>
  <c r="N84" i="86"/>
  <c r="N83" i="86"/>
  <c r="N82" i="86"/>
  <c r="N81" i="86"/>
  <c r="N80" i="86"/>
  <c r="N79" i="86"/>
  <c r="N78" i="86"/>
  <c r="N77" i="86"/>
  <c r="N76" i="86"/>
  <c r="N75" i="86"/>
  <c r="N74" i="86"/>
  <c r="M69" i="86"/>
  <c r="L69" i="86"/>
  <c r="K69" i="86"/>
  <c r="J69" i="86"/>
  <c r="I69" i="86"/>
  <c r="H69" i="86"/>
  <c r="G69" i="86"/>
  <c r="F69" i="86"/>
  <c r="E69" i="86"/>
  <c r="D69" i="86"/>
  <c r="C69" i="86"/>
  <c r="B69" i="86"/>
  <c r="M68" i="86"/>
  <c r="L68" i="86"/>
  <c r="K68" i="86"/>
  <c r="J68" i="86"/>
  <c r="I68" i="86"/>
  <c r="H68" i="86"/>
  <c r="G68" i="86"/>
  <c r="F68" i="86"/>
  <c r="E68" i="86"/>
  <c r="D68" i="86"/>
  <c r="C68" i="86"/>
  <c r="B68" i="86"/>
  <c r="N67" i="86"/>
  <c r="N66" i="86"/>
  <c r="N65" i="86"/>
  <c r="N64" i="86"/>
  <c r="N63" i="86"/>
  <c r="N62" i="86"/>
  <c r="N61" i="86"/>
  <c r="N60" i="86"/>
  <c r="N59" i="86"/>
  <c r="N58" i="86"/>
  <c r="N57" i="86"/>
  <c r="N56" i="86"/>
  <c r="N55" i="86"/>
  <c r="N54" i="86"/>
  <c r="N53" i="86"/>
  <c r="N52" i="86"/>
  <c r="N51" i="86"/>
  <c r="N50" i="86"/>
  <c r="M45" i="86"/>
  <c r="L45" i="86"/>
  <c r="K45" i="86"/>
  <c r="J45" i="86"/>
  <c r="I45" i="86"/>
  <c r="H45" i="86"/>
  <c r="G45" i="86"/>
  <c r="F45" i="86"/>
  <c r="E45" i="86"/>
  <c r="D45" i="86"/>
  <c r="C45" i="86"/>
  <c r="B45" i="86"/>
  <c r="M44" i="86"/>
  <c r="L44" i="86"/>
  <c r="K44" i="86"/>
  <c r="J44" i="86"/>
  <c r="I44" i="86"/>
  <c r="H44" i="86"/>
  <c r="G44" i="86"/>
  <c r="F44" i="86"/>
  <c r="E44" i="86"/>
  <c r="D44" i="86"/>
  <c r="C44" i="86"/>
  <c r="B44" i="86"/>
  <c r="N42" i="86"/>
  <c r="N41" i="86"/>
  <c r="N40" i="86"/>
  <c r="N39" i="86"/>
  <c r="N38" i="86"/>
  <c r="N37" i="86"/>
  <c r="N36" i="86"/>
  <c r="N35" i="86"/>
  <c r="N34" i="86"/>
  <c r="N33" i="86"/>
  <c r="N32" i="86"/>
  <c r="N31" i="86"/>
  <c r="N30" i="86"/>
  <c r="N29" i="86"/>
  <c r="N28" i="86"/>
  <c r="N27" i="86"/>
  <c r="N26" i="86"/>
  <c r="M21" i="86"/>
  <c r="L21" i="86"/>
  <c r="K21" i="86"/>
  <c r="J21" i="86"/>
  <c r="I21" i="86"/>
  <c r="H21" i="86"/>
  <c r="G21" i="86"/>
  <c r="F21" i="86"/>
  <c r="E21" i="86"/>
  <c r="D21" i="86"/>
  <c r="C21" i="86"/>
  <c r="B21" i="86"/>
  <c r="M20" i="86"/>
  <c r="L20" i="86"/>
  <c r="K20" i="86"/>
  <c r="J20" i="86"/>
  <c r="I20" i="86"/>
  <c r="H20" i="86"/>
  <c r="G20" i="86"/>
  <c r="F20" i="86"/>
  <c r="E20" i="86"/>
  <c r="D20" i="86"/>
  <c r="C20" i="86"/>
  <c r="B20" i="86"/>
  <c r="N19" i="86"/>
  <c r="N18" i="86"/>
  <c r="B124" i="86" s="1"/>
  <c r="N17" i="86"/>
  <c r="B127" i="86" s="1"/>
  <c r="N16" i="86"/>
  <c r="B126" i="86" s="1"/>
  <c r="N15" i="86"/>
  <c r="N14" i="86"/>
  <c r="B128" i="86" s="1"/>
  <c r="N13" i="86"/>
  <c r="N12" i="86"/>
  <c r="B136" i="86" s="1"/>
  <c r="N11" i="86"/>
  <c r="B135" i="86" s="1"/>
  <c r="N10" i="86"/>
  <c r="B134" i="86" s="1"/>
  <c r="N9" i="86"/>
  <c r="B123" i="86" s="1"/>
  <c r="N8" i="86"/>
  <c r="N7" i="86"/>
  <c r="B133" i="86" s="1"/>
  <c r="N6" i="86"/>
  <c r="B132" i="86" s="1"/>
  <c r="N5" i="86"/>
  <c r="B131" i="86" s="1"/>
  <c r="N4" i="86"/>
  <c r="B130" i="86" s="1"/>
  <c r="N3" i="86"/>
  <c r="N2" i="86"/>
  <c r="CL22" i="140"/>
  <c r="CK22" i="140"/>
  <c r="CJ22" i="140"/>
  <c r="CI22" i="140"/>
  <c r="CH22" i="140"/>
  <c r="CG22" i="140"/>
  <c r="CF22" i="140"/>
  <c r="CE22" i="140"/>
  <c r="CD22" i="140"/>
  <c r="CC22" i="140"/>
  <c r="CA22" i="140"/>
  <c r="BZ22" i="140"/>
  <c r="BY22" i="140"/>
  <c r="BX22" i="140"/>
  <c r="BW22" i="140"/>
  <c r="BV22" i="140"/>
  <c r="BU22" i="140"/>
  <c r="BT22" i="140"/>
  <c r="BS22" i="140"/>
  <c r="BR22" i="140"/>
  <c r="BQ22" i="140"/>
  <c r="BP22" i="140"/>
  <c r="BO22" i="140"/>
  <c r="BN22" i="140"/>
  <c r="BM22" i="140"/>
  <c r="BL22" i="140"/>
  <c r="BK22" i="140"/>
  <c r="BJ22" i="140"/>
  <c r="BI22" i="140"/>
  <c r="BH22" i="140"/>
  <c r="BG22" i="140"/>
  <c r="BF22" i="140"/>
  <c r="BE22" i="140"/>
  <c r="BD22" i="140"/>
  <c r="BC22" i="140"/>
  <c r="BB22" i="140"/>
  <c r="BA22" i="140"/>
  <c r="AZ22" i="140"/>
  <c r="AY22" i="140"/>
  <c r="AX22" i="140"/>
  <c r="AW22" i="140"/>
  <c r="AV22" i="140"/>
  <c r="AU22" i="140"/>
  <c r="AT22" i="140"/>
  <c r="AS22" i="140"/>
  <c r="AR22" i="140"/>
  <c r="AQ22" i="140"/>
  <c r="AP22" i="140"/>
  <c r="AO22" i="140"/>
  <c r="AN22" i="140"/>
  <c r="AM22" i="140"/>
  <c r="AL22" i="140"/>
  <c r="AK22" i="140"/>
  <c r="AJ22" i="140"/>
  <c r="AI22" i="140"/>
  <c r="AH22" i="140"/>
  <c r="AG22" i="140"/>
  <c r="AF22" i="140"/>
  <c r="AE22" i="140"/>
  <c r="AD22" i="140"/>
  <c r="AC22" i="140"/>
  <c r="AB22" i="140"/>
  <c r="AA22" i="140"/>
  <c r="Z22" i="140"/>
  <c r="Y22" i="140"/>
  <c r="X22" i="140"/>
  <c r="W22" i="140"/>
  <c r="V22" i="140"/>
  <c r="U22" i="140"/>
  <c r="T22" i="140"/>
  <c r="S22" i="140"/>
  <c r="R22" i="140"/>
  <c r="Q22" i="140"/>
  <c r="P22" i="140"/>
  <c r="O22" i="140"/>
  <c r="N22" i="140"/>
  <c r="M22" i="140"/>
  <c r="L22" i="140"/>
  <c r="K22" i="140"/>
  <c r="J22" i="140"/>
  <c r="I22" i="140"/>
  <c r="H22" i="140"/>
  <c r="G22" i="140"/>
  <c r="F22" i="140"/>
  <c r="E22" i="140"/>
  <c r="D22" i="140"/>
  <c r="C22" i="140"/>
  <c r="B22" i="140"/>
  <c r="H16" i="140"/>
  <c r="M10" i="140"/>
  <c r="L10" i="140"/>
  <c r="K10" i="140"/>
  <c r="J10" i="140"/>
  <c r="I10" i="140"/>
  <c r="H10" i="140"/>
  <c r="G14" i="140" s="1"/>
  <c r="G10" i="140"/>
  <c r="F10" i="140"/>
  <c r="E10" i="140"/>
  <c r="D10" i="140"/>
  <c r="C10" i="140"/>
  <c r="B10" i="140"/>
  <c r="M9" i="140"/>
  <c r="L9" i="140"/>
  <c r="K9" i="140"/>
  <c r="J9" i="140"/>
  <c r="I9" i="140"/>
  <c r="H9" i="140"/>
  <c r="CB22" i="140" s="1"/>
  <c r="FT7" i="3" s="1"/>
  <c r="G9" i="140"/>
  <c r="H15" i="140" s="1"/>
  <c r="F9" i="140"/>
  <c r="E9" i="140"/>
  <c r="D9" i="140"/>
  <c r="C9" i="140"/>
  <c r="B9" i="140"/>
  <c r="M8" i="140"/>
  <c r="L8" i="140"/>
  <c r="K8" i="140"/>
  <c r="J8" i="140"/>
  <c r="I8" i="140"/>
  <c r="H8" i="140"/>
  <c r="G8" i="140"/>
  <c r="F8" i="140"/>
  <c r="E8" i="140"/>
  <c r="D8" i="140"/>
  <c r="C8" i="140"/>
  <c r="B8" i="140"/>
  <c r="M7" i="140"/>
  <c r="L7" i="140"/>
  <c r="K7" i="140"/>
  <c r="J7" i="140"/>
  <c r="I7" i="140"/>
  <c r="H7" i="140"/>
  <c r="G7" i="140"/>
  <c r="F7" i="140"/>
  <c r="E7" i="140"/>
  <c r="D7" i="140"/>
  <c r="C7" i="140"/>
  <c r="B7" i="140"/>
  <c r="M6" i="140"/>
  <c r="L6" i="140"/>
  <c r="K6" i="140"/>
  <c r="J6" i="140"/>
  <c r="I6" i="140"/>
  <c r="H6" i="140"/>
  <c r="G6" i="140"/>
  <c r="F6" i="140"/>
  <c r="E6" i="140"/>
  <c r="D6" i="140"/>
  <c r="C6" i="140"/>
  <c r="B6" i="140"/>
  <c r="M5" i="140"/>
  <c r="L5" i="140"/>
  <c r="K5" i="140"/>
  <c r="J5" i="140"/>
  <c r="I5" i="140"/>
  <c r="H5" i="140"/>
  <c r="G5" i="140"/>
  <c r="F5" i="140"/>
  <c r="E5" i="140"/>
  <c r="D5" i="140"/>
  <c r="C5" i="140"/>
  <c r="B5" i="140"/>
  <c r="M4" i="140"/>
  <c r="L4" i="140"/>
  <c r="K4" i="140"/>
  <c r="J4" i="140"/>
  <c r="I4" i="140"/>
  <c r="H4" i="140"/>
  <c r="G4" i="140"/>
  <c r="F4" i="140"/>
  <c r="E4" i="140"/>
  <c r="D4" i="140"/>
  <c r="C4" i="140"/>
  <c r="B4" i="140"/>
  <c r="M3" i="140"/>
  <c r="L3" i="140"/>
  <c r="K3" i="140"/>
  <c r="J3" i="140"/>
  <c r="ET13" i="45"/>
  <c r="ES13" i="45"/>
  <c r="ER13" i="45"/>
  <c r="EQ13" i="45"/>
  <c r="EP13" i="45"/>
  <c r="EO13" i="45"/>
  <c r="EQ18" i="45" s="1"/>
  <c r="EN13" i="45"/>
  <c r="EM13" i="45"/>
  <c r="EL13" i="45"/>
  <c r="EK13" i="45"/>
  <c r="EJ13" i="45"/>
  <c r="EI13" i="45"/>
  <c r="ET12" i="45"/>
  <c r="ES12" i="45"/>
  <c r="ER12" i="45"/>
  <c r="EQ12" i="45"/>
  <c r="EP12" i="45"/>
  <c r="EO12" i="45"/>
  <c r="EN12" i="45"/>
  <c r="EM12" i="45"/>
  <c r="EL12" i="45"/>
  <c r="EK12" i="45"/>
  <c r="EJ12" i="45"/>
  <c r="EI12" i="45"/>
  <c r="ET11" i="45"/>
  <c r="ES11" i="45"/>
  <c r="ER11" i="45"/>
  <c r="EQ11" i="45"/>
  <c r="EP11" i="45"/>
  <c r="EO11" i="45"/>
  <c r="EN11" i="45"/>
  <c r="ER20" i="45" s="1"/>
  <c r="EM11" i="45"/>
  <c r="EL11" i="45"/>
  <c r="EK11" i="45"/>
  <c r="EJ11" i="45"/>
  <c r="EI11" i="45"/>
  <c r="A11" i="45"/>
  <c r="ET10" i="45"/>
  <c r="ES10" i="45"/>
  <c r="ER10" i="45"/>
  <c r="EQ10" i="45"/>
  <c r="EP10" i="45"/>
  <c r="EO10" i="45"/>
  <c r="EN10" i="45"/>
  <c r="EM10" i="45"/>
  <c r="EL10" i="45"/>
  <c r="EK10" i="45"/>
  <c r="EJ10" i="45"/>
  <c r="EI10" i="45"/>
  <c r="ET9" i="45"/>
  <c r="ES9" i="45"/>
  <c r="ER9" i="45"/>
  <c r="EQ9" i="45"/>
  <c r="EP9" i="45"/>
  <c r="EO9" i="45"/>
  <c r="EN9" i="45"/>
  <c r="EM9" i="45"/>
  <c r="EL9" i="45"/>
  <c r="EK9" i="45"/>
  <c r="EJ9" i="45"/>
  <c r="EI9" i="45"/>
  <c r="ET8" i="45"/>
  <c r="ES8" i="45"/>
  <c r="ER8" i="45"/>
  <c r="EQ8" i="45"/>
  <c r="EP8" i="45"/>
  <c r="EO8" i="45"/>
  <c r="EN8" i="45"/>
  <c r="EM8" i="45"/>
  <c r="EL8" i="45"/>
  <c r="EK8" i="45"/>
  <c r="EJ8" i="45"/>
  <c r="EI8" i="45"/>
  <c r="A8" i="45"/>
  <c r="ET7" i="45"/>
  <c r="ES7" i="45"/>
  <c r="ER7" i="45"/>
  <c r="EQ7" i="45"/>
  <c r="EP7" i="45"/>
  <c r="EO7" i="45"/>
  <c r="EN7" i="45"/>
  <c r="EM7" i="45"/>
  <c r="EL7" i="45"/>
  <c r="EK7" i="45"/>
  <c r="EJ7" i="45"/>
  <c r="EI7" i="45"/>
  <c r="A7" i="45"/>
  <c r="ET6" i="45"/>
  <c r="ES6" i="45"/>
  <c r="ER6" i="45"/>
  <c r="EQ6" i="45"/>
  <c r="EP6" i="45"/>
  <c r="EO6" i="45"/>
  <c r="EN6" i="45"/>
  <c r="EM6" i="45"/>
  <c r="EL6" i="45"/>
  <c r="EK6" i="45"/>
  <c r="EJ6" i="45"/>
  <c r="EI6" i="45"/>
  <c r="A6" i="45"/>
  <c r="ET1" i="45"/>
  <c r="ES1" i="45"/>
  <c r="ER1" i="45"/>
  <c r="EQ1" i="45"/>
  <c r="EP1" i="45"/>
  <c r="EO1" i="45"/>
  <c r="EN1" i="45"/>
  <c r="EM1" i="45"/>
  <c r="EL1" i="45"/>
  <c r="EK1" i="45"/>
  <c r="EJ1" i="45"/>
  <c r="EI1" i="45"/>
  <c r="EW13" i="38"/>
  <c r="EV13" i="38"/>
  <c r="EU13" i="38"/>
  <c r="ET13" i="38"/>
  <c r="ES13" i="38"/>
  <c r="ER13" i="38"/>
  <c r="EQ13" i="38"/>
  <c r="EP13" i="38"/>
  <c r="EO13" i="38"/>
  <c r="EI13" i="38"/>
  <c r="EH13" i="38"/>
  <c r="EG13" i="38"/>
  <c r="EF13" i="38"/>
  <c r="EE13" i="38"/>
  <c r="ED13" i="38"/>
  <c r="EC13" i="38"/>
  <c r="DZ13" i="38"/>
  <c r="DY13" i="38"/>
  <c r="DX13" i="38"/>
  <c r="DW13" i="38"/>
  <c r="DV13" i="38"/>
  <c r="DU13" i="38"/>
  <c r="DT13" i="38"/>
  <c r="DS13" i="38"/>
  <c r="DR13" i="38"/>
  <c r="DQ13" i="38"/>
  <c r="DP13" i="38"/>
  <c r="DO13" i="38"/>
  <c r="DN13" i="38"/>
  <c r="DM13" i="38"/>
  <c r="DL13" i="38"/>
  <c r="DK13" i="38"/>
  <c r="DJ13" i="38"/>
  <c r="DI13" i="38"/>
  <c r="DH13" i="38"/>
  <c r="DG13" i="38"/>
  <c r="DF13" i="38"/>
  <c r="DE13" i="38"/>
  <c r="DD13" i="38"/>
  <c r="DC13" i="38"/>
  <c r="DB13" i="38"/>
  <c r="DA13" i="38"/>
  <c r="CZ13" i="38"/>
  <c r="CY13" i="38"/>
  <c r="CX13" i="38"/>
  <c r="CW13" i="38"/>
  <c r="CV13" i="38"/>
  <c r="CU13" i="38"/>
  <c r="CT13" i="38"/>
  <c r="CS13" i="38"/>
  <c r="CR13" i="38"/>
  <c r="CQ13" i="38"/>
  <c r="CP13" i="38"/>
  <c r="CO13" i="38"/>
  <c r="CN13" i="38"/>
  <c r="CM13" i="38"/>
  <c r="CL13" i="38"/>
  <c r="CK13" i="38"/>
  <c r="CJ13" i="38"/>
  <c r="CI13" i="38"/>
  <c r="CH13" i="38"/>
  <c r="CG13" i="38"/>
  <c r="CF13" i="38"/>
  <c r="CE13" i="38"/>
  <c r="CD13" i="38"/>
  <c r="CC13" i="38"/>
  <c r="CB13" i="38"/>
  <c r="CA13" i="38"/>
  <c r="BZ13" i="38"/>
  <c r="BY13" i="38"/>
  <c r="BX13" i="38"/>
  <c r="BW13" i="38"/>
  <c r="BV13" i="38"/>
  <c r="BU13" i="38"/>
  <c r="BT13" i="38"/>
  <c r="BS13" i="38"/>
  <c r="BR13" i="38"/>
  <c r="BQ13" i="38"/>
  <c r="BP13" i="38"/>
  <c r="BO13" i="38"/>
  <c r="BN13" i="38"/>
  <c r="BM13" i="38"/>
  <c r="BL13" i="38"/>
  <c r="BK13" i="38"/>
  <c r="BJ13" i="38"/>
  <c r="BI13" i="38"/>
  <c r="BH13" i="38"/>
  <c r="BG13" i="38"/>
  <c r="BF13" i="38"/>
  <c r="BE13" i="38"/>
  <c r="BD13" i="38"/>
  <c r="BC13" i="38"/>
  <c r="BB13" i="38"/>
  <c r="BA13" i="38"/>
  <c r="AZ13" i="38"/>
  <c r="AY13" i="38"/>
  <c r="AX13" i="38"/>
  <c r="AW13" i="38"/>
  <c r="AV13" i="38"/>
  <c r="AU13" i="38"/>
  <c r="AT13" i="38"/>
  <c r="AS13" i="38"/>
  <c r="AR13" i="38"/>
  <c r="AQ13" i="38"/>
  <c r="AP13" i="38"/>
  <c r="AO13" i="38"/>
  <c r="AN13" i="38"/>
  <c r="AM13" i="38"/>
  <c r="AL13" i="38"/>
  <c r="AK13" i="38"/>
  <c r="AJ13" i="38"/>
  <c r="AI13" i="38"/>
  <c r="AH13" i="38"/>
  <c r="AG13" i="38"/>
  <c r="AF13" i="38"/>
  <c r="AE13" i="38"/>
  <c r="AD13" i="38"/>
  <c r="AC13" i="38"/>
  <c r="AB13" i="38"/>
  <c r="AA13" i="38"/>
  <c r="Z13" i="38"/>
  <c r="Y13" i="38"/>
  <c r="X13" i="38"/>
  <c r="W13" i="38"/>
  <c r="V13" i="38"/>
  <c r="U13" i="38"/>
  <c r="T13" i="38"/>
  <c r="S13" i="38"/>
  <c r="R13" i="38"/>
  <c r="Q13" i="38"/>
  <c r="P13" i="38"/>
  <c r="O13" i="38"/>
  <c r="N13" i="38"/>
  <c r="M13" i="38"/>
  <c r="L13" i="38"/>
  <c r="K13" i="38"/>
  <c r="J13" i="38"/>
  <c r="I13" i="38"/>
  <c r="H13" i="38"/>
  <c r="G13" i="38"/>
  <c r="F13" i="38"/>
  <c r="E13" i="38"/>
  <c r="D13" i="38"/>
  <c r="C13" i="38"/>
  <c r="B13" i="38"/>
  <c r="EW12" i="38"/>
  <c r="EV12" i="38"/>
  <c r="EU12" i="38"/>
  <c r="ET12" i="38"/>
  <c r="ES12" i="38"/>
  <c r="ER12" i="38"/>
  <c r="EQ12" i="38"/>
  <c r="EP12" i="38"/>
  <c r="EO12" i="38"/>
  <c r="EI12" i="38"/>
  <c r="EH12" i="38"/>
  <c r="EG12" i="38"/>
  <c r="EF12" i="38"/>
  <c r="EE12" i="38"/>
  <c r="ED12" i="38"/>
  <c r="EC12" i="38"/>
  <c r="DZ12" i="38"/>
  <c r="DY12" i="38"/>
  <c r="DX12" i="38"/>
  <c r="DW12" i="38"/>
  <c r="DV12" i="38"/>
  <c r="DU12" i="38"/>
  <c r="DT12" i="38"/>
  <c r="DS12" i="38"/>
  <c r="DR12" i="38"/>
  <c r="DQ12" i="38"/>
  <c r="DP12" i="38"/>
  <c r="DO12" i="38"/>
  <c r="DN12" i="38"/>
  <c r="DM12" i="38"/>
  <c r="DL12" i="38"/>
  <c r="DK12" i="38"/>
  <c r="DJ12" i="38"/>
  <c r="DI12" i="38"/>
  <c r="DH12" i="38"/>
  <c r="DG12" i="38"/>
  <c r="DF12" i="38"/>
  <c r="DE12" i="38"/>
  <c r="DD12" i="38"/>
  <c r="DC12" i="38"/>
  <c r="DB12" i="38"/>
  <c r="DA12" i="38"/>
  <c r="CZ12" i="38"/>
  <c r="CY12" i="38"/>
  <c r="CX12" i="38"/>
  <c r="CW12" i="38"/>
  <c r="CV12" i="38"/>
  <c r="CU12" i="38"/>
  <c r="CT12" i="38"/>
  <c r="CS12" i="38"/>
  <c r="CR12" i="38"/>
  <c r="CQ12" i="38"/>
  <c r="CP12" i="38"/>
  <c r="CO12" i="38"/>
  <c r="CN12" i="38"/>
  <c r="CM12" i="38"/>
  <c r="CL12" i="38"/>
  <c r="CK12" i="38"/>
  <c r="CJ12" i="38"/>
  <c r="CI12" i="38"/>
  <c r="CH12" i="38"/>
  <c r="CG12" i="38"/>
  <c r="CF12" i="38"/>
  <c r="CE12" i="38"/>
  <c r="CD12" i="38"/>
  <c r="CC12" i="38"/>
  <c r="CB12" i="38"/>
  <c r="CA12" i="38"/>
  <c r="BZ12" i="38"/>
  <c r="BY12" i="38"/>
  <c r="BX12" i="38"/>
  <c r="BW12" i="38"/>
  <c r="BV12" i="38"/>
  <c r="BU12" i="38"/>
  <c r="BT12" i="38"/>
  <c r="BS12" i="38"/>
  <c r="BR12" i="38"/>
  <c r="BQ12" i="38"/>
  <c r="BP12" i="38"/>
  <c r="BO12" i="38"/>
  <c r="BN12" i="38"/>
  <c r="BM12" i="38"/>
  <c r="BL12" i="38"/>
  <c r="BK12" i="38"/>
  <c r="BJ12" i="38"/>
  <c r="BI12" i="38"/>
  <c r="BH12" i="38"/>
  <c r="BG12" i="38"/>
  <c r="BF12" i="38"/>
  <c r="BE12" i="38"/>
  <c r="BD12" i="38"/>
  <c r="BC12" i="38"/>
  <c r="BB12" i="38"/>
  <c r="BA12" i="38"/>
  <c r="AZ12" i="38"/>
  <c r="AY12" i="38"/>
  <c r="AX12" i="38"/>
  <c r="AW12" i="38"/>
  <c r="AV12" i="38"/>
  <c r="AU12" i="38"/>
  <c r="AT12" i="38"/>
  <c r="AS12" i="38"/>
  <c r="AR12" i="38"/>
  <c r="AQ12" i="38"/>
  <c r="AP12" i="38"/>
  <c r="AO12" i="38"/>
  <c r="AN12" i="38"/>
  <c r="AM12" i="38"/>
  <c r="AL12" i="38"/>
  <c r="AK12" i="38"/>
  <c r="AJ12" i="38"/>
  <c r="AI12" i="38"/>
  <c r="AH12" i="38"/>
  <c r="AG12" i="38"/>
  <c r="AF12" i="38"/>
  <c r="AE12" i="38"/>
  <c r="AD12" i="38"/>
  <c r="AC12" i="38"/>
  <c r="AB12" i="38"/>
  <c r="AA12" i="38"/>
  <c r="Z12" i="38"/>
  <c r="Y12" i="38"/>
  <c r="X12" i="38"/>
  <c r="W12" i="38"/>
  <c r="V12" i="38"/>
  <c r="U12" i="38"/>
  <c r="T12" i="38"/>
  <c r="S12" i="38"/>
  <c r="R12" i="38"/>
  <c r="Q12" i="38"/>
  <c r="P12" i="38"/>
  <c r="O12" i="38"/>
  <c r="N12" i="38"/>
  <c r="M12" i="38"/>
  <c r="L12" i="38"/>
  <c r="K12" i="38"/>
  <c r="J12" i="38"/>
  <c r="I12" i="38"/>
  <c r="H12" i="38"/>
  <c r="G12" i="38"/>
  <c r="F12" i="38"/>
  <c r="E12" i="38"/>
  <c r="D12" i="38"/>
  <c r="C12" i="38"/>
  <c r="B12" i="38"/>
  <c r="EW11" i="38"/>
  <c r="EV11" i="38"/>
  <c r="EU11" i="38"/>
  <c r="ET11" i="38"/>
  <c r="ES11" i="38"/>
  <c r="ER11" i="38"/>
  <c r="EQ11" i="38"/>
  <c r="EP11" i="38"/>
  <c r="EO11" i="38"/>
  <c r="EI11" i="38"/>
  <c r="EH11" i="38"/>
  <c r="EG11" i="38"/>
  <c r="EF11" i="38"/>
  <c r="EE11" i="38"/>
  <c r="ED11" i="38"/>
  <c r="EC11" i="38"/>
  <c r="DZ11" i="38"/>
  <c r="DY11" i="38"/>
  <c r="DX11" i="38"/>
  <c r="DW11" i="38"/>
  <c r="DV11" i="38"/>
  <c r="DU11" i="38"/>
  <c r="DT11" i="38"/>
  <c r="DS11" i="38"/>
  <c r="DR11" i="38"/>
  <c r="DQ11" i="38"/>
  <c r="DP11" i="38"/>
  <c r="DO11" i="38"/>
  <c r="DN11" i="38"/>
  <c r="DM11" i="38"/>
  <c r="DL11" i="38"/>
  <c r="DK11" i="38"/>
  <c r="DJ11" i="38"/>
  <c r="DI11" i="38"/>
  <c r="DH11" i="38"/>
  <c r="DG11" i="38"/>
  <c r="DF11" i="38"/>
  <c r="DE11" i="38"/>
  <c r="DD11" i="38"/>
  <c r="DC11" i="38"/>
  <c r="DB11" i="38"/>
  <c r="DA11" i="38"/>
  <c r="CZ11" i="38"/>
  <c r="CY11" i="38"/>
  <c r="CX11" i="38"/>
  <c r="CW11" i="38"/>
  <c r="CV11" i="38"/>
  <c r="CU11" i="38"/>
  <c r="CT11" i="38"/>
  <c r="CS11" i="38"/>
  <c r="CR11" i="38"/>
  <c r="CQ11" i="38"/>
  <c r="CP11" i="38"/>
  <c r="CO11" i="38"/>
  <c r="CN11" i="38"/>
  <c r="CM11" i="38"/>
  <c r="CL11" i="38"/>
  <c r="CK11" i="38"/>
  <c r="CJ11" i="38"/>
  <c r="CI11" i="38"/>
  <c r="CH11" i="38"/>
  <c r="CG11" i="38"/>
  <c r="CF11" i="38"/>
  <c r="CE11" i="38"/>
  <c r="CD11" i="38"/>
  <c r="CC11" i="38"/>
  <c r="CB11" i="38"/>
  <c r="CA11" i="38"/>
  <c r="BZ11" i="38"/>
  <c r="BY11" i="38"/>
  <c r="BX11" i="38"/>
  <c r="BW11" i="38"/>
  <c r="BV11" i="38"/>
  <c r="BU11" i="38"/>
  <c r="BT11" i="38"/>
  <c r="BS11" i="38"/>
  <c r="BR11" i="38"/>
  <c r="BQ11" i="38"/>
  <c r="BP11" i="38"/>
  <c r="BO11" i="38"/>
  <c r="BN11" i="38"/>
  <c r="BM11" i="38"/>
  <c r="BL11" i="38"/>
  <c r="BK11" i="38"/>
  <c r="BJ11" i="38"/>
  <c r="BI11" i="38"/>
  <c r="BH11" i="38"/>
  <c r="BG11" i="38"/>
  <c r="BF11" i="38"/>
  <c r="BE11" i="38"/>
  <c r="BD11" i="38"/>
  <c r="BC11" i="38"/>
  <c r="BB11" i="38"/>
  <c r="BA11" i="38"/>
  <c r="AZ11" i="38"/>
  <c r="AY11" i="38"/>
  <c r="AX11" i="38"/>
  <c r="AW11" i="38"/>
  <c r="AV11" i="38"/>
  <c r="AU11" i="38"/>
  <c r="AT11" i="38"/>
  <c r="AS11" i="38"/>
  <c r="AR11" i="38"/>
  <c r="AQ11" i="38"/>
  <c r="AP11" i="38"/>
  <c r="AO11" i="38"/>
  <c r="AN11" i="38"/>
  <c r="AM11" i="38"/>
  <c r="AL11" i="38"/>
  <c r="AK11" i="38"/>
  <c r="AJ11" i="38"/>
  <c r="AI11" i="38"/>
  <c r="AH11" i="38"/>
  <c r="AG11" i="38"/>
  <c r="AF11" i="38"/>
  <c r="AE11" i="38"/>
  <c r="AD11" i="38"/>
  <c r="AC11" i="38"/>
  <c r="AB11" i="38"/>
  <c r="AA11" i="38"/>
  <c r="Z11" i="38"/>
  <c r="Y11" i="38"/>
  <c r="X11" i="38"/>
  <c r="W11" i="38"/>
  <c r="V11" i="38"/>
  <c r="U11" i="38"/>
  <c r="T11" i="38"/>
  <c r="S11" i="38"/>
  <c r="R11" i="38"/>
  <c r="Q11" i="38"/>
  <c r="P11" i="38"/>
  <c r="O11" i="38"/>
  <c r="N11" i="38"/>
  <c r="M11" i="38"/>
  <c r="L11" i="38"/>
  <c r="K11" i="38"/>
  <c r="J11" i="38"/>
  <c r="I11" i="38"/>
  <c r="H11" i="38"/>
  <c r="G11" i="38"/>
  <c r="F11" i="38"/>
  <c r="E11" i="38"/>
  <c r="D11" i="38"/>
  <c r="C11" i="38"/>
  <c r="B11" i="38"/>
  <c r="EW10" i="38"/>
  <c r="EV10" i="38"/>
  <c r="EU10" i="38"/>
  <c r="ET10" i="38"/>
  <c r="ES10" i="38"/>
  <c r="ER10" i="38"/>
  <c r="EQ10" i="38"/>
  <c r="EP10" i="38"/>
  <c r="EO10" i="38"/>
  <c r="EI10" i="38"/>
  <c r="EH10" i="38"/>
  <c r="EG10" i="38"/>
  <c r="EF10" i="38"/>
  <c r="EE10" i="38"/>
  <c r="ED10" i="38"/>
  <c r="EC10" i="38"/>
  <c r="DZ10" i="38"/>
  <c r="DY10" i="38"/>
  <c r="DX10" i="38"/>
  <c r="DW10" i="38"/>
  <c r="DV10" i="38"/>
  <c r="DU10" i="38"/>
  <c r="DT10" i="38"/>
  <c r="DS10" i="38"/>
  <c r="DR10" i="38"/>
  <c r="DQ10" i="38"/>
  <c r="DP10" i="38"/>
  <c r="DO10" i="38"/>
  <c r="DN10" i="38"/>
  <c r="DM10" i="38"/>
  <c r="DL10" i="38"/>
  <c r="DK10" i="38"/>
  <c r="DJ10" i="38"/>
  <c r="DI10" i="38"/>
  <c r="DH10" i="38"/>
  <c r="DG10" i="38"/>
  <c r="DF10" i="38"/>
  <c r="DE10" i="38"/>
  <c r="DD10" i="38"/>
  <c r="DC10" i="38"/>
  <c r="DB10" i="38"/>
  <c r="DA10" i="38"/>
  <c r="CZ10" i="38"/>
  <c r="CY10" i="38"/>
  <c r="CX10" i="38"/>
  <c r="CW10" i="38"/>
  <c r="CV10" i="38"/>
  <c r="CU10" i="38"/>
  <c r="CT10" i="38"/>
  <c r="CS10" i="38"/>
  <c r="CR10" i="38"/>
  <c r="CQ10" i="38"/>
  <c r="CP10" i="38"/>
  <c r="CO10" i="38"/>
  <c r="CN10" i="38"/>
  <c r="CM10" i="38"/>
  <c r="CL10" i="38"/>
  <c r="CK10" i="38"/>
  <c r="CJ10" i="38"/>
  <c r="CI10" i="38"/>
  <c r="CH10" i="38"/>
  <c r="CG10" i="38"/>
  <c r="CF10" i="38"/>
  <c r="CE10" i="38"/>
  <c r="CD10" i="38"/>
  <c r="CC10" i="38"/>
  <c r="CB10" i="38"/>
  <c r="CA10" i="38"/>
  <c r="BZ10" i="38"/>
  <c r="BY10" i="38"/>
  <c r="BX10" i="38"/>
  <c r="BW10" i="38"/>
  <c r="BV10" i="38"/>
  <c r="BU10" i="38"/>
  <c r="BT10" i="38"/>
  <c r="BS10" i="38"/>
  <c r="BR10" i="38"/>
  <c r="BQ10" i="38"/>
  <c r="BP10" i="38"/>
  <c r="BO10" i="38"/>
  <c r="BN10" i="38"/>
  <c r="BM10" i="38"/>
  <c r="BL10" i="38"/>
  <c r="BK10" i="38"/>
  <c r="BJ10" i="38"/>
  <c r="BI10" i="38"/>
  <c r="BH10" i="38"/>
  <c r="BG10" i="38"/>
  <c r="BF10" i="38"/>
  <c r="BE10" i="38"/>
  <c r="BD10" i="38"/>
  <c r="BC10" i="38"/>
  <c r="BB10" i="38"/>
  <c r="BA10" i="38"/>
  <c r="AZ10" i="38"/>
  <c r="AY10" i="38"/>
  <c r="AX10" i="38"/>
  <c r="AW10" i="38"/>
  <c r="AV10" i="38"/>
  <c r="AU10" i="38"/>
  <c r="AT10" i="38"/>
  <c r="AS10" i="38"/>
  <c r="AR10" i="38"/>
  <c r="AQ10" i="38"/>
  <c r="AP10" i="38"/>
  <c r="AO10" i="38"/>
  <c r="AN10" i="38"/>
  <c r="AM10" i="38"/>
  <c r="AL10" i="38"/>
  <c r="AK10" i="38"/>
  <c r="AJ10" i="38"/>
  <c r="AI10" i="38"/>
  <c r="AH10" i="38"/>
  <c r="AG10" i="38"/>
  <c r="AF10" i="38"/>
  <c r="AE10" i="38"/>
  <c r="AD10" i="38"/>
  <c r="AC10" i="38"/>
  <c r="AB10" i="38"/>
  <c r="AA10" i="38"/>
  <c r="Z10" i="38"/>
  <c r="Y10" i="38"/>
  <c r="X10" i="38"/>
  <c r="W10" i="38"/>
  <c r="V10" i="38"/>
  <c r="U10" i="38"/>
  <c r="T10" i="38"/>
  <c r="S10" i="38"/>
  <c r="R10" i="38"/>
  <c r="Q10" i="38"/>
  <c r="P10" i="38"/>
  <c r="O10" i="38"/>
  <c r="N10" i="38"/>
  <c r="M10" i="38"/>
  <c r="L10" i="38"/>
  <c r="K10" i="38"/>
  <c r="J10" i="38"/>
  <c r="I10" i="38"/>
  <c r="H10" i="38"/>
  <c r="G10" i="38"/>
  <c r="F10" i="38"/>
  <c r="E10" i="38"/>
  <c r="D10" i="38"/>
  <c r="C10" i="38"/>
  <c r="B10" i="38"/>
  <c r="EW7" i="38"/>
  <c r="EV7" i="38"/>
  <c r="EU7" i="38"/>
  <c r="ET7" i="38"/>
  <c r="ES7" i="38"/>
  <c r="ER7" i="38"/>
  <c r="EQ7" i="38"/>
  <c r="EP7" i="38"/>
  <c r="EO7" i="38"/>
  <c r="EI7" i="38"/>
  <c r="EH7" i="38"/>
  <c r="EG7" i="38"/>
  <c r="EF7" i="38"/>
  <c r="EE7" i="38"/>
  <c r="ED7" i="38"/>
  <c r="EC7" i="38"/>
  <c r="DZ7" i="38"/>
  <c r="DY7" i="38"/>
  <c r="DX7" i="38"/>
  <c r="DW7" i="38"/>
  <c r="DV7" i="38"/>
  <c r="DU7" i="38"/>
  <c r="DT7" i="38"/>
  <c r="DS7" i="38"/>
  <c r="DR7" i="38"/>
  <c r="DQ7" i="38"/>
  <c r="DP7" i="38"/>
  <c r="DO7" i="38"/>
  <c r="DN7" i="38"/>
  <c r="DM7" i="38"/>
  <c r="DL7" i="38"/>
  <c r="DK7" i="38"/>
  <c r="DJ7" i="38"/>
  <c r="DI7" i="38"/>
  <c r="DH7" i="38"/>
  <c r="DG7" i="38"/>
  <c r="DF7" i="38"/>
  <c r="DE7" i="38"/>
  <c r="DD7" i="38"/>
  <c r="DC7" i="38"/>
  <c r="DB7" i="38"/>
  <c r="DA7" i="38"/>
  <c r="CZ7" i="38"/>
  <c r="CY7" i="38"/>
  <c r="CX7" i="38"/>
  <c r="CW7" i="38"/>
  <c r="CV7" i="38"/>
  <c r="CU7" i="38"/>
  <c r="CT7" i="38"/>
  <c r="CS7" i="38"/>
  <c r="CR7" i="38"/>
  <c r="CQ7" i="38"/>
  <c r="CP7" i="38"/>
  <c r="CO7" i="38"/>
  <c r="CN7" i="38"/>
  <c r="CM7" i="38"/>
  <c r="CL7" i="38"/>
  <c r="CK7" i="38"/>
  <c r="CJ7" i="38"/>
  <c r="CI7" i="38"/>
  <c r="CH7" i="38"/>
  <c r="CG7" i="38"/>
  <c r="CF7" i="38"/>
  <c r="CE7" i="38"/>
  <c r="CD7" i="38"/>
  <c r="CC7" i="38"/>
  <c r="CB7" i="38"/>
  <c r="CA7" i="38"/>
  <c r="BZ7" i="38"/>
  <c r="BY7" i="38"/>
  <c r="BX7" i="38"/>
  <c r="BW7" i="38"/>
  <c r="BV7" i="38"/>
  <c r="BU7" i="38"/>
  <c r="BT7" i="38"/>
  <c r="BS7" i="38"/>
  <c r="BR7" i="38"/>
  <c r="BQ7" i="38"/>
  <c r="BP7" i="38"/>
  <c r="BO7" i="38"/>
  <c r="BN7" i="38"/>
  <c r="BM7" i="38"/>
  <c r="BL7" i="38"/>
  <c r="BK7" i="38"/>
  <c r="BJ7" i="38"/>
  <c r="BI7" i="38"/>
  <c r="BH7" i="38"/>
  <c r="BG7" i="38"/>
  <c r="BF7" i="38"/>
  <c r="BE7" i="38"/>
  <c r="BD7" i="38"/>
  <c r="BC7" i="38"/>
  <c r="BB7" i="38"/>
  <c r="BA7" i="38"/>
  <c r="AZ7" i="38"/>
  <c r="AY7" i="38"/>
  <c r="AX7" i="38"/>
  <c r="AW7" i="38"/>
  <c r="AV7" i="38"/>
  <c r="AU7" i="38"/>
  <c r="AT7" i="38"/>
  <c r="AS7" i="38"/>
  <c r="AR7" i="38"/>
  <c r="AQ7" i="38"/>
  <c r="AP7" i="38"/>
  <c r="AO7" i="38"/>
  <c r="AN7" i="38"/>
  <c r="AM7" i="38"/>
  <c r="AL7" i="38"/>
  <c r="AK7" i="38"/>
  <c r="AJ7" i="38"/>
  <c r="AI7" i="38"/>
  <c r="AH7" i="38"/>
  <c r="AG7" i="38"/>
  <c r="AF7" i="38"/>
  <c r="AE7" i="38"/>
  <c r="AD7" i="38"/>
  <c r="AC7" i="38"/>
  <c r="AB7" i="38"/>
  <c r="AA7" i="38"/>
  <c r="Z7" i="38"/>
  <c r="Y7" i="38"/>
  <c r="X7" i="38"/>
  <c r="W7" i="38"/>
  <c r="V7" i="38"/>
  <c r="U7" i="38"/>
  <c r="T7" i="38"/>
  <c r="S7" i="38"/>
  <c r="R7" i="38"/>
  <c r="Q7" i="38"/>
  <c r="P7" i="38"/>
  <c r="O7" i="38"/>
  <c r="N7" i="38"/>
  <c r="M7" i="38"/>
  <c r="L7" i="38"/>
  <c r="K7" i="38"/>
  <c r="J7" i="38"/>
  <c r="I7" i="38"/>
  <c r="H7" i="38"/>
  <c r="G7" i="38"/>
  <c r="F7" i="38"/>
  <c r="E7" i="38"/>
  <c r="D7" i="38"/>
  <c r="C7" i="38"/>
  <c r="B7" i="38"/>
  <c r="EW6" i="38"/>
  <c r="EV6" i="38"/>
  <c r="EU6" i="38"/>
  <c r="ET6" i="38"/>
  <c r="ES6" i="38"/>
  <c r="ER6" i="38"/>
  <c r="EQ6" i="38"/>
  <c r="EP6" i="38"/>
  <c r="EO6" i="38"/>
  <c r="EN6" i="38"/>
  <c r="EM6" i="38"/>
  <c r="EL6" i="38"/>
  <c r="EK6" i="38"/>
  <c r="EK7" i="38" s="1"/>
  <c r="EJ6" i="38"/>
  <c r="EI6" i="38"/>
  <c r="EH6" i="38"/>
  <c r="EG6" i="38"/>
  <c r="EF6" i="38"/>
  <c r="EE6" i="38"/>
  <c r="ED6" i="38"/>
  <c r="EC6" i="38"/>
  <c r="EB6" i="38"/>
  <c r="EA6" i="38"/>
  <c r="DZ6" i="38"/>
  <c r="DY6" i="38"/>
  <c r="DX6" i="38"/>
  <c r="DW6" i="38"/>
  <c r="DV6" i="38"/>
  <c r="DU6" i="38"/>
  <c r="DT6" i="38"/>
  <c r="DS6" i="38"/>
  <c r="DR6" i="38"/>
  <c r="DQ6" i="38"/>
  <c r="DP6" i="38"/>
  <c r="DO6" i="38"/>
  <c r="DN6" i="38"/>
  <c r="DM6" i="38"/>
  <c r="DL6" i="38"/>
  <c r="DK6" i="38"/>
  <c r="DJ6" i="38"/>
  <c r="DI6" i="38"/>
  <c r="DH6" i="38"/>
  <c r="DG6" i="38"/>
  <c r="DF6" i="38"/>
  <c r="DE6" i="38"/>
  <c r="DD6" i="38"/>
  <c r="DC6" i="38"/>
  <c r="DB6" i="38"/>
  <c r="DA6" i="38"/>
  <c r="CZ6" i="38"/>
  <c r="CY6" i="38"/>
  <c r="CX6" i="38"/>
  <c r="CW6" i="38"/>
  <c r="CV6" i="38"/>
  <c r="CU6" i="38"/>
  <c r="CT6" i="38"/>
  <c r="CS6" i="38"/>
  <c r="CR6" i="38"/>
  <c r="CQ6" i="38"/>
  <c r="CP6" i="38"/>
  <c r="CO6" i="38"/>
  <c r="CN6" i="38"/>
  <c r="CM6" i="38"/>
  <c r="CL6" i="38"/>
  <c r="CK6" i="38"/>
  <c r="CJ6" i="38"/>
  <c r="CI6" i="38"/>
  <c r="CH6" i="38"/>
  <c r="CG6" i="38"/>
  <c r="CF6" i="38"/>
  <c r="CE6" i="38"/>
  <c r="CD6" i="38"/>
  <c r="CC6" i="38"/>
  <c r="CB6" i="38"/>
  <c r="CA6" i="38"/>
  <c r="BZ6" i="38"/>
  <c r="BY6" i="38"/>
  <c r="BX6" i="38"/>
  <c r="BW6" i="38"/>
  <c r="BV6" i="38"/>
  <c r="BU6" i="38"/>
  <c r="BT6" i="38"/>
  <c r="BS6" i="38"/>
  <c r="BR6" i="38"/>
  <c r="BQ6" i="38"/>
  <c r="BP6" i="38"/>
  <c r="BO6" i="38"/>
  <c r="BN6" i="38"/>
  <c r="BM6" i="38"/>
  <c r="BL6" i="38"/>
  <c r="BK6" i="38"/>
  <c r="BJ6" i="38"/>
  <c r="BI6" i="38"/>
  <c r="BH6" i="38"/>
  <c r="BG6" i="38"/>
  <c r="BF6" i="38"/>
  <c r="BE6" i="38"/>
  <c r="BD6" i="38"/>
  <c r="BC6" i="38"/>
  <c r="BB6" i="38"/>
  <c r="BA6" i="38"/>
  <c r="AZ6" i="38"/>
  <c r="AY6" i="38"/>
  <c r="AX6" i="38"/>
  <c r="AW6" i="38"/>
  <c r="AV6" i="38"/>
  <c r="AU6" i="38"/>
  <c r="AT6" i="38"/>
  <c r="AS6" i="38"/>
  <c r="AR6" i="38"/>
  <c r="AQ6" i="38"/>
  <c r="AP6" i="38"/>
  <c r="AO6" i="38"/>
  <c r="AN6" i="38"/>
  <c r="AM6" i="38"/>
  <c r="AL6" i="38"/>
  <c r="AK6" i="38"/>
  <c r="AJ6" i="38"/>
  <c r="AI6" i="38"/>
  <c r="AH6" i="38"/>
  <c r="AG6" i="38"/>
  <c r="AF6" i="38"/>
  <c r="AE6" i="38"/>
  <c r="AD6" i="38"/>
  <c r="AC6" i="38"/>
  <c r="AB6" i="38"/>
  <c r="AA6" i="38"/>
  <c r="Z6" i="38"/>
  <c r="Y6" i="38"/>
  <c r="X6" i="38"/>
  <c r="W6" i="38"/>
  <c r="V6" i="38"/>
  <c r="U6" i="38"/>
  <c r="T6" i="38"/>
  <c r="S6" i="38"/>
  <c r="R6" i="38"/>
  <c r="Q6" i="38"/>
  <c r="P6" i="38"/>
  <c r="O6" i="38"/>
  <c r="N6" i="38"/>
  <c r="M6" i="38"/>
  <c r="L6" i="38"/>
  <c r="K6" i="38"/>
  <c r="J6" i="38"/>
  <c r="I6" i="38"/>
  <c r="H6" i="38"/>
  <c r="G6" i="38"/>
  <c r="F6" i="38"/>
  <c r="E6" i="38"/>
  <c r="D6" i="38"/>
  <c r="C6" i="38"/>
  <c r="B6" i="38"/>
  <c r="EW5" i="38"/>
  <c r="EV5" i="38"/>
  <c r="EU5" i="38"/>
  <c r="ET5" i="38"/>
  <c r="ES5" i="38"/>
  <c r="ER5" i="38"/>
  <c r="EQ5" i="38"/>
  <c r="EP5" i="38"/>
  <c r="EO5" i="38"/>
  <c r="EN5" i="38"/>
  <c r="EM5" i="38"/>
  <c r="EM7" i="38" s="1"/>
  <c r="EL5" i="38"/>
  <c r="EK5" i="38"/>
  <c r="EJ5" i="38"/>
  <c r="EI5" i="38"/>
  <c r="EH5" i="38"/>
  <c r="EG5" i="38"/>
  <c r="EF5" i="38"/>
  <c r="EE5" i="38"/>
  <c r="ED5" i="38"/>
  <c r="EC5" i="38"/>
  <c r="EB5" i="38"/>
  <c r="EA5" i="38"/>
  <c r="EA7" i="38" s="1"/>
  <c r="DZ5" i="38"/>
  <c r="DY5" i="38"/>
  <c r="DX5" i="38"/>
  <c r="DW5" i="38"/>
  <c r="DV5" i="38"/>
  <c r="DU5" i="38"/>
  <c r="DT5" i="38"/>
  <c r="DS5" i="38"/>
  <c r="DR5" i="38"/>
  <c r="DQ5" i="38"/>
  <c r="DP5" i="38"/>
  <c r="DO5" i="38"/>
  <c r="DN5" i="38"/>
  <c r="DM5" i="38"/>
  <c r="DL5" i="38"/>
  <c r="DK5" i="38"/>
  <c r="DJ5" i="38"/>
  <c r="DI5" i="38"/>
  <c r="DH5" i="38"/>
  <c r="DG5" i="38"/>
  <c r="DF5" i="38"/>
  <c r="DE5" i="38"/>
  <c r="DD5" i="38"/>
  <c r="DC5" i="38"/>
  <c r="DB5" i="38"/>
  <c r="DA5" i="38"/>
  <c r="CZ5" i="38"/>
  <c r="CY5" i="38"/>
  <c r="CX5" i="38"/>
  <c r="CW5" i="38"/>
  <c r="CV5" i="38"/>
  <c r="CU5" i="38"/>
  <c r="CT5" i="38"/>
  <c r="CS5" i="38"/>
  <c r="CR5" i="38"/>
  <c r="CQ5" i="38"/>
  <c r="CP5" i="38"/>
  <c r="CO5" i="38"/>
  <c r="CN5" i="38"/>
  <c r="CM5" i="38"/>
  <c r="CL5" i="38"/>
  <c r="CK5" i="38"/>
  <c r="CJ5" i="38"/>
  <c r="CI5" i="38"/>
  <c r="CH5" i="38"/>
  <c r="CG5" i="38"/>
  <c r="CF5" i="38"/>
  <c r="CE5" i="38"/>
  <c r="CD5" i="38"/>
  <c r="CC5" i="38"/>
  <c r="CB5" i="38"/>
  <c r="CA5" i="38"/>
  <c r="BZ5" i="38"/>
  <c r="BY5" i="38"/>
  <c r="BX5" i="38"/>
  <c r="BW5" i="38"/>
  <c r="BV5" i="38"/>
  <c r="BU5" i="38"/>
  <c r="BT5" i="38"/>
  <c r="BS5" i="38"/>
  <c r="BR5" i="38"/>
  <c r="BQ5" i="38"/>
  <c r="BP5" i="38"/>
  <c r="BO5" i="38"/>
  <c r="BN5" i="38"/>
  <c r="BM5" i="38"/>
  <c r="BL5" i="38"/>
  <c r="BK5" i="38"/>
  <c r="BJ5" i="38"/>
  <c r="BI5" i="38"/>
  <c r="BH5" i="38"/>
  <c r="BG5" i="38"/>
  <c r="BF5" i="38"/>
  <c r="BE5" i="38"/>
  <c r="BD5" i="38"/>
  <c r="BC5" i="38"/>
  <c r="BB5" i="38"/>
  <c r="BA5" i="38"/>
  <c r="AZ5" i="38"/>
  <c r="AY5" i="38"/>
  <c r="AX5" i="38"/>
  <c r="AW5" i="38"/>
  <c r="AV5" i="38"/>
  <c r="AU5" i="38"/>
  <c r="AT5" i="38"/>
  <c r="AS5" i="38"/>
  <c r="AR5" i="38"/>
  <c r="AQ5" i="38"/>
  <c r="AP5" i="38"/>
  <c r="AO5" i="38"/>
  <c r="AN5" i="38"/>
  <c r="AM5" i="38"/>
  <c r="AL5" i="38"/>
  <c r="AK5" i="38"/>
  <c r="AJ5" i="38"/>
  <c r="AI5" i="38"/>
  <c r="AH5" i="38"/>
  <c r="AG5" i="38"/>
  <c r="AF5" i="38"/>
  <c r="AE5" i="38"/>
  <c r="AD5" i="38"/>
  <c r="AC5" i="38"/>
  <c r="AB5" i="38"/>
  <c r="AA5" i="38"/>
  <c r="Z5" i="38"/>
  <c r="Y5" i="38"/>
  <c r="X5" i="38"/>
  <c r="W5" i="38"/>
  <c r="V5" i="38"/>
  <c r="U5" i="38"/>
  <c r="T5" i="38"/>
  <c r="S5" i="38"/>
  <c r="R5" i="38"/>
  <c r="Q5" i="38"/>
  <c r="P5" i="38"/>
  <c r="O5" i="38"/>
  <c r="N5" i="38"/>
  <c r="M5" i="38"/>
  <c r="L5" i="38"/>
  <c r="K5" i="38"/>
  <c r="J5" i="38"/>
  <c r="I5" i="38"/>
  <c r="H5" i="38"/>
  <c r="G5" i="38"/>
  <c r="F5" i="38"/>
  <c r="E5" i="38"/>
  <c r="D5" i="38"/>
  <c r="C5" i="38"/>
  <c r="B5" i="38"/>
  <c r="EW4" i="38"/>
  <c r="EV4" i="38"/>
  <c r="EU4" i="38"/>
  <c r="ET4" i="38"/>
  <c r="ES4" i="38"/>
  <c r="ER4" i="38"/>
  <c r="EQ4" i="38"/>
  <c r="EP4" i="38"/>
  <c r="EO4" i="38"/>
  <c r="EN4" i="38"/>
  <c r="EM4" i="38"/>
  <c r="EL4" i="38"/>
  <c r="EK4" i="38"/>
  <c r="EJ4" i="38"/>
  <c r="EI4" i="38"/>
  <c r="EH4" i="38"/>
  <c r="EG4" i="38"/>
  <c r="EF4" i="38"/>
  <c r="EE4" i="38"/>
  <c r="ED4" i="38"/>
  <c r="EC4" i="38"/>
  <c r="EB4" i="38"/>
  <c r="EA4" i="38"/>
  <c r="EA12" i="38" s="1"/>
  <c r="DZ4" i="38"/>
  <c r="DY4" i="38"/>
  <c r="DX4" i="38"/>
  <c r="DW4" i="38"/>
  <c r="DV4" i="38"/>
  <c r="DU4" i="38"/>
  <c r="DT4" i="38"/>
  <c r="DS4" i="38"/>
  <c r="DR4" i="38"/>
  <c r="DQ4" i="38"/>
  <c r="DP4" i="38"/>
  <c r="DO4" i="38"/>
  <c r="DN4" i="38"/>
  <c r="DM4" i="38"/>
  <c r="DL4" i="38"/>
  <c r="DK4" i="38"/>
  <c r="DJ4" i="38"/>
  <c r="DI4" i="38"/>
  <c r="DH4" i="38"/>
  <c r="DG4" i="38"/>
  <c r="DF4" i="38"/>
  <c r="DE4" i="38"/>
  <c r="DD4" i="38"/>
  <c r="DC4" i="38"/>
  <c r="DB4" i="38"/>
  <c r="DA4" i="38"/>
  <c r="CZ4" i="38"/>
  <c r="CY4" i="38"/>
  <c r="CX4" i="38"/>
  <c r="CW4" i="38"/>
  <c r="CV4" i="38"/>
  <c r="CU4" i="38"/>
  <c r="CT4" i="38"/>
  <c r="CS4" i="38"/>
  <c r="CR4" i="38"/>
  <c r="CQ4" i="38"/>
  <c r="CP4" i="38"/>
  <c r="CO4" i="38"/>
  <c r="CN4" i="38"/>
  <c r="CM4" i="38"/>
  <c r="CL4" i="38"/>
  <c r="CK4" i="38"/>
  <c r="CJ4" i="38"/>
  <c r="CI4" i="38"/>
  <c r="CH4" i="38"/>
  <c r="CG4" i="38"/>
  <c r="CF4" i="38"/>
  <c r="CE4" i="38"/>
  <c r="CD4" i="38"/>
  <c r="CC4" i="38"/>
  <c r="CB4" i="38"/>
  <c r="CA4" i="38"/>
  <c r="BZ4" i="38"/>
  <c r="BY4" i="38"/>
  <c r="BX4" i="38"/>
  <c r="BW4" i="38"/>
  <c r="BV4" i="38"/>
  <c r="BU4" i="38"/>
  <c r="BT4" i="38"/>
  <c r="BS4" i="38"/>
  <c r="BR4" i="38"/>
  <c r="BQ4" i="38"/>
  <c r="BP4" i="38"/>
  <c r="BO4" i="38"/>
  <c r="BN4" i="38"/>
  <c r="BM4" i="38"/>
  <c r="BL4" i="38"/>
  <c r="BK4" i="38"/>
  <c r="BJ4" i="38"/>
  <c r="BI4" i="38"/>
  <c r="BH4" i="38"/>
  <c r="BG4" i="38"/>
  <c r="BF4" i="38"/>
  <c r="BE4" i="38"/>
  <c r="BD4" i="38"/>
  <c r="BC4" i="38"/>
  <c r="BB4" i="38"/>
  <c r="BA4" i="38"/>
  <c r="AZ4" i="38"/>
  <c r="AY4" i="38"/>
  <c r="AX4" i="38"/>
  <c r="AW4" i="38"/>
  <c r="AV4" i="38"/>
  <c r="AU4" i="38"/>
  <c r="AT4" i="38"/>
  <c r="AS4" i="38"/>
  <c r="AR4" i="38"/>
  <c r="AQ4" i="38"/>
  <c r="AP4" i="38"/>
  <c r="AO4" i="38"/>
  <c r="AN4" i="38"/>
  <c r="AM4" i="38"/>
  <c r="AL4" i="38"/>
  <c r="AK4" i="38"/>
  <c r="AJ4" i="38"/>
  <c r="AI4" i="38"/>
  <c r="AH4" i="38"/>
  <c r="AG4" i="38"/>
  <c r="AF4" i="38"/>
  <c r="AE4" i="38"/>
  <c r="AD4" i="38"/>
  <c r="AC4" i="38"/>
  <c r="AB4" i="38"/>
  <c r="AA4" i="38"/>
  <c r="Z4" i="38"/>
  <c r="Y4" i="38"/>
  <c r="X4" i="38"/>
  <c r="W4" i="38"/>
  <c r="V4" i="38"/>
  <c r="U4" i="38"/>
  <c r="T4" i="38"/>
  <c r="S4" i="38"/>
  <c r="R4" i="38"/>
  <c r="Q4" i="38"/>
  <c r="P4" i="38"/>
  <c r="O4" i="38"/>
  <c r="N4" i="38"/>
  <c r="M4" i="38"/>
  <c r="L4" i="38"/>
  <c r="K4" i="38"/>
  <c r="J4" i="38"/>
  <c r="I4" i="38"/>
  <c r="H4" i="38"/>
  <c r="G4" i="38"/>
  <c r="F4" i="38"/>
  <c r="E4" i="38"/>
  <c r="D4" i="38"/>
  <c r="C4" i="38"/>
  <c r="B4" i="38"/>
  <c r="EW3" i="38"/>
  <c r="EV3" i="38"/>
  <c r="EU3" i="38"/>
  <c r="ET3" i="38"/>
  <c r="ES3" i="38"/>
  <c r="ER3" i="38"/>
  <c r="EQ3" i="38"/>
  <c r="EP3" i="38"/>
  <c r="EO3" i="38"/>
  <c r="EN3" i="38"/>
  <c r="EM3" i="38"/>
  <c r="EL3" i="38"/>
  <c r="EK3" i="38"/>
  <c r="EJ3" i="38"/>
  <c r="EI3" i="38"/>
  <c r="EH3" i="38"/>
  <c r="EG3" i="38"/>
  <c r="EF3" i="38"/>
  <c r="EE3" i="38"/>
  <c r="ED3" i="38"/>
  <c r="EC3" i="38"/>
  <c r="EB3" i="38"/>
  <c r="EA3" i="38"/>
  <c r="EA13" i="38" s="1"/>
  <c r="DZ3" i="38"/>
  <c r="DY3" i="38"/>
  <c r="DX3" i="38"/>
  <c r="DW3" i="38"/>
  <c r="DV3" i="38"/>
  <c r="DU3" i="38"/>
  <c r="DT3" i="38"/>
  <c r="DS3" i="38"/>
  <c r="DR3" i="38"/>
  <c r="DQ3" i="38"/>
  <c r="DP3" i="38"/>
  <c r="DO3" i="38"/>
  <c r="DN3" i="38"/>
  <c r="DM3" i="38"/>
  <c r="DL3" i="38"/>
  <c r="DK3" i="38"/>
  <c r="DJ3" i="38"/>
  <c r="DI3" i="38"/>
  <c r="DH3" i="38"/>
  <c r="DG3" i="38"/>
  <c r="DF3" i="38"/>
  <c r="DE3" i="38"/>
  <c r="DD3" i="38"/>
  <c r="DC3" i="38"/>
  <c r="DB3" i="38"/>
  <c r="DA3" i="38"/>
  <c r="CZ3" i="38"/>
  <c r="CY3" i="38"/>
  <c r="CX3" i="38"/>
  <c r="CW3" i="38"/>
  <c r="CV3" i="38"/>
  <c r="CU3" i="38"/>
  <c r="CT3" i="38"/>
  <c r="CS3" i="38"/>
  <c r="CR3" i="38"/>
  <c r="CQ3" i="38"/>
  <c r="CP3" i="38"/>
  <c r="CO3" i="38"/>
  <c r="CN3" i="38"/>
  <c r="CM3" i="38"/>
  <c r="CL3" i="38"/>
  <c r="CK3" i="38"/>
  <c r="CJ3" i="38"/>
  <c r="CI3" i="38"/>
  <c r="CH3" i="38"/>
  <c r="CG3" i="38"/>
  <c r="CF3" i="38"/>
  <c r="CE3" i="38"/>
  <c r="CD3" i="38"/>
  <c r="CC3" i="38"/>
  <c r="CB3" i="38"/>
  <c r="CA3" i="38"/>
  <c r="BZ3" i="38"/>
  <c r="BY3" i="38"/>
  <c r="BX3" i="38"/>
  <c r="BW3" i="38"/>
  <c r="BV3" i="38"/>
  <c r="BU3" i="38"/>
  <c r="BT3" i="38"/>
  <c r="BS3" i="38"/>
  <c r="BR3" i="38"/>
  <c r="BQ3" i="38"/>
  <c r="BP3" i="38"/>
  <c r="BO3" i="38"/>
  <c r="BN3" i="38"/>
  <c r="BM3" i="38"/>
  <c r="BL3" i="38"/>
  <c r="BK3" i="38"/>
  <c r="BJ3" i="38"/>
  <c r="BI3" i="38"/>
  <c r="BH3" i="38"/>
  <c r="BG3" i="38"/>
  <c r="BF3" i="38"/>
  <c r="BE3" i="38"/>
  <c r="BD3" i="38"/>
  <c r="BC3" i="38"/>
  <c r="BB3" i="38"/>
  <c r="BA3" i="38"/>
  <c r="AZ3" i="38"/>
  <c r="AY3" i="38"/>
  <c r="AX3" i="38"/>
  <c r="AW3" i="38"/>
  <c r="AV3" i="38"/>
  <c r="AU3" i="38"/>
  <c r="AT3" i="38"/>
  <c r="AS3" i="38"/>
  <c r="AR3" i="38"/>
  <c r="AQ3" i="38"/>
  <c r="AP3" i="38"/>
  <c r="AO3" i="38"/>
  <c r="AN3" i="38"/>
  <c r="AM3" i="38"/>
  <c r="AL3" i="38"/>
  <c r="AK3" i="38"/>
  <c r="AJ3" i="38"/>
  <c r="AI3" i="38"/>
  <c r="AH3" i="38"/>
  <c r="AG3" i="38"/>
  <c r="AF3" i="38"/>
  <c r="AE3" i="38"/>
  <c r="AD3" i="38"/>
  <c r="AC3" i="38"/>
  <c r="AB3" i="38"/>
  <c r="AA3" i="38"/>
  <c r="Z3" i="38"/>
  <c r="Y3" i="38"/>
  <c r="X3" i="38"/>
  <c r="W3" i="38"/>
  <c r="V3" i="38"/>
  <c r="U3" i="38"/>
  <c r="T3" i="38"/>
  <c r="S3" i="38"/>
  <c r="R3" i="38"/>
  <c r="Q3" i="38"/>
  <c r="P3" i="38"/>
  <c r="O3" i="38"/>
  <c r="N3" i="38"/>
  <c r="M3" i="38"/>
  <c r="L3" i="38"/>
  <c r="K3" i="38"/>
  <c r="J3" i="38"/>
  <c r="I3" i="38"/>
  <c r="H3" i="38"/>
  <c r="G3" i="38"/>
  <c r="F3" i="38"/>
  <c r="E3" i="38"/>
  <c r="D3" i="38"/>
  <c r="C3" i="38"/>
  <c r="B3" i="38"/>
  <c r="DU2" i="38"/>
  <c r="DT2" i="38"/>
  <c r="DS2" i="38"/>
  <c r="DR2" i="38"/>
  <c r="DQ2" i="38"/>
  <c r="DP2" i="38"/>
  <c r="DO2" i="38"/>
  <c r="DN2" i="38"/>
  <c r="DM2" i="38"/>
  <c r="DL2" i="38"/>
  <c r="DK2" i="38"/>
  <c r="DJ2" i="38"/>
  <c r="DI2" i="38"/>
  <c r="DH2" i="38"/>
  <c r="DG2" i="38"/>
  <c r="DF2" i="38"/>
  <c r="DE2" i="38"/>
  <c r="DD2" i="38"/>
  <c r="DC2" i="38"/>
  <c r="DB2" i="38"/>
  <c r="DA2" i="38"/>
  <c r="CZ2" i="38"/>
  <c r="CY2" i="38"/>
  <c r="CX2" i="38"/>
  <c r="CW2" i="38"/>
  <c r="CV2" i="38"/>
  <c r="CU2" i="38"/>
  <c r="CT2" i="38"/>
  <c r="CS2" i="38"/>
  <c r="CR2" i="38"/>
  <c r="CQ2" i="38"/>
  <c r="CP2" i="38"/>
  <c r="CO2" i="38"/>
  <c r="CN2" i="38"/>
  <c r="CM2" i="38"/>
  <c r="CL2" i="38"/>
  <c r="CK2" i="38"/>
  <c r="CJ2" i="38"/>
  <c r="CI2" i="38"/>
  <c r="CH2" i="38"/>
  <c r="CG2" i="38"/>
  <c r="CF2" i="38"/>
  <c r="CE2" i="38"/>
  <c r="CD2" i="38"/>
  <c r="CC2" i="38"/>
  <c r="CB2" i="38"/>
  <c r="CA2" i="38"/>
  <c r="BZ2" i="38"/>
  <c r="BY2" i="38"/>
  <c r="BX2" i="38"/>
  <c r="BW2" i="38"/>
  <c r="BV2" i="38"/>
  <c r="BU2" i="38"/>
  <c r="BT2" i="38"/>
  <c r="BS2" i="38"/>
  <c r="BR2" i="38"/>
  <c r="BQ2" i="38"/>
  <c r="BP2" i="38"/>
  <c r="BO2" i="38"/>
  <c r="BN2" i="38"/>
  <c r="BM2" i="38"/>
  <c r="BL2" i="38"/>
  <c r="BK2" i="38"/>
  <c r="BJ2" i="38"/>
  <c r="BI2" i="38"/>
  <c r="BH2" i="38"/>
  <c r="BG2" i="38"/>
  <c r="BF2" i="38"/>
  <c r="BE2" i="38"/>
  <c r="BD2" i="38"/>
  <c r="BC2" i="38"/>
  <c r="BB2" i="38"/>
  <c r="BA2" i="38"/>
  <c r="AZ2" i="38"/>
  <c r="AY2" i="38"/>
  <c r="AX2" i="38"/>
  <c r="AW2" i="38"/>
  <c r="AV2" i="38"/>
  <c r="AU2" i="38"/>
  <c r="AT2" i="38"/>
  <c r="AS2" i="38"/>
  <c r="AR2" i="38"/>
  <c r="AQ2" i="38"/>
  <c r="AP2" i="38"/>
  <c r="AO2" i="38"/>
  <c r="AN2" i="38"/>
  <c r="AM2" i="38"/>
  <c r="AL2" i="38"/>
  <c r="AK2" i="38"/>
  <c r="AJ2" i="38"/>
  <c r="AI2" i="38"/>
  <c r="AH2" i="38"/>
  <c r="AG2" i="38"/>
  <c r="AF2" i="38"/>
  <c r="AE2" i="38"/>
  <c r="AD2" i="38"/>
  <c r="AC2" i="38"/>
  <c r="AB2" i="38"/>
  <c r="AA2" i="38"/>
  <c r="Z2" i="38"/>
  <c r="Y2" i="38"/>
  <c r="X2" i="38"/>
  <c r="W2" i="38"/>
  <c r="V2" i="38"/>
  <c r="U2" i="38"/>
  <c r="T2" i="38"/>
  <c r="S2" i="38"/>
  <c r="R2" i="38"/>
  <c r="Q2" i="38"/>
  <c r="P2" i="38"/>
  <c r="O2" i="38"/>
  <c r="N2" i="38"/>
  <c r="M2" i="38"/>
  <c r="L2" i="38"/>
  <c r="K2" i="38"/>
  <c r="J2" i="38"/>
  <c r="I2" i="38"/>
  <c r="H2" i="38"/>
  <c r="G2" i="38"/>
  <c r="F2" i="38"/>
  <c r="E2" i="38"/>
  <c r="D2" i="38"/>
  <c r="C2" i="38"/>
  <c r="B2" i="38"/>
  <c r="FC3" i="36"/>
  <c r="FB3" i="36"/>
  <c r="FA3" i="36"/>
  <c r="EZ3" i="36"/>
  <c r="EY3" i="36"/>
  <c r="EX3" i="36"/>
  <c r="EW3" i="36"/>
  <c r="EV3" i="36"/>
  <c r="EU3" i="36"/>
  <c r="ET3" i="36"/>
  <c r="ES3" i="36"/>
  <c r="ER3" i="36"/>
  <c r="EQ3" i="36"/>
  <c r="EP3" i="36"/>
  <c r="EO3" i="36"/>
  <c r="EN3" i="36"/>
  <c r="EM3" i="36"/>
  <c r="EL3" i="36"/>
  <c r="EK3" i="36"/>
  <c r="EJ3" i="36"/>
  <c r="EI3" i="36"/>
  <c r="EH3" i="36"/>
  <c r="EG3" i="36"/>
  <c r="EF3" i="36"/>
  <c r="EE3" i="36"/>
  <c r="ED3" i="36"/>
  <c r="EC3" i="36"/>
  <c r="EB3" i="36"/>
  <c r="EA3" i="36"/>
  <c r="DZ3" i="36"/>
  <c r="DY3" i="36"/>
  <c r="DX3" i="36"/>
  <c r="DW3" i="36"/>
  <c r="DV3" i="36"/>
  <c r="DU3" i="36"/>
  <c r="DT3" i="36"/>
  <c r="DS3" i="36"/>
  <c r="DR3" i="36"/>
  <c r="DQ3" i="36"/>
  <c r="DP3" i="36"/>
  <c r="DO3" i="36"/>
  <c r="DN3" i="36"/>
  <c r="DM3" i="36"/>
  <c r="DL3" i="36"/>
  <c r="DK3" i="36"/>
  <c r="DJ3" i="36"/>
  <c r="DI3" i="36"/>
  <c r="DH3" i="36"/>
  <c r="DG3" i="36"/>
  <c r="DF3" i="36"/>
  <c r="DE3" i="36"/>
  <c r="DD3" i="36"/>
  <c r="DC3" i="36"/>
  <c r="DB3" i="36"/>
  <c r="DA3" i="36"/>
  <c r="CZ3" i="36"/>
  <c r="CY3" i="36"/>
  <c r="CX3" i="36"/>
  <c r="CW3" i="36"/>
  <c r="CV3" i="36"/>
  <c r="CU3" i="36"/>
  <c r="CT3" i="36"/>
  <c r="CS3" i="36"/>
  <c r="CR3" i="36"/>
  <c r="CQ3" i="36"/>
  <c r="CP3" i="36"/>
  <c r="CO3" i="36"/>
  <c r="CN3" i="36"/>
  <c r="CM3" i="36"/>
  <c r="CL3" i="36"/>
  <c r="CK3" i="36"/>
  <c r="CJ3" i="36"/>
  <c r="CI3" i="36"/>
  <c r="CH3" i="36"/>
  <c r="CG3" i="36"/>
  <c r="CF3" i="36"/>
  <c r="CE3" i="36"/>
  <c r="CD3" i="36"/>
  <c r="CC3" i="36"/>
  <c r="CB3" i="36"/>
  <c r="CA3" i="36"/>
  <c r="BZ3" i="36"/>
  <c r="BY3" i="36"/>
  <c r="BX3" i="36"/>
  <c r="BW3" i="36"/>
  <c r="BV3" i="36"/>
  <c r="BU3" i="36"/>
  <c r="BT3" i="36"/>
  <c r="BS3" i="36"/>
  <c r="BR3" i="36"/>
  <c r="BQ3" i="36"/>
  <c r="BP3" i="36"/>
  <c r="BO3" i="36"/>
  <c r="BN3" i="36"/>
  <c r="BM3" i="36"/>
  <c r="BL3" i="36"/>
  <c r="BK3" i="36"/>
  <c r="BJ3" i="36"/>
  <c r="BI3" i="36"/>
  <c r="BH3" i="36"/>
  <c r="BG3" i="36"/>
  <c r="BF3" i="36"/>
  <c r="BE3" i="36"/>
  <c r="BD3" i="36"/>
  <c r="BC3" i="36"/>
  <c r="BB3" i="36"/>
  <c r="BA3" i="36"/>
  <c r="AZ3" i="36"/>
  <c r="AY3" i="36"/>
  <c r="AX3" i="36"/>
  <c r="AW3" i="36"/>
  <c r="AV3" i="36"/>
  <c r="AU3" i="36"/>
  <c r="AT3" i="36"/>
  <c r="AS3" i="36"/>
  <c r="AR3" i="36"/>
  <c r="AQ3" i="36"/>
  <c r="AP3" i="36"/>
  <c r="AO3" i="36"/>
  <c r="AN3" i="36"/>
  <c r="AM3" i="36"/>
  <c r="AL3" i="36"/>
  <c r="AK3" i="36"/>
  <c r="AJ3" i="36"/>
  <c r="AI3" i="36"/>
  <c r="AH3" i="36"/>
  <c r="AG3" i="36"/>
  <c r="AF3" i="36"/>
  <c r="AE3" i="36"/>
  <c r="AD3" i="36"/>
  <c r="AC3" i="36"/>
  <c r="AB3" i="36"/>
  <c r="AA3" i="36"/>
  <c r="Z3" i="36"/>
  <c r="Y3" i="36"/>
  <c r="X3" i="36"/>
  <c r="W3" i="36"/>
  <c r="V3" i="36"/>
  <c r="U3" i="36"/>
  <c r="T3" i="36"/>
  <c r="S3" i="36"/>
  <c r="R3" i="36"/>
  <c r="Q3" i="36"/>
  <c r="P3" i="36"/>
  <c r="O3" i="36"/>
  <c r="N3" i="36"/>
  <c r="M3" i="36"/>
  <c r="L3" i="36"/>
  <c r="K3" i="36"/>
  <c r="J3" i="36"/>
  <c r="I3" i="36"/>
  <c r="H3" i="36"/>
  <c r="G3" i="36"/>
  <c r="F3" i="36"/>
  <c r="E3" i="36"/>
  <c r="D3" i="36"/>
  <c r="C3" i="36"/>
  <c r="B3" i="36"/>
  <c r="DM2" i="36"/>
  <c r="DL2" i="36"/>
  <c r="DK2" i="36"/>
  <c r="DJ2" i="36"/>
  <c r="DI2" i="36"/>
  <c r="DH2" i="36"/>
  <c r="DG2" i="36"/>
  <c r="DF2" i="36"/>
  <c r="DE2" i="36"/>
  <c r="DD2" i="36"/>
  <c r="DC2" i="36"/>
  <c r="DB2" i="36"/>
  <c r="DA2" i="36"/>
  <c r="CZ2" i="36"/>
  <c r="CY2" i="36"/>
  <c r="CX2" i="36"/>
  <c r="CW2" i="36"/>
  <c r="CV2" i="36"/>
  <c r="CU2" i="36"/>
  <c r="CT2" i="36"/>
  <c r="CS2" i="36"/>
  <c r="CR2" i="36"/>
  <c r="CQ2" i="36"/>
  <c r="CP2" i="36"/>
  <c r="CO2" i="36"/>
  <c r="CN2" i="36"/>
  <c r="CM2" i="36"/>
  <c r="CL2" i="36"/>
  <c r="CK2" i="36"/>
  <c r="CJ2" i="36"/>
  <c r="CI2" i="36"/>
  <c r="CH2" i="36"/>
  <c r="CG2" i="36"/>
  <c r="CF2" i="36"/>
  <c r="CE2" i="36"/>
  <c r="CD2" i="36"/>
  <c r="CC2" i="36"/>
  <c r="CB2" i="36"/>
  <c r="CA2" i="36"/>
  <c r="BZ2" i="36"/>
  <c r="BY2" i="36"/>
  <c r="BX2" i="36"/>
  <c r="BW2" i="36"/>
  <c r="BV2" i="36"/>
  <c r="BU2" i="36"/>
  <c r="BT2" i="36"/>
  <c r="BS2" i="36"/>
  <c r="BR2" i="36"/>
  <c r="BQ2" i="36"/>
  <c r="BP2" i="36"/>
  <c r="BO2" i="36"/>
  <c r="BN2" i="36"/>
  <c r="BM2" i="36"/>
  <c r="BL2" i="36"/>
  <c r="BK2" i="36"/>
  <c r="BJ2" i="36"/>
  <c r="BI2" i="36"/>
  <c r="BH2" i="36"/>
  <c r="BG2" i="36"/>
  <c r="BF2" i="36"/>
  <c r="BE2" i="36"/>
  <c r="BD2" i="36"/>
  <c r="BC2" i="36"/>
  <c r="BB2" i="36"/>
  <c r="BA2" i="36"/>
  <c r="AZ2" i="36"/>
  <c r="AY2" i="36"/>
  <c r="AX2" i="36"/>
  <c r="AW2" i="36"/>
  <c r="AV2" i="36"/>
  <c r="AU2" i="36"/>
  <c r="AT2" i="36"/>
  <c r="AS2" i="36"/>
  <c r="AR2" i="36"/>
  <c r="AQ2" i="36"/>
  <c r="AP2" i="36"/>
  <c r="AO2" i="36"/>
  <c r="AN2" i="36"/>
  <c r="AM2" i="36"/>
  <c r="AL2" i="36"/>
  <c r="AK2" i="36"/>
  <c r="AJ2" i="36"/>
  <c r="AI2" i="36"/>
  <c r="AH2" i="36"/>
  <c r="AG2" i="36"/>
  <c r="AF2" i="36"/>
  <c r="AE2" i="36"/>
  <c r="AD2" i="36"/>
  <c r="AC2" i="36"/>
  <c r="AB2" i="36"/>
  <c r="AA2" i="36"/>
  <c r="Z2" i="36"/>
  <c r="Y2" i="36"/>
  <c r="X2" i="36"/>
  <c r="W2" i="36"/>
  <c r="V2" i="36"/>
  <c r="U2" i="36"/>
  <c r="T2" i="36"/>
  <c r="S2" i="36"/>
  <c r="R2" i="36"/>
  <c r="Q2" i="36"/>
  <c r="P2" i="36"/>
  <c r="O2" i="36"/>
  <c r="N2" i="36"/>
  <c r="M2" i="36"/>
  <c r="L2" i="36"/>
  <c r="K2" i="36"/>
  <c r="J2" i="36"/>
  <c r="I2" i="36"/>
  <c r="H2" i="36"/>
  <c r="G2" i="36"/>
  <c r="F2" i="36"/>
  <c r="E2" i="36"/>
  <c r="D2" i="36"/>
  <c r="C2" i="36"/>
  <c r="B2" i="36"/>
  <c r="M13" i="34"/>
  <c r="L13" i="34"/>
  <c r="K13" i="34"/>
  <c r="J13" i="34"/>
  <c r="I13" i="34"/>
  <c r="H13" i="34"/>
  <c r="G13" i="34"/>
  <c r="F13" i="34"/>
  <c r="E13" i="34"/>
  <c r="D13" i="34"/>
  <c r="C13" i="34"/>
  <c r="B13" i="34"/>
  <c r="M12" i="34"/>
  <c r="L12" i="34"/>
  <c r="K12" i="34"/>
  <c r="J12" i="34"/>
  <c r="I12" i="34"/>
  <c r="H12" i="34"/>
  <c r="G12" i="34"/>
  <c r="F12" i="34"/>
  <c r="E12" i="34"/>
  <c r="D12" i="34"/>
  <c r="C12" i="34"/>
  <c r="B12" i="34"/>
  <c r="M11" i="34"/>
  <c r="L11" i="34"/>
  <c r="K11" i="34"/>
  <c r="J11" i="34"/>
  <c r="I11" i="34"/>
  <c r="H11" i="34"/>
  <c r="G11" i="34"/>
  <c r="F11" i="34"/>
  <c r="E11" i="34"/>
  <c r="D11" i="34"/>
  <c r="C11" i="34"/>
  <c r="B11" i="34"/>
  <c r="A11" i="34"/>
  <c r="M10" i="34"/>
  <c r="L10" i="34"/>
  <c r="K10" i="34"/>
  <c r="J10" i="34"/>
  <c r="I10" i="34"/>
  <c r="H10" i="34"/>
  <c r="G10" i="34"/>
  <c r="F10" i="34"/>
  <c r="E10" i="34"/>
  <c r="D10" i="34"/>
  <c r="C10" i="34"/>
  <c r="B10" i="34"/>
  <c r="A10" i="34"/>
  <c r="M9" i="34"/>
  <c r="L9" i="34"/>
  <c r="K9" i="34"/>
  <c r="J9" i="34"/>
  <c r="I9" i="34"/>
  <c r="H9" i="34"/>
  <c r="G9" i="34"/>
  <c r="F9" i="34"/>
  <c r="E9" i="34"/>
  <c r="D9" i="34"/>
  <c r="C9" i="34"/>
  <c r="B9" i="34"/>
  <c r="A9" i="34"/>
  <c r="M8" i="34"/>
  <c r="L8" i="34"/>
  <c r="K8" i="34"/>
  <c r="J8" i="34"/>
  <c r="I8" i="34"/>
  <c r="H8" i="34"/>
  <c r="G8" i="34"/>
  <c r="F8" i="34"/>
  <c r="E8" i="34"/>
  <c r="D8" i="34"/>
  <c r="C8" i="34"/>
  <c r="B8" i="34"/>
  <c r="A8" i="34"/>
  <c r="M7" i="34"/>
  <c r="L7" i="34"/>
  <c r="K7" i="34"/>
  <c r="J7" i="34"/>
  <c r="I7" i="34"/>
  <c r="H7" i="34"/>
  <c r="G7" i="34"/>
  <c r="F7" i="34"/>
  <c r="E7" i="34"/>
  <c r="D7" i="34"/>
  <c r="C7" i="34"/>
  <c r="B7" i="34"/>
  <c r="A7" i="34"/>
  <c r="M6" i="34"/>
  <c r="L6" i="34"/>
  <c r="K6" i="34"/>
  <c r="J6" i="34"/>
  <c r="I6" i="34"/>
  <c r="H6" i="34"/>
  <c r="G6" i="34"/>
  <c r="F6" i="34"/>
  <c r="E6" i="34"/>
  <c r="D6" i="34"/>
  <c r="C6" i="34"/>
  <c r="B6" i="34"/>
  <c r="M5" i="34"/>
  <c r="L5" i="34"/>
  <c r="K5" i="34"/>
  <c r="J5" i="34"/>
  <c r="I5" i="34"/>
  <c r="H5" i="34"/>
  <c r="G5" i="34"/>
  <c r="F5" i="34"/>
  <c r="E5" i="34"/>
  <c r="D5" i="34"/>
  <c r="C5" i="34"/>
  <c r="B5" i="34"/>
  <c r="M4" i="34"/>
  <c r="L4" i="34"/>
  <c r="K4" i="34"/>
  <c r="J4" i="34"/>
  <c r="I4" i="34"/>
  <c r="H4" i="34"/>
  <c r="G4" i="34"/>
  <c r="F4" i="34"/>
  <c r="E4" i="34"/>
  <c r="D4" i="34"/>
  <c r="C4" i="34"/>
  <c r="B4" i="34"/>
  <c r="M3" i="34"/>
  <c r="L3" i="34"/>
  <c r="K3" i="34"/>
  <c r="J3" i="34"/>
  <c r="I3" i="34"/>
  <c r="H3" i="34"/>
  <c r="G3" i="34"/>
  <c r="F3" i="34"/>
  <c r="E3" i="34"/>
  <c r="D3" i="34"/>
  <c r="C3" i="34"/>
  <c r="B3" i="34"/>
  <c r="M2" i="34"/>
  <c r="L2" i="34"/>
  <c r="K2" i="34"/>
  <c r="J2" i="34"/>
  <c r="I2" i="34"/>
  <c r="H2" i="34"/>
  <c r="G2" i="34"/>
  <c r="F2" i="34"/>
  <c r="E2" i="34"/>
  <c r="D2" i="34"/>
  <c r="C2" i="34"/>
  <c r="B2" i="34"/>
  <c r="M1" i="34"/>
  <c r="L1" i="34"/>
  <c r="K1" i="34"/>
  <c r="J1" i="34"/>
  <c r="I1" i="34"/>
  <c r="H1" i="34"/>
  <c r="G1" i="34"/>
  <c r="F1" i="34"/>
  <c r="E1" i="34"/>
  <c r="D1" i="34"/>
  <c r="C1" i="34"/>
  <c r="B1" i="34"/>
  <c r="CH9" i="27"/>
  <c r="CG9" i="27"/>
  <c r="CF9" i="27"/>
  <c r="CE9" i="27"/>
  <c r="CD9" i="27"/>
  <c r="CC9" i="27"/>
  <c r="CB9" i="27"/>
  <c r="CA9" i="27"/>
  <c r="BZ9" i="27"/>
  <c r="BY9" i="27"/>
  <c r="BX9" i="27"/>
  <c r="BW9" i="27"/>
  <c r="BV9" i="27"/>
  <c r="BU9" i="27"/>
  <c r="BT9" i="27"/>
  <c r="BS9" i="27"/>
  <c r="BR9" i="27"/>
  <c r="BQ9" i="27"/>
  <c r="BP9" i="27"/>
  <c r="BO9" i="27"/>
  <c r="BN9" i="27"/>
  <c r="BM9" i="27"/>
  <c r="BL9" i="27"/>
  <c r="BK9" i="27"/>
  <c r="BJ9" i="27"/>
  <c r="BI9" i="27"/>
  <c r="BH9" i="27"/>
  <c r="BG9" i="27"/>
  <c r="BF9" i="27"/>
  <c r="BE9" i="27"/>
  <c r="BD9" i="27"/>
  <c r="BC9" i="27"/>
  <c r="BB9" i="27"/>
  <c r="BA9" i="27"/>
  <c r="AZ9" i="27"/>
  <c r="AY9" i="27"/>
  <c r="AX9" i="27"/>
  <c r="AW9" i="27"/>
  <c r="AV9" i="27"/>
  <c r="AU9" i="27"/>
  <c r="AT9" i="27"/>
  <c r="AS9" i="27"/>
  <c r="AR9" i="27"/>
  <c r="AQ9" i="27"/>
  <c r="AP9" i="27"/>
  <c r="AO9" i="27"/>
  <c r="AN9" i="27"/>
  <c r="AM9" i="27"/>
  <c r="AL9" i="27"/>
  <c r="AK9" i="27"/>
  <c r="AJ9" i="27"/>
  <c r="AI9" i="27"/>
  <c r="AH9" i="27"/>
  <c r="AG9" i="27"/>
  <c r="AF9" i="27"/>
  <c r="AE9" i="27"/>
  <c r="AD9" i="27"/>
  <c r="AC9" i="27"/>
  <c r="AB9" i="27"/>
  <c r="AA9" i="27"/>
  <c r="Z9" i="27"/>
  <c r="Y9" i="27"/>
  <c r="X9" i="27"/>
  <c r="W9" i="27"/>
  <c r="V9" i="27"/>
  <c r="U9" i="27"/>
  <c r="T9" i="27"/>
  <c r="S9" i="27"/>
  <c r="R9" i="27"/>
  <c r="Q9" i="27"/>
  <c r="P9" i="27"/>
  <c r="O9" i="27"/>
  <c r="N9" i="27"/>
  <c r="M9" i="27"/>
  <c r="L9" i="27"/>
  <c r="K9" i="27"/>
  <c r="J9" i="27"/>
  <c r="I9" i="27"/>
  <c r="H9" i="27"/>
  <c r="G9" i="27"/>
  <c r="F9" i="27"/>
  <c r="E9" i="27"/>
  <c r="D9" i="27"/>
  <c r="C9" i="27"/>
  <c r="B9" i="27"/>
  <c r="CH8" i="27"/>
  <c r="CG8" i="27"/>
  <c r="CC8" i="27"/>
  <c r="BZ8" i="27"/>
  <c r="BY8" i="27"/>
  <c r="BX8" i="27"/>
  <c r="BW8" i="27"/>
  <c r="BV8" i="27"/>
  <c r="BU8" i="27"/>
  <c r="BR8" i="27"/>
  <c r="BQ8" i="27"/>
  <c r="BP8" i="27"/>
  <c r="BO8" i="27"/>
  <c r="BN8" i="27"/>
  <c r="BM8" i="27"/>
  <c r="BL8" i="27"/>
  <c r="BK8" i="27"/>
  <c r="BJ8" i="27"/>
  <c r="BI8" i="27"/>
  <c r="BH8" i="27"/>
  <c r="BG8" i="27"/>
  <c r="BF8" i="27"/>
  <c r="BE8" i="27"/>
  <c r="BD8" i="27"/>
  <c r="BC8" i="27"/>
  <c r="BB8" i="27"/>
  <c r="BA8" i="27"/>
  <c r="AZ8" i="27"/>
  <c r="AY8" i="27"/>
  <c r="AX8" i="27"/>
  <c r="AW8" i="27"/>
  <c r="AV8" i="27"/>
  <c r="AU8" i="27"/>
  <c r="AT8" i="27"/>
  <c r="AS8" i="27"/>
  <c r="AR8" i="27"/>
  <c r="AQ8" i="27"/>
  <c r="AP8" i="27"/>
  <c r="AO8" i="27"/>
  <c r="AN8" i="27"/>
  <c r="AM8" i="27"/>
  <c r="AL8" i="27"/>
  <c r="AK8" i="27"/>
  <c r="AJ8" i="27"/>
  <c r="AI8" i="27"/>
  <c r="AH8" i="27"/>
  <c r="AG8" i="27"/>
  <c r="AF8" i="27"/>
  <c r="AE8" i="27"/>
  <c r="AD8" i="27"/>
  <c r="AC8" i="27"/>
  <c r="AB8" i="27"/>
  <c r="AA8" i="27"/>
  <c r="Z8" i="27"/>
  <c r="Y8" i="27"/>
  <c r="X8" i="27"/>
  <c r="W8" i="27"/>
  <c r="V8" i="27"/>
  <c r="U8" i="27"/>
  <c r="T8" i="27"/>
  <c r="S8" i="27"/>
  <c r="R8" i="27"/>
  <c r="Q8" i="27"/>
  <c r="P8" i="27"/>
  <c r="O8" i="27"/>
  <c r="N8" i="27"/>
  <c r="M8" i="27"/>
  <c r="L8" i="27"/>
  <c r="K8" i="27"/>
  <c r="J8" i="27"/>
  <c r="I8" i="27"/>
  <c r="H8" i="27"/>
  <c r="G8" i="27"/>
  <c r="F8" i="27"/>
  <c r="E8" i="27"/>
  <c r="D8" i="27"/>
  <c r="C8" i="27"/>
  <c r="B8" i="27"/>
  <c r="CH7" i="27"/>
  <c r="CG7" i="27"/>
  <c r="CF7" i="27"/>
  <c r="CD7" i="27"/>
  <c r="CC7" i="27"/>
  <c r="CB7" i="27"/>
  <c r="CA7" i="27"/>
  <c r="BZ7" i="27"/>
  <c r="BY7" i="27"/>
  <c r="BX7" i="27"/>
  <c r="BW7" i="27"/>
  <c r="BV7" i="27"/>
  <c r="BU7" i="27"/>
  <c r="BT7" i="27"/>
  <c r="BS7" i="27"/>
  <c r="BR7" i="27"/>
  <c r="BQ7" i="27"/>
  <c r="BP7" i="27"/>
  <c r="BO7" i="27"/>
  <c r="BN7" i="27"/>
  <c r="BM7" i="27"/>
  <c r="BL7" i="27"/>
  <c r="BK7" i="27"/>
  <c r="BJ7" i="27"/>
  <c r="BI7" i="27"/>
  <c r="BH7" i="27"/>
  <c r="BG7" i="27"/>
  <c r="BF7" i="27"/>
  <c r="BE7" i="27"/>
  <c r="BD7" i="27"/>
  <c r="BC7" i="27"/>
  <c r="BB7" i="27"/>
  <c r="BA7" i="27"/>
  <c r="AZ7" i="27"/>
  <c r="AY7" i="27"/>
  <c r="AX7" i="27"/>
  <c r="AW7" i="27"/>
  <c r="AV7" i="27"/>
  <c r="AU7" i="27"/>
  <c r="AT7" i="27"/>
  <c r="AS7" i="27"/>
  <c r="AR7" i="27"/>
  <c r="AQ7" i="27"/>
  <c r="AP7" i="27"/>
  <c r="AO7" i="27"/>
  <c r="AN7" i="27"/>
  <c r="AM7" i="27"/>
  <c r="AL7" i="27"/>
  <c r="AK7" i="27"/>
  <c r="AJ7" i="27"/>
  <c r="AI7" i="27"/>
  <c r="AH7" i="27"/>
  <c r="AG7" i="27"/>
  <c r="AF7" i="27"/>
  <c r="AE7" i="27"/>
  <c r="AD7" i="27"/>
  <c r="AC7" i="27"/>
  <c r="AB7" i="27"/>
  <c r="AA7" i="27"/>
  <c r="Z7" i="27"/>
  <c r="Y7" i="27"/>
  <c r="X7" i="27"/>
  <c r="W7" i="27"/>
  <c r="V7" i="27"/>
  <c r="U7" i="27"/>
  <c r="T7" i="27"/>
  <c r="S7" i="27"/>
  <c r="R7" i="27"/>
  <c r="Q7" i="27"/>
  <c r="P7" i="27"/>
  <c r="O7" i="27"/>
  <c r="N7" i="27"/>
  <c r="M7" i="27"/>
  <c r="L7" i="27"/>
  <c r="K7" i="27"/>
  <c r="J7" i="27"/>
  <c r="I7" i="27"/>
  <c r="H7" i="27"/>
  <c r="G7" i="27"/>
  <c r="F7" i="27"/>
  <c r="E7" i="27"/>
  <c r="D7" i="27"/>
  <c r="C7" i="27"/>
  <c r="B7" i="27"/>
  <c r="CH3" i="27"/>
  <c r="CG3" i="27"/>
  <c r="CF3" i="27"/>
  <c r="CE3" i="27"/>
  <c r="CD3" i="27"/>
  <c r="CC3" i="27"/>
  <c r="CB3" i="27"/>
  <c r="CA3" i="27"/>
  <c r="BZ3" i="27"/>
  <c r="BY3" i="27"/>
  <c r="BX3" i="27"/>
  <c r="BW3" i="27"/>
  <c r="BV3" i="27"/>
  <c r="BU3" i="27"/>
  <c r="BT3" i="27"/>
  <c r="BS3" i="27"/>
  <c r="BR3" i="27"/>
  <c r="BQ3" i="27"/>
  <c r="BP3" i="27"/>
  <c r="BO3" i="27"/>
  <c r="BN3" i="27"/>
  <c r="BM3" i="27"/>
  <c r="BL3" i="27"/>
  <c r="BK3" i="27"/>
  <c r="BJ3" i="27"/>
  <c r="BI3" i="27"/>
  <c r="BH3" i="27"/>
  <c r="BG3" i="27"/>
  <c r="BF3" i="27"/>
  <c r="BE3" i="27"/>
  <c r="BD3" i="27"/>
  <c r="BC3" i="27"/>
  <c r="BB3" i="27"/>
  <c r="BA3" i="27"/>
  <c r="AZ3" i="27"/>
  <c r="AY3" i="27"/>
  <c r="AX3" i="27"/>
  <c r="AW3" i="27"/>
  <c r="AV3" i="27"/>
  <c r="AU3" i="27"/>
  <c r="AT3" i="27"/>
  <c r="AS3" i="27"/>
  <c r="AR3" i="27"/>
  <c r="AQ3" i="27"/>
  <c r="AP3" i="27"/>
  <c r="AO3" i="27"/>
  <c r="AN3" i="27"/>
  <c r="AM3" i="27"/>
  <c r="AL3" i="27"/>
  <c r="AK3" i="27"/>
  <c r="AJ3" i="27"/>
  <c r="AI3" i="27"/>
  <c r="AH3" i="27"/>
  <c r="AG3" i="27"/>
  <c r="AF3" i="27"/>
  <c r="AE3" i="27"/>
  <c r="AD3" i="27"/>
  <c r="AC3" i="27"/>
  <c r="AB3" i="27"/>
  <c r="AA3" i="27"/>
  <c r="Z3" i="27"/>
  <c r="Y3" i="27"/>
  <c r="X3" i="27"/>
  <c r="W3" i="27"/>
  <c r="V3" i="27"/>
  <c r="U3" i="27"/>
  <c r="T3" i="27"/>
  <c r="S3" i="27"/>
  <c r="R3" i="27"/>
  <c r="Q3" i="27"/>
  <c r="P3" i="27"/>
  <c r="O3" i="27"/>
  <c r="N3" i="27"/>
  <c r="M3" i="27"/>
  <c r="L3" i="27"/>
  <c r="K3" i="27"/>
  <c r="J3" i="27"/>
  <c r="I3" i="27"/>
  <c r="H3" i="27"/>
  <c r="G3" i="27"/>
  <c r="F3" i="27"/>
  <c r="E3" i="27"/>
  <c r="D3" i="27"/>
  <c r="C3" i="27"/>
  <c r="B3" i="27"/>
  <c r="CH2" i="27"/>
  <c r="CG2" i="27"/>
  <c r="CF2" i="27"/>
  <c r="CF8" i="27" s="1"/>
  <c r="CE2" i="27"/>
  <c r="CE8" i="27" s="1"/>
  <c r="CD2" i="27"/>
  <c r="CD8" i="27" s="1"/>
  <c r="CC2" i="27"/>
  <c r="CB2" i="27"/>
  <c r="CB8" i="27" s="1"/>
  <c r="CA2" i="27"/>
  <c r="CA8" i="27" s="1"/>
  <c r="BZ2" i="27"/>
  <c r="BY2" i="27"/>
  <c r="BX2" i="27"/>
  <c r="BW2" i="27"/>
  <c r="BV2" i="27"/>
  <c r="BU2" i="27"/>
  <c r="BT2" i="27"/>
  <c r="BT8" i="27" s="1"/>
  <c r="BS2" i="27"/>
  <c r="BS8" i="27" s="1"/>
  <c r="BR2" i="27"/>
  <c r="BQ2" i="27"/>
  <c r="BP2" i="27"/>
  <c r="BO2" i="27"/>
  <c r="BN2" i="27"/>
  <c r="BM2" i="27"/>
  <c r="BL2" i="27"/>
  <c r="BK2" i="27"/>
  <c r="BJ2" i="27"/>
  <c r="BI2" i="27"/>
  <c r="BH2" i="27"/>
  <c r="BG2" i="27"/>
  <c r="BF2" i="27"/>
  <c r="BE2" i="27"/>
  <c r="BD2" i="27"/>
  <c r="BC2" i="27"/>
  <c r="BB2" i="27"/>
  <c r="BA2" i="27"/>
  <c r="AZ2" i="27"/>
  <c r="AY2" i="27"/>
  <c r="AX2" i="27"/>
  <c r="AW2" i="27"/>
  <c r="AV2" i="27"/>
  <c r="AU2" i="27"/>
  <c r="AT2" i="27"/>
  <c r="AS2" i="27"/>
  <c r="AR2" i="27"/>
  <c r="AQ2" i="27"/>
  <c r="AP2" i="27"/>
  <c r="AO2" i="27"/>
  <c r="AN2" i="27"/>
  <c r="AM2" i="27"/>
  <c r="AL2" i="27"/>
  <c r="AK2" i="27"/>
  <c r="AJ2" i="27"/>
  <c r="AI2" i="27"/>
  <c r="AH2" i="27"/>
  <c r="AG2" i="27"/>
  <c r="AF2" i="27"/>
  <c r="AE2" i="27"/>
  <c r="AD2" i="27"/>
  <c r="AC2" i="27"/>
  <c r="AB2" i="27"/>
  <c r="AA2" i="27"/>
  <c r="Z2" i="27"/>
  <c r="Y2" i="27"/>
  <c r="X2" i="27"/>
  <c r="W2" i="27"/>
  <c r="V2" i="27"/>
  <c r="U2" i="27"/>
  <c r="T2" i="27"/>
  <c r="S2" i="27"/>
  <c r="R2" i="27"/>
  <c r="Q2" i="27"/>
  <c r="P2" i="27"/>
  <c r="O2" i="27"/>
  <c r="N2" i="27"/>
  <c r="M2" i="27"/>
  <c r="L2" i="27"/>
  <c r="K2" i="27"/>
  <c r="J2" i="27"/>
  <c r="I2" i="27"/>
  <c r="H2" i="27"/>
  <c r="G2" i="27"/>
  <c r="F2" i="27"/>
  <c r="E2" i="27"/>
  <c r="D2" i="27"/>
  <c r="C2" i="27"/>
  <c r="B2" i="27"/>
  <c r="CH1" i="27"/>
  <c r="CG1" i="27"/>
  <c r="CF1" i="27"/>
  <c r="CE1" i="27"/>
  <c r="CE7" i="27" s="1"/>
  <c r="CD1" i="27"/>
  <c r="CC1" i="27"/>
  <c r="CB1" i="27"/>
  <c r="CA1" i="27"/>
  <c r="BZ1" i="27"/>
  <c r="BY1" i="27"/>
  <c r="BX1" i="27"/>
  <c r="BW1" i="27"/>
  <c r="BV1" i="27"/>
  <c r="BU1" i="27"/>
  <c r="BT1" i="27"/>
  <c r="BS1" i="27"/>
  <c r="BR1" i="27"/>
  <c r="BQ1" i="27"/>
  <c r="BP1" i="27"/>
  <c r="BO1" i="27"/>
  <c r="BN1" i="27"/>
  <c r="BM1" i="27"/>
  <c r="BL1" i="27"/>
  <c r="BK1" i="27"/>
  <c r="BJ1" i="27"/>
  <c r="BI1" i="27"/>
  <c r="BH1" i="27"/>
  <c r="BG1" i="27"/>
  <c r="BF1" i="27"/>
  <c r="BE1" i="27"/>
  <c r="BD1" i="27"/>
  <c r="BC1" i="27"/>
  <c r="BB1" i="27"/>
  <c r="BA1" i="27"/>
  <c r="AZ1" i="27"/>
  <c r="AY1" i="27"/>
  <c r="AX1" i="27"/>
  <c r="AW1" i="27"/>
  <c r="AV1" i="27"/>
  <c r="AU1" i="27"/>
  <c r="AT1" i="27"/>
  <c r="AS1" i="27"/>
  <c r="AR1" i="27"/>
  <c r="AQ1" i="27"/>
  <c r="AP1" i="27"/>
  <c r="AO1" i="27"/>
  <c r="AN1" i="27"/>
  <c r="AM1" i="27"/>
  <c r="AL1" i="27"/>
  <c r="AK1" i="27"/>
  <c r="AJ1" i="27"/>
  <c r="AI1" i="27"/>
  <c r="AH1" i="27"/>
  <c r="AG1" i="27"/>
  <c r="AF1" i="27"/>
  <c r="AE1" i="27"/>
  <c r="AD1" i="27"/>
  <c r="AC1" i="27"/>
  <c r="AB1" i="27"/>
  <c r="AA1" i="27"/>
  <c r="Z1" i="27"/>
  <c r="Y1" i="27"/>
  <c r="X1" i="27"/>
  <c r="W1" i="27"/>
  <c r="V1" i="27"/>
  <c r="U1" i="27"/>
  <c r="T1" i="27"/>
  <c r="S1" i="27"/>
  <c r="R1" i="27"/>
  <c r="Q1" i="27"/>
  <c r="P1" i="27"/>
  <c r="O1" i="27"/>
  <c r="N1" i="27"/>
  <c r="M1" i="27"/>
  <c r="L1" i="27"/>
  <c r="K1" i="27"/>
  <c r="J1" i="27"/>
  <c r="I1" i="27"/>
  <c r="H1" i="27"/>
  <c r="G1" i="27"/>
  <c r="F1" i="27"/>
  <c r="E1" i="27"/>
  <c r="D1" i="27"/>
  <c r="C1" i="27"/>
  <c r="B1" i="27"/>
  <c r="E56" i="81"/>
  <c r="F55" i="81"/>
  <c r="M49" i="81"/>
  <c r="L49" i="81"/>
  <c r="K49" i="81"/>
  <c r="J49" i="81"/>
  <c r="F49" i="81"/>
  <c r="E49" i="81"/>
  <c r="D49" i="81"/>
  <c r="C49" i="81"/>
  <c r="B49" i="81"/>
  <c r="M48" i="81"/>
  <c r="L48" i="81"/>
  <c r="K48" i="81"/>
  <c r="J48" i="81"/>
  <c r="I48" i="81"/>
  <c r="F48" i="81"/>
  <c r="E48" i="81"/>
  <c r="D48" i="81"/>
  <c r="C48" i="81"/>
  <c r="B48" i="81"/>
  <c r="M47" i="81"/>
  <c r="L47" i="81"/>
  <c r="K47" i="81"/>
  <c r="J47" i="81"/>
  <c r="I47" i="81"/>
  <c r="H47" i="81"/>
  <c r="G47" i="81"/>
  <c r="F47" i="81"/>
  <c r="E47" i="81"/>
  <c r="D47" i="81"/>
  <c r="C47" i="81"/>
  <c r="B47" i="81"/>
  <c r="M46" i="81"/>
  <c r="L46" i="81"/>
  <c r="K46" i="81"/>
  <c r="J46" i="81"/>
  <c r="I46" i="81"/>
  <c r="H46" i="81"/>
  <c r="G46" i="81"/>
  <c r="F46" i="81"/>
  <c r="E46" i="81"/>
  <c r="D46" i="81"/>
  <c r="C46" i="81"/>
  <c r="B46" i="81"/>
  <c r="M45" i="81"/>
  <c r="L45" i="81"/>
  <c r="K45" i="81"/>
  <c r="J45" i="81"/>
  <c r="I45" i="81"/>
  <c r="H45" i="81"/>
  <c r="G45" i="81"/>
  <c r="F45" i="81"/>
  <c r="E45" i="81"/>
  <c r="D45" i="81"/>
  <c r="C45" i="81"/>
  <c r="B45" i="81"/>
  <c r="M44" i="81"/>
  <c r="L44" i="81"/>
  <c r="K44" i="81"/>
  <c r="J44" i="81"/>
  <c r="I44" i="81"/>
  <c r="H44" i="81"/>
  <c r="G44" i="81"/>
  <c r="F44" i="81"/>
  <c r="E44" i="81"/>
  <c r="D44" i="81"/>
  <c r="C44" i="81"/>
  <c r="B44" i="81"/>
  <c r="M40" i="81"/>
  <c r="L40" i="81"/>
  <c r="K40" i="81"/>
  <c r="J40" i="81"/>
  <c r="I40" i="81"/>
  <c r="H40" i="81"/>
  <c r="G40" i="81"/>
  <c r="F40" i="81"/>
  <c r="E40" i="81"/>
  <c r="D40" i="81"/>
  <c r="C40" i="81"/>
  <c r="B40" i="81"/>
  <c r="M39" i="81"/>
  <c r="L39" i="81"/>
  <c r="K39" i="81"/>
  <c r="J39" i="81"/>
  <c r="I39" i="81"/>
  <c r="H39" i="81"/>
  <c r="H48" i="81" s="1"/>
  <c r="G39" i="81"/>
  <c r="G48" i="81" s="1"/>
  <c r="F54" i="81" s="1"/>
  <c r="F39" i="81"/>
  <c r="E39" i="81"/>
  <c r="D39" i="81"/>
  <c r="C39" i="81"/>
  <c r="B39" i="81"/>
  <c r="M38" i="81"/>
  <c r="L38" i="81"/>
  <c r="K38" i="81"/>
  <c r="J38" i="81"/>
  <c r="I38" i="81"/>
  <c r="H38" i="81"/>
  <c r="G38" i="81"/>
  <c r="F38" i="81"/>
  <c r="E38" i="81"/>
  <c r="D38" i="81"/>
  <c r="C38" i="81"/>
  <c r="B38" i="81"/>
  <c r="M37" i="81"/>
  <c r="L37" i="81"/>
  <c r="K37" i="81"/>
  <c r="J37" i="81"/>
  <c r="I37" i="81"/>
  <c r="H37" i="81"/>
  <c r="G37" i="81"/>
  <c r="F37" i="81"/>
  <c r="E37" i="81"/>
  <c r="D37" i="81"/>
  <c r="C37" i="81"/>
  <c r="B37" i="81"/>
  <c r="M36" i="81"/>
  <c r="L36" i="81"/>
  <c r="K36" i="81"/>
  <c r="J36" i="81"/>
  <c r="I36" i="81"/>
  <c r="H36" i="81"/>
  <c r="G36" i="81"/>
  <c r="F36" i="81"/>
  <c r="E36" i="81"/>
  <c r="D36" i="81"/>
  <c r="C36" i="81"/>
  <c r="B36" i="81"/>
  <c r="M35" i="81"/>
  <c r="L35" i="81"/>
  <c r="K35" i="81"/>
  <c r="J35" i="81"/>
  <c r="I35" i="81"/>
  <c r="H35" i="81"/>
  <c r="G35" i="81"/>
  <c r="F35" i="81"/>
  <c r="E35" i="81"/>
  <c r="D35" i="81"/>
  <c r="C35" i="81"/>
  <c r="B35" i="81"/>
  <c r="F30" i="81"/>
  <c r="F29" i="81"/>
  <c r="M24" i="81"/>
  <c r="L24" i="81"/>
  <c r="K24" i="81"/>
  <c r="J24" i="81"/>
  <c r="I24" i="81"/>
  <c r="H24" i="81"/>
  <c r="E28" i="81" s="1"/>
  <c r="G24" i="81"/>
  <c r="F24" i="81"/>
  <c r="E24" i="81"/>
  <c r="D24" i="81"/>
  <c r="C24" i="81"/>
  <c r="B24" i="81"/>
  <c r="M23" i="81"/>
  <c r="L23" i="81"/>
  <c r="K23" i="81"/>
  <c r="J23" i="81"/>
  <c r="I23" i="81"/>
  <c r="H23" i="81"/>
  <c r="G23" i="81"/>
  <c r="F23" i="81"/>
  <c r="E23" i="81"/>
  <c r="D23" i="81"/>
  <c r="C23" i="81"/>
  <c r="B23" i="81"/>
  <c r="M22" i="81"/>
  <c r="L22" i="81"/>
  <c r="K22" i="81"/>
  <c r="J22" i="81"/>
  <c r="I22" i="81"/>
  <c r="H22" i="81"/>
  <c r="G22" i="81"/>
  <c r="F22" i="81"/>
  <c r="E22" i="81"/>
  <c r="D22" i="81"/>
  <c r="C22" i="81"/>
  <c r="B22" i="81"/>
  <c r="M21" i="81"/>
  <c r="L21" i="81"/>
  <c r="K21" i="81"/>
  <c r="J21" i="81"/>
  <c r="I21" i="81"/>
  <c r="H21" i="81"/>
  <c r="G21" i="81"/>
  <c r="F21" i="81"/>
  <c r="E21" i="81"/>
  <c r="D21" i="81"/>
  <c r="C21" i="81"/>
  <c r="B21" i="81"/>
  <c r="M20" i="81"/>
  <c r="L20" i="81"/>
  <c r="K20" i="81"/>
  <c r="J20" i="81"/>
  <c r="I20" i="81"/>
  <c r="H20" i="81"/>
  <c r="G20" i="81"/>
  <c r="F20" i="81"/>
  <c r="E20" i="81"/>
  <c r="D20" i="81"/>
  <c r="C20" i="81"/>
  <c r="B20" i="81"/>
  <c r="M19" i="81"/>
  <c r="L19" i="81"/>
  <c r="K19" i="81"/>
  <c r="J19" i="81"/>
  <c r="I19" i="81"/>
  <c r="H19" i="81"/>
  <c r="G19" i="81"/>
  <c r="F19" i="81"/>
  <c r="E19" i="81"/>
  <c r="D19" i="81"/>
  <c r="C19" i="81"/>
  <c r="B19" i="81"/>
  <c r="F14" i="81"/>
  <c r="F13" i="81"/>
  <c r="M8" i="81"/>
  <c r="L8" i="81"/>
  <c r="K8" i="81"/>
  <c r="J8" i="81"/>
  <c r="I8" i="81"/>
  <c r="H8" i="81"/>
  <c r="E12" i="81" s="1"/>
  <c r="G8" i="81"/>
  <c r="F8" i="81"/>
  <c r="E8" i="81"/>
  <c r="D8" i="81"/>
  <c r="C8" i="81"/>
  <c r="B8" i="81"/>
  <c r="M7" i="81"/>
  <c r="L7" i="81"/>
  <c r="K7" i="81"/>
  <c r="J7" i="81"/>
  <c r="I7" i="81"/>
  <c r="H7" i="81"/>
  <c r="G7" i="81"/>
  <c r="F7" i="81"/>
  <c r="E7" i="81"/>
  <c r="D7" i="81"/>
  <c r="C7" i="81"/>
  <c r="B7" i="81"/>
  <c r="M6" i="81"/>
  <c r="L6" i="81"/>
  <c r="K6" i="81"/>
  <c r="J6" i="81"/>
  <c r="I6" i="81"/>
  <c r="H6" i="81"/>
  <c r="G6" i="81"/>
  <c r="F6" i="81"/>
  <c r="E6" i="81"/>
  <c r="D6" i="81"/>
  <c r="C6" i="81"/>
  <c r="B6" i="81"/>
  <c r="M5" i="81"/>
  <c r="L5" i="81"/>
  <c r="K5" i="81"/>
  <c r="J5" i="81"/>
  <c r="I5" i="81"/>
  <c r="H5" i="81"/>
  <c r="G5" i="81"/>
  <c r="F5" i="81"/>
  <c r="E5" i="81"/>
  <c r="D5" i="81"/>
  <c r="C5" i="81"/>
  <c r="B5" i="81"/>
  <c r="M4" i="81"/>
  <c r="L4" i="81"/>
  <c r="K4" i="81"/>
  <c r="J4" i="81"/>
  <c r="I4" i="81"/>
  <c r="H4" i="81"/>
  <c r="G4" i="81"/>
  <c r="F4" i="81"/>
  <c r="E4" i="81"/>
  <c r="D4" i="81"/>
  <c r="C4" i="81"/>
  <c r="B4" i="81"/>
  <c r="M3" i="81"/>
  <c r="L3" i="81"/>
  <c r="K3" i="81"/>
  <c r="J3" i="81"/>
  <c r="I3" i="81"/>
  <c r="H3" i="81"/>
  <c r="G3" i="81"/>
  <c r="F3" i="81"/>
  <c r="E3" i="81"/>
  <c r="D3" i="81"/>
  <c r="C3" i="81"/>
  <c r="B3" i="81"/>
  <c r="CZ63" i="17"/>
  <c r="DE57" i="17"/>
  <c r="DD57" i="17"/>
  <c r="DC57" i="17"/>
  <c r="DB57" i="17"/>
  <c r="DA57" i="17"/>
  <c r="CX57" i="17"/>
  <c r="CW57" i="17"/>
  <c r="CV57" i="17"/>
  <c r="CT57" i="17"/>
  <c r="DE56" i="17"/>
  <c r="DD56" i="17"/>
  <c r="DC56" i="17"/>
  <c r="DB56" i="17"/>
  <c r="DA56" i="17"/>
  <c r="CX56" i="17"/>
  <c r="CW56" i="17"/>
  <c r="CV56" i="17"/>
  <c r="CU56" i="17"/>
  <c r="CT56" i="17"/>
  <c r="DE55" i="17"/>
  <c r="DD55" i="17"/>
  <c r="DC55" i="17"/>
  <c r="DB55" i="17"/>
  <c r="DA55" i="17"/>
  <c r="CZ55" i="17"/>
  <c r="CY55" i="17"/>
  <c r="CX55" i="17"/>
  <c r="CW55" i="17"/>
  <c r="CV55" i="17"/>
  <c r="CU55" i="17"/>
  <c r="CT55" i="17"/>
  <c r="DE54" i="17"/>
  <c r="DD54" i="17"/>
  <c r="DC54" i="17"/>
  <c r="DB54" i="17"/>
  <c r="DA54" i="17"/>
  <c r="CZ54" i="17"/>
  <c r="CY54" i="17"/>
  <c r="CX54" i="17"/>
  <c r="CW54" i="17"/>
  <c r="CV54" i="17"/>
  <c r="CU54" i="17"/>
  <c r="CT54" i="17"/>
  <c r="DE53" i="17"/>
  <c r="DD53" i="17"/>
  <c r="DC53" i="17"/>
  <c r="DB53" i="17"/>
  <c r="DA53" i="17"/>
  <c r="CZ53" i="17"/>
  <c r="CY53" i="17"/>
  <c r="CX53" i="17"/>
  <c r="CW53" i="17"/>
  <c r="CV53" i="17"/>
  <c r="CU53" i="17"/>
  <c r="CT53" i="17"/>
  <c r="DE52" i="17"/>
  <c r="DD52" i="17"/>
  <c r="DC52" i="17"/>
  <c r="DB52" i="17"/>
  <c r="DA52" i="17"/>
  <c r="CZ52" i="17"/>
  <c r="CY52" i="17"/>
  <c r="CX52" i="17"/>
  <c r="CW52" i="17"/>
  <c r="CV52" i="17"/>
  <c r="CU52" i="17"/>
  <c r="CT52" i="17"/>
  <c r="DE41" i="17"/>
  <c r="DD41" i="17"/>
  <c r="DC41" i="17"/>
  <c r="DB41" i="17"/>
  <c r="DA41" i="17"/>
  <c r="CZ41" i="17"/>
  <c r="CY45" i="17" s="1"/>
  <c r="CX41" i="17"/>
  <c r="CW41" i="17"/>
  <c r="CV41" i="17"/>
  <c r="CU41" i="17"/>
  <c r="CT41" i="17"/>
  <c r="DE40" i="17"/>
  <c r="DD40" i="17"/>
  <c r="DC40" i="17"/>
  <c r="DB40" i="17"/>
  <c r="DA40" i="17"/>
  <c r="CX40" i="17"/>
  <c r="CW40" i="17"/>
  <c r="CV40" i="17"/>
  <c r="CU40" i="17"/>
  <c r="CT40" i="17"/>
  <c r="DF39" i="17"/>
  <c r="DE39" i="17"/>
  <c r="DD39" i="17"/>
  <c r="DC39" i="17"/>
  <c r="DB39" i="17"/>
  <c r="DA39" i="17"/>
  <c r="CZ39" i="17"/>
  <c r="CY39" i="17"/>
  <c r="CX39" i="17"/>
  <c r="CW39" i="17"/>
  <c r="CV39" i="17"/>
  <c r="CU39" i="17"/>
  <c r="CT39" i="17"/>
  <c r="DF38" i="17"/>
  <c r="DE38" i="17"/>
  <c r="DD38" i="17"/>
  <c r="DC38" i="17"/>
  <c r="DB38" i="17"/>
  <c r="DA38" i="17"/>
  <c r="CZ38" i="17"/>
  <c r="CY38" i="17"/>
  <c r="CX38" i="17"/>
  <c r="CW38" i="17"/>
  <c r="CV38" i="17"/>
  <c r="CU38" i="17"/>
  <c r="CT38" i="17"/>
  <c r="DE37" i="17"/>
  <c r="DD37" i="17"/>
  <c r="DC37" i="17"/>
  <c r="DB37" i="17"/>
  <c r="DA37" i="17"/>
  <c r="CZ37" i="17"/>
  <c r="CY37" i="17"/>
  <c r="CX37" i="17"/>
  <c r="CW37" i="17"/>
  <c r="CV37" i="17"/>
  <c r="CU37" i="17"/>
  <c r="CT37" i="17"/>
  <c r="DE36" i="17"/>
  <c r="DD36" i="17"/>
  <c r="DC36" i="17"/>
  <c r="DB36" i="17"/>
  <c r="DA36" i="17"/>
  <c r="CZ36" i="17"/>
  <c r="CY36" i="17"/>
  <c r="CX36" i="17"/>
  <c r="CW36" i="17"/>
  <c r="CV36" i="17"/>
  <c r="CU36" i="17"/>
  <c r="CT36" i="17"/>
  <c r="CZ31" i="17"/>
  <c r="DF25" i="17"/>
  <c r="DE25" i="17"/>
  <c r="DD25" i="17"/>
  <c r="DC25" i="17"/>
  <c r="DB25" i="17"/>
  <c r="DA25" i="17"/>
  <c r="CX25" i="17"/>
  <c r="CV25" i="17"/>
  <c r="CT25" i="17"/>
  <c r="DF24" i="17"/>
  <c r="DE24" i="17"/>
  <c r="DD24" i="17"/>
  <c r="DC24" i="17"/>
  <c r="DB24" i="17"/>
  <c r="DA24" i="17"/>
  <c r="CZ24" i="17"/>
  <c r="CY24" i="17"/>
  <c r="CZ30" i="17" s="1"/>
  <c r="CX24" i="17"/>
  <c r="CW24" i="17"/>
  <c r="CV24" i="17"/>
  <c r="CU24" i="17"/>
  <c r="CT24" i="17"/>
  <c r="DF23" i="17"/>
  <c r="DE23" i="17"/>
  <c r="DD23" i="17"/>
  <c r="DC23" i="17"/>
  <c r="DB23" i="17"/>
  <c r="DA23" i="17"/>
  <c r="CZ23" i="17"/>
  <c r="CY23" i="17"/>
  <c r="CX23" i="17"/>
  <c r="CW23" i="17"/>
  <c r="CV23" i="17"/>
  <c r="CU23" i="17"/>
  <c r="CT23" i="17"/>
  <c r="DF22" i="17"/>
  <c r="DE22" i="17"/>
  <c r="DD22" i="17"/>
  <c r="DC22" i="17"/>
  <c r="DB22" i="17"/>
  <c r="DA22" i="17"/>
  <c r="CZ22" i="17"/>
  <c r="CY22" i="17"/>
  <c r="CX22" i="17"/>
  <c r="CW22" i="17"/>
  <c r="CV22" i="17"/>
  <c r="CU22" i="17"/>
  <c r="CT22" i="17"/>
  <c r="DF21" i="17"/>
  <c r="DE21" i="17"/>
  <c r="DD21" i="17"/>
  <c r="DC21" i="17"/>
  <c r="DB21" i="17"/>
  <c r="DA21" i="17"/>
  <c r="CZ21" i="17"/>
  <c r="CY21" i="17"/>
  <c r="CX21" i="17"/>
  <c r="CW21" i="17"/>
  <c r="CV21" i="17"/>
  <c r="CU21" i="17"/>
  <c r="CT21" i="17"/>
  <c r="DF20" i="17"/>
  <c r="DE20" i="17"/>
  <c r="DD20" i="17"/>
  <c r="DC20" i="17"/>
  <c r="DB20" i="17"/>
  <c r="DA20" i="17"/>
  <c r="CZ20" i="17"/>
  <c r="CY20" i="17"/>
  <c r="CX20" i="17"/>
  <c r="CW20" i="17"/>
  <c r="CV20" i="17"/>
  <c r="CU20" i="17"/>
  <c r="CT20" i="17"/>
  <c r="DE19" i="17"/>
  <c r="DD19" i="17"/>
  <c r="DC19" i="17"/>
  <c r="DB19" i="17"/>
  <c r="DA19" i="17"/>
  <c r="CZ19" i="17"/>
  <c r="CY19" i="17"/>
  <c r="CX19" i="17"/>
  <c r="CW19" i="17"/>
  <c r="CV19" i="17"/>
  <c r="CU19" i="17"/>
  <c r="CT19" i="17"/>
  <c r="DQ15" i="17"/>
  <c r="DP15" i="17"/>
  <c r="DO15" i="17"/>
  <c r="DN15" i="17"/>
  <c r="DM15" i="17"/>
  <c r="DJ15" i="17"/>
  <c r="DH15" i="17"/>
  <c r="DF15" i="17"/>
  <c r="DE15" i="17"/>
  <c r="DD15" i="17"/>
  <c r="DC15" i="17"/>
  <c r="DB15" i="17"/>
  <c r="DA15" i="17"/>
  <c r="CZ15" i="17"/>
  <c r="CY15" i="17"/>
  <c r="CX15" i="17"/>
  <c r="CW15" i="17"/>
  <c r="CV15" i="17"/>
  <c r="CU15" i="17"/>
  <c r="CT15" i="17"/>
  <c r="CS15" i="17"/>
  <c r="CR15" i="17"/>
  <c r="CQ15" i="17"/>
  <c r="CP15" i="17"/>
  <c r="CO15" i="17"/>
  <c r="CN15" i="17"/>
  <c r="CM15" i="17"/>
  <c r="CL15" i="17"/>
  <c r="CK15" i="17"/>
  <c r="CJ15" i="17"/>
  <c r="CI15" i="17"/>
  <c r="CH15" i="17"/>
  <c r="CG15" i="17"/>
  <c r="CF15" i="17"/>
  <c r="CE15" i="17"/>
  <c r="CD15" i="17"/>
  <c r="CC15" i="17"/>
  <c r="CB15" i="17"/>
  <c r="CA15" i="17"/>
  <c r="BZ15" i="17"/>
  <c r="BY15" i="17"/>
  <c r="BX15" i="17"/>
  <c r="BW15" i="17"/>
  <c r="BV15" i="17"/>
  <c r="BU15" i="17"/>
  <c r="BT15" i="17"/>
  <c r="BS15" i="17"/>
  <c r="BR15" i="17"/>
  <c r="BQ15" i="17"/>
  <c r="BP15" i="17"/>
  <c r="BO15" i="17"/>
  <c r="BN15" i="17"/>
  <c r="BM15" i="17"/>
  <c r="BL15" i="17"/>
  <c r="BK15" i="17"/>
  <c r="BJ15" i="17"/>
  <c r="BI15" i="17"/>
  <c r="BH15" i="17"/>
  <c r="BG15" i="17"/>
  <c r="BF15" i="17"/>
  <c r="BE15" i="17"/>
  <c r="BD15" i="17"/>
  <c r="BC15" i="17"/>
  <c r="BB15" i="17"/>
  <c r="BA15" i="17"/>
  <c r="AZ15" i="17"/>
  <c r="AY15" i="17"/>
  <c r="AX15" i="17"/>
  <c r="AW15" i="17"/>
  <c r="AV15" i="17"/>
  <c r="AU15" i="17"/>
  <c r="AT15" i="17"/>
  <c r="AS15" i="17"/>
  <c r="AR15" i="17"/>
  <c r="AQ15" i="17"/>
  <c r="AP15" i="17"/>
  <c r="AO15" i="17"/>
  <c r="AN15" i="17"/>
  <c r="AM15" i="17"/>
  <c r="AL15" i="17"/>
  <c r="AK15" i="17"/>
  <c r="AJ15" i="17"/>
  <c r="AI15" i="17"/>
  <c r="AH15" i="17"/>
  <c r="AG15" i="17"/>
  <c r="AF15" i="17"/>
  <c r="AE15" i="17"/>
  <c r="AD15" i="17"/>
  <c r="AC15" i="17"/>
  <c r="AB15" i="17"/>
  <c r="AA15" i="17"/>
  <c r="Z15" i="17"/>
  <c r="Y15" i="17"/>
  <c r="X15" i="17"/>
  <c r="W15" i="17"/>
  <c r="V15" i="17"/>
  <c r="U15" i="17"/>
  <c r="T15" i="17"/>
  <c r="S15" i="17"/>
  <c r="R15" i="17"/>
  <c r="Q15" i="17"/>
  <c r="P15" i="17"/>
  <c r="O15" i="17"/>
  <c r="N15" i="17"/>
  <c r="M15" i="17"/>
  <c r="L15" i="17"/>
  <c r="K15" i="17"/>
  <c r="J15" i="17"/>
  <c r="I15" i="17"/>
  <c r="H15" i="17"/>
  <c r="DN12" i="17"/>
  <c r="DM12" i="17"/>
  <c r="DL12" i="17"/>
  <c r="DL15" i="17" s="1"/>
  <c r="DK12" i="17"/>
  <c r="DK15" i="17" s="1"/>
  <c r="DJ12" i="17"/>
  <c r="DI12" i="17"/>
  <c r="DI15" i="17" s="1"/>
  <c r="DH12" i="17"/>
  <c r="DG12" i="17"/>
  <c r="DG15" i="17" s="1"/>
  <c r="DF12" i="17"/>
  <c r="DE12" i="17"/>
  <c r="DD12" i="17"/>
  <c r="DC12" i="17"/>
  <c r="DB12" i="17"/>
  <c r="DA12" i="17"/>
  <c r="CZ12" i="17"/>
  <c r="CY12" i="17"/>
  <c r="CX12" i="17"/>
  <c r="CW12" i="17"/>
  <c r="CV12" i="17"/>
  <c r="CU12" i="17"/>
  <c r="CT12" i="17"/>
  <c r="CS12" i="17"/>
  <c r="CR12" i="17"/>
  <c r="CQ12" i="17"/>
  <c r="CP12" i="17"/>
  <c r="CO12" i="17"/>
  <c r="CN12" i="17"/>
  <c r="CM12" i="17"/>
  <c r="CL12" i="17"/>
  <c r="CK12" i="17"/>
  <c r="CJ12" i="17"/>
  <c r="CI12" i="17"/>
  <c r="CH12" i="17"/>
  <c r="CG12" i="17"/>
  <c r="CF12" i="17"/>
  <c r="CE12" i="17"/>
  <c r="CD12" i="17"/>
  <c r="CC12" i="17"/>
  <c r="CB12" i="17"/>
  <c r="CA12" i="17"/>
  <c r="BZ12" i="17"/>
  <c r="BY12" i="17"/>
  <c r="BX12" i="17"/>
  <c r="BW12" i="17"/>
  <c r="BV12" i="17"/>
  <c r="BU12" i="17"/>
  <c r="BT12" i="17"/>
  <c r="BS12" i="17"/>
  <c r="BR12" i="17"/>
  <c r="BQ12" i="17"/>
  <c r="BP12" i="17"/>
  <c r="BO12" i="17"/>
  <c r="BN12" i="17"/>
  <c r="BM12" i="17"/>
  <c r="BL12" i="17"/>
  <c r="BK12" i="17"/>
  <c r="BJ12" i="17"/>
  <c r="BI12" i="17"/>
  <c r="BH12" i="17"/>
  <c r="BG12" i="17"/>
  <c r="BF12" i="17"/>
  <c r="BE12" i="17"/>
  <c r="BD12" i="17"/>
  <c r="BC12" i="17"/>
  <c r="BB12" i="17"/>
  <c r="BA12" i="17"/>
  <c r="AZ12" i="17"/>
  <c r="AY12" i="17"/>
  <c r="AX12" i="17"/>
  <c r="AW12" i="17"/>
  <c r="AV12" i="17"/>
  <c r="AU12" i="17"/>
  <c r="AT12" i="17"/>
  <c r="AS12" i="17"/>
  <c r="AR12" i="17"/>
  <c r="AQ12" i="17"/>
  <c r="AP12" i="17"/>
  <c r="AO12" i="17"/>
  <c r="AN12" i="17"/>
  <c r="AM12" i="17"/>
  <c r="AL12" i="17"/>
  <c r="AK12" i="17"/>
  <c r="AJ12" i="17"/>
  <c r="AI12" i="17"/>
  <c r="AH12" i="17"/>
  <c r="AG12" i="17"/>
  <c r="AF12" i="17"/>
  <c r="AE12" i="17"/>
  <c r="AD12" i="17"/>
  <c r="AC12" i="17"/>
  <c r="AB12" i="17"/>
  <c r="AA12" i="17"/>
  <c r="Z12" i="17"/>
  <c r="Y12" i="17"/>
  <c r="X12" i="17"/>
  <c r="W12" i="17"/>
  <c r="V12" i="17"/>
  <c r="U12" i="17"/>
  <c r="T12" i="17"/>
  <c r="S12" i="17"/>
  <c r="R12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B12" i="17"/>
  <c r="DN11" i="17"/>
  <c r="DM11" i="17"/>
  <c r="DL11" i="17"/>
  <c r="DK11" i="17"/>
  <c r="DJ11" i="17"/>
  <c r="DI11" i="17"/>
  <c r="DH11" i="17"/>
  <c r="DG11" i="17"/>
  <c r="DF11" i="17"/>
  <c r="DE11" i="17"/>
  <c r="DD11" i="17"/>
  <c r="DC11" i="17"/>
  <c r="DB11" i="17"/>
  <c r="DA11" i="17"/>
  <c r="CZ11" i="17"/>
  <c r="CY11" i="17"/>
  <c r="CX11" i="17"/>
  <c r="CW11" i="17"/>
  <c r="CV11" i="17"/>
  <c r="CU11" i="17"/>
  <c r="CT11" i="17"/>
  <c r="CS11" i="17"/>
  <c r="CR11" i="17"/>
  <c r="CQ11" i="17"/>
  <c r="CP11" i="17"/>
  <c r="CO11" i="17"/>
  <c r="CN11" i="17"/>
  <c r="CM11" i="17"/>
  <c r="CL11" i="17"/>
  <c r="CK11" i="17"/>
  <c r="CJ11" i="17"/>
  <c r="CI11" i="17"/>
  <c r="CH11" i="17"/>
  <c r="CG11" i="17"/>
  <c r="CF11" i="17"/>
  <c r="CE11" i="17"/>
  <c r="CD11" i="17"/>
  <c r="CC11" i="17"/>
  <c r="CB11" i="17"/>
  <c r="CA11" i="17"/>
  <c r="BZ11" i="17"/>
  <c r="BY11" i="17"/>
  <c r="BX11" i="17"/>
  <c r="BW11" i="17"/>
  <c r="BV11" i="17"/>
  <c r="BU11" i="17"/>
  <c r="BT11" i="17"/>
  <c r="BS11" i="17"/>
  <c r="BR11" i="17"/>
  <c r="BQ11" i="17"/>
  <c r="BP11" i="17"/>
  <c r="BO11" i="17"/>
  <c r="BN11" i="17"/>
  <c r="BM11" i="17"/>
  <c r="BL11" i="17"/>
  <c r="BK11" i="17"/>
  <c r="BJ11" i="17"/>
  <c r="BI11" i="17"/>
  <c r="BH11" i="17"/>
  <c r="BG11" i="17"/>
  <c r="BF11" i="17"/>
  <c r="BE11" i="17"/>
  <c r="BD11" i="17"/>
  <c r="BC11" i="17"/>
  <c r="BB11" i="17"/>
  <c r="BA11" i="17"/>
  <c r="AZ11" i="17"/>
  <c r="AY11" i="17"/>
  <c r="AX11" i="17"/>
  <c r="AW11" i="17"/>
  <c r="AV11" i="17"/>
  <c r="AU11" i="17"/>
  <c r="AT11" i="17"/>
  <c r="AS11" i="17"/>
  <c r="AR11" i="17"/>
  <c r="AQ11" i="17"/>
  <c r="AP11" i="17"/>
  <c r="AO11" i="17"/>
  <c r="AN11" i="17"/>
  <c r="AM11" i="17"/>
  <c r="AL11" i="17"/>
  <c r="AK11" i="17"/>
  <c r="AJ11" i="17"/>
  <c r="AI11" i="17"/>
  <c r="AH11" i="17"/>
  <c r="AG11" i="17"/>
  <c r="AF11" i="17"/>
  <c r="AE11" i="17"/>
  <c r="AD11" i="17"/>
  <c r="AC11" i="17"/>
  <c r="AB11" i="17"/>
  <c r="AA11" i="17"/>
  <c r="Z11" i="17"/>
  <c r="Y11" i="17"/>
  <c r="X11" i="17"/>
  <c r="W11" i="17"/>
  <c r="V11" i="17"/>
  <c r="U11" i="17"/>
  <c r="T11" i="17"/>
  <c r="S11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C11" i="17"/>
  <c r="B11" i="17"/>
  <c r="DN10" i="17"/>
  <c r="DM10" i="17"/>
  <c r="DL10" i="17"/>
  <c r="DK10" i="17"/>
  <c r="DJ10" i="17"/>
  <c r="DI10" i="17"/>
  <c r="DH10" i="17"/>
  <c r="DG10" i="17"/>
  <c r="DF10" i="17"/>
  <c r="DE10" i="17"/>
  <c r="DD10" i="17"/>
  <c r="DC10" i="17"/>
  <c r="DB10" i="17"/>
  <c r="DA10" i="17"/>
  <c r="CZ10" i="17"/>
  <c r="CY10" i="17"/>
  <c r="CX10" i="17"/>
  <c r="CW10" i="17"/>
  <c r="CV10" i="17"/>
  <c r="CU10" i="17"/>
  <c r="CT10" i="17"/>
  <c r="CS10" i="17"/>
  <c r="CR10" i="17"/>
  <c r="CQ10" i="17"/>
  <c r="CP10" i="17"/>
  <c r="CO10" i="17"/>
  <c r="CN10" i="17"/>
  <c r="CM10" i="17"/>
  <c r="CL10" i="17"/>
  <c r="CK10" i="17"/>
  <c r="CJ10" i="17"/>
  <c r="CI10" i="17"/>
  <c r="CH10" i="17"/>
  <c r="CG10" i="17"/>
  <c r="CF10" i="17"/>
  <c r="CE10" i="17"/>
  <c r="CD10" i="17"/>
  <c r="CC10" i="17"/>
  <c r="CB10" i="17"/>
  <c r="CA10" i="17"/>
  <c r="BZ10" i="17"/>
  <c r="BY10" i="17"/>
  <c r="BX10" i="17"/>
  <c r="BW10" i="17"/>
  <c r="BV10" i="17"/>
  <c r="BU10" i="17"/>
  <c r="BT10" i="17"/>
  <c r="BS10" i="17"/>
  <c r="BR10" i="17"/>
  <c r="BQ10" i="17"/>
  <c r="BP10" i="17"/>
  <c r="BO10" i="17"/>
  <c r="BN10" i="17"/>
  <c r="BM10" i="17"/>
  <c r="BL10" i="17"/>
  <c r="BK10" i="17"/>
  <c r="BJ10" i="17"/>
  <c r="BI10" i="17"/>
  <c r="BH10" i="17"/>
  <c r="BG10" i="17"/>
  <c r="BF10" i="17"/>
  <c r="BE10" i="17"/>
  <c r="BD10" i="17"/>
  <c r="BC10" i="17"/>
  <c r="BB10" i="17"/>
  <c r="BA10" i="17"/>
  <c r="AZ10" i="17"/>
  <c r="AY10" i="17"/>
  <c r="AX10" i="17"/>
  <c r="AW10" i="17"/>
  <c r="AV10" i="17"/>
  <c r="AU10" i="17"/>
  <c r="AT10" i="17"/>
  <c r="AS10" i="17"/>
  <c r="AR10" i="17"/>
  <c r="AQ10" i="17"/>
  <c r="AP10" i="17"/>
  <c r="AO10" i="17"/>
  <c r="AN10" i="17"/>
  <c r="AM10" i="17"/>
  <c r="AL10" i="17"/>
  <c r="AK10" i="17"/>
  <c r="AJ10" i="17"/>
  <c r="AI10" i="17"/>
  <c r="AH10" i="17"/>
  <c r="AG10" i="17"/>
  <c r="AF10" i="17"/>
  <c r="AE10" i="17"/>
  <c r="AD10" i="17"/>
  <c r="AC10" i="17"/>
  <c r="AB10" i="17"/>
  <c r="AA10" i="17"/>
  <c r="Z10" i="17"/>
  <c r="Y10" i="17"/>
  <c r="X10" i="17"/>
  <c r="W10" i="17"/>
  <c r="V10" i="17"/>
  <c r="U10" i="17"/>
  <c r="T10" i="17"/>
  <c r="S10" i="17"/>
  <c r="R10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C10" i="17"/>
  <c r="B10" i="17"/>
  <c r="DN9" i="17"/>
  <c r="DM9" i="17"/>
  <c r="DL9" i="17"/>
  <c r="DK9" i="17"/>
  <c r="DJ9" i="17"/>
  <c r="DI9" i="17"/>
  <c r="DH9" i="17"/>
  <c r="DG9" i="17"/>
  <c r="DF9" i="17"/>
  <c r="DE9" i="17"/>
  <c r="DD9" i="17"/>
  <c r="DC9" i="17"/>
  <c r="DB9" i="17"/>
  <c r="DA9" i="17"/>
  <c r="CZ9" i="17"/>
  <c r="CY9" i="17"/>
  <c r="CX9" i="17"/>
  <c r="CW9" i="17"/>
  <c r="CV9" i="17"/>
  <c r="CU9" i="17"/>
  <c r="CT9" i="17"/>
  <c r="CS9" i="17"/>
  <c r="CR9" i="17"/>
  <c r="CQ9" i="17"/>
  <c r="CP9" i="17"/>
  <c r="CO9" i="17"/>
  <c r="CN9" i="17"/>
  <c r="CM9" i="17"/>
  <c r="CL9" i="17"/>
  <c r="CK9" i="17"/>
  <c r="CJ9" i="17"/>
  <c r="CI9" i="17"/>
  <c r="CH9" i="17"/>
  <c r="CG9" i="17"/>
  <c r="CF9" i="17"/>
  <c r="CE9" i="17"/>
  <c r="CD9" i="17"/>
  <c r="CC9" i="17"/>
  <c r="CB9" i="17"/>
  <c r="CA9" i="17"/>
  <c r="BZ9" i="17"/>
  <c r="BY9" i="17"/>
  <c r="BX9" i="17"/>
  <c r="BW9" i="17"/>
  <c r="BV9" i="17"/>
  <c r="BU9" i="17"/>
  <c r="BT9" i="17"/>
  <c r="BS9" i="17"/>
  <c r="BR9" i="17"/>
  <c r="BQ9" i="17"/>
  <c r="BP9" i="17"/>
  <c r="BO9" i="17"/>
  <c r="BN9" i="17"/>
  <c r="BM9" i="17"/>
  <c r="BL9" i="17"/>
  <c r="BK9" i="17"/>
  <c r="BJ9" i="17"/>
  <c r="BI9" i="17"/>
  <c r="BH9" i="17"/>
  <c r="BG9" i="17"/>
  <c r="BF9" i="17"/>
  <c r="BE9" i="17"/>
  <c r="BD9" i="17"/>
  <c r="BC9" i="17"/>
  <c r="BB9" i="17"/>
  <c r="BA9" i="17"/>
  <c r="AZ9" i="17"/>
  <c r="AY9" i="17"/>
  <c r="AX9" i="17"/>
  <c r="AW9" i="17"/>
  <c r="AV9" i="17"/>
  <c r="AU9" i="17"/>
  <c r="AT9" i="17"/>
  <c r="AS9" i="17"/>
  <c r="AR9" i="17"/>
  <c r="AQ9" i="17"/>
  <c r="AP9" i="17"/>
  <c r="AO9" i="17"/>
  <c r="AN9" i="17"/>
  <c r="AM9" i="17"/>
  <c r="AL9" i="17"/>
  <c r="AK9" i="17"/>
  <c r="AJ9" i="17"/>
  <c r="AI9" i="17"/>
  <c r="AH9" i="17"/>
  <c r="AG9" i="17"/>
  <c r="AF9" i="17"/>
  <c r="AE9" i="17"/>
  <c r="AD9" i="17"/>
  <c r="AC9" i="17"/>
  <c r="AB9" i="17"/>
  <c r="AA9" i="17"/>
  <c r="Z9" i="17"/>
  <c r="Y9" i="17"/>
  <c r="X9" i="17"/>
  <c r="W9" i="17"/>
  <c r="V9" i="17"/>
  <c r="U9" i="17"/>
  <c r="T9" i="17"/>
  <c r="S9" i="17"/>
  <c r="R9" i="17"/>
  <c r="Q9" i="17"/>
  <c r="P9" i="17"/>
  <c r="O9" i="17"/>
  <c r="N9" i="17"/>
  <c r="M9" i="17"/>
  <c r="L9" i="17"/>
  <c r="K9" i="17"/>
  <c r="J9" i="17"/>
  <c r="I9" i="17"/>
  <c r="H9" i="17"/>
  <c r="G9" i="17"/>
  <c r="F9" i="17"/>
  <c r="E9" i="17"/>
  <c r="D9" i="17"/>
  <c r="C9" i="17"/>
  <c r="B9" i="17"/>
  <c r="DN8" i="17"/>
  <c r="DM8" i="17"/>
  <c r="DL8" i="17"/>
  <c r="DK8" i="17"/>
  <c r="DJ8" i="17"/>
  <c r="DI8" i="17"/>
  <c r="DH8" i="17"/>
  <c r="DG8" i="17"/>
  <c r="DF8" i="17"/>
  <c r="DE8" i="17"/>
  <c r="DD8" i="17"/>
  <c r="DC8" i="17"/>
  <c r="DB8" i="17"/>
  <c r="DA8" i="17"/>
  <c r="CZ8" i="17"/>
  <c r="CY8" i="17"/>
  <c r="CX8" i="17"/>
  <c r="CW8" i="17"/>
  <c r="CV8" i="17"/>
  <c r="CU8" i="17"/>
  <c r="CT8" i="17"/>
  <c r="CS8" i="17"/>
  <c r="CR8" i="17"/>
  <c r="CQ8" i="17"/>
  <c r="CP8" i="17"/>
  <c r="CO8" i="17"/>
  <c r="CN8" i="17"/>
  <c r="CM8" i="17"/>
  <c r="CL8" i="17"/>
  <c r="CK8" i="17"/>
  <c r="CJ8" i="17"/>
  <c r="CI8" i="17"/>
  <c r="CH8" i="17"/>
  <c r="CG8" i="17"/>
  <c r="CF8" i="17"/>
  <c r="CE8" i="17"/>
  <c r="CD8" i="17"/>
  <c r="CC8" i="17"/>
  <c r="CB8" i="17"/>
  <c r="CA8" i="17"/>
  <c r="BZ8" i="17"/>
  <c r="BY8" i="17"/>
  <c r="BX8" i="17"/>
  <c r="BW8" i="17"/>
  <c r="BV8" i="17"/>
  <c r="BU8" i="17"/>
  <c r="BT8" i="17"/>
  <c r="BS8" i="17"/>
  <c r="BR8" i="17"/>
  <c r="BQ8" i="17"/>
  <c r="BP8" i="17"/>
  <c r="BO8" i="17"/>
  <c r="BN8" i="17"/>
  <c r="BM8" i="17"/>
  <c r="BL8" i="17"/>
  <c r="BK8" i="17"/>
  <c r="BJ8" i="17"/>
  <c r="BI8" i="17"/>
  <c r="BH8" i="17"/>
  <c r="BG8" i="17"/>
  <c r="BF8" i="17"/>
  <c r="BE8" i="17"/>
  <c r="BD8" i="17"/>
  <c r="BC8" i="17"/>
  <c r="BB8" i="17"/>
  <c r="BA8" i="17"/>
  <c r="AZ8" i="17"/>
  <c r="AY8" i="17"/>
  <c r="AX8" i="17"/>
  <c r="AW8" i="17"/>
  <c r="AV8" i="17"/>
  <c r="AU8" i="17"/>
  <c r="AT8" i="17"/>
  <c r="AS8" i="17"/>
  <c r="AR8" i="17"/>
  <c r="AQ8" i="17"/>
  <c r="AP8" i="17"/>
  <c r="AO8" i="17"/>
  <c r="AN8" i="17"/>
  <c r="AM8" i="17"/>
  <c r="AL8" i="17"/>
  <c r="AK8" i="17"/>
  <c r="AJ8" i="17"/>
  <c r="AI8" i="17"/>
  <c r="AH8" i="17"/>
  <c r="AG8" i="17"/>
  <c r="AF8" i="17"/>
  <c r="AE8" i="17"/>
  <c r="AD8" i="17"/>
  <c r="AC8" i="17"/>
  <c r="AB8" i="17"/>
  <c r="AA8" i="17"/>
  <c r="Z8" i="17"/>
  <c r="Y8" i="17"/>
  <c r="X8" i="17"/>
  <c r="W8" i="17"/>
  <c r="V8" i="17"/>
  <c r="U8" i="17"/>
  <c r="T8" i="17"/>
  <c r="S8" i="17"/>
  <c r="R8" i="17"/>
  <c r="Q8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C8" i="17"/>
  <c r="B8" i="17"/>
  <c r="DM7" i="17"/>
  <c r="DL7" i="17"/>
  <c r="DK7" i="17"/>
  <c r="DJ7" i="17"/>
  <c r="DI7" i="17"/>
  <c r="DH7" i="17"/>
  <c r="DG7" i="17"/>
  <c r="DF7" i="17"/>
  <c r="DE7" i="17"/>
  <c r="DD7" i="17"/>
  <c r="DC7" i="17"/>
  <c r="DB7" i="17"/>
  <c r="DA7" i="17"/>
  <c r="CZ7" i="17"/>
  <c r="CY7" i="17"/>
  <c r="CX7" i="17"/>
  <c r="CW7" i="17"/>
  <c r="CV7" i="17"/>
  <c r="CU7" i="17"/>
  <c r="CT7" i="17"/>
  <c r="CS7" i="17"/>
  <c r="CR7" i="17"/>
  <c r="CQ7" i="17"/>
  <c r="CP7" i="17"/>
  <c r="CO7" i="17"/>
  <c r="CN7" i="17"/>
  <c r="CM7" i="17"/>
  <c r="CL7" i="17"/>
  <c r="CK7" i="17"/>
  <c r="CJ7" i="17"/>
  <c r="CI7" i="17"/>
  <c r="CH7" i="17"/>
  <c r="CG7" i="17"/>
  <c r="CF7" i="17"/>
  <c r="CE7" i="17"/>
  <c r="CD7" i="17"/>
  <c r="CC7" i="17"/>
  <c r="CB7" i="17"/>
  <c r="CA7" i="17"/>
  <c r="BZ7" i="17"/>
  <c r="BY7" i="17"/>
  <c r="BX7" i="17"/>
  <c r="BW7" i="17"/>
  <c r="BV7" i="17"/>
  <c r="BU7" i="17"/>
  <c r="BT7" i="17"/>
  <c r="BS7" i="17"/>
  <c r="BR7" i="17"/>
  <c r="BQ7" i="17"/>
  <c r="BP7" i="17"/>
  <c r="BO7" i="17"/>
  <c r="BN7" i="17"/>
  <c r="BM7" i="17"/>
  <c r="BL7" i="17"/>
  <c r="BK7" i="17"/>
  <c r="BJ7" i="17"/>
  <c r="BI7" i="17"/>
  <c r="BH7" i="17"/>
  <c r="BG7" i="17"/>
  <c r="BF7" i="17"/>
  <c r="BE7" i="17"/>
  <c r="BD7" i="17"/>
  <c r="BC7" i="17"/>
  <c r="BB7" i="17"/>
  <c r="BA7" i="17"/>
  <c r="AZ7" i="17"/>
  <c r="AY7" i="17"/>
  <c r="AX7" i="17"/>
  <c r="AW7" i="17"/>
  <c r="AV7" i="17"/>
  <c r="AU7" i="17"/>
  <c r="AT7" i="17"/>
  <c r="AS7" i="17"/>
  <c r="AR7" i="17"/>
  <c r="AQ7" i="17"/>
  <c r="AP7" i="17"/>
  <c r="AO7" i="17"/>
  <c r="AN7" i="17"/>
  <c r="AM7" i="17"/>
  <c r="AL7" i="17"/>
  <c r="AK7" i="17"/>
  <c r="AJ7" i="17"/>
  <c r="AI7" i="17"/>
  <c r="AH7" i="17"/>
  <c r="AG7" i="17"/>
  <c r="AF7" i="17"/>
  <c r="AE7" i="17"/>
  <c r="AD7" i="17"/>
  <c r="AC7" i="17"/>
  <c r="AB7" i="17"/>
  <c r="AA7" i="17"/>
  <c r="Z7" i="17"/>
  <c r="Y7" i="17"/>
  <c r="X7" i="17"/>
  <c r="W7" i="17"/>
  <c r="V7" i="17"/>
  <c r="U7" i="17"/>
  <c r="T7" i="17"/>
  <c r="S7" i="17"/>
  <c r="R7" i="17"/>
  <c r="Q7" i="17"/>
  <c r="P7" i="17"/>
  <c r="O7" i="17"/>
  <c r="N7" i="17"/>
  <c r="M7" i="17"/>
  <c r="L7" i="17"/>
  <c r="K7" i="17"/>
  <c r="J7" i="17"/>
  <c r="I7" i="17"/>
  <c r="H7" i="17"/>
  <c r="G7" i="17"/>
  <c r="F7" i="17"/>
  <c r="E7" i="17"/>
  <c r="D7" i="17"/>
  <c r="C7" i="17"/>
  <c r="B7" i="17"/>
  <c r="DN5" i="17"/>
  <c r="DM5" i="17"/>
  <c r="DL5" i="17"/>
  <c r="DK5" i="17"/>
  <c r="DJ5" i="17"/>
  <c r="DI5" i="17"/>
  <c r="DH5" i="17"/>
  <c r="DG5" i="17"/>
  <c r="DF5" i="17"/>
  <c r="DE5" i="17"/>
  <c r="DD5" i="17"/>
  <c r="DC5" i="17"/>
  <c r="DB5" i="17"/>
  <c r="DA5" i="17"/>
  <c r="CZ5" i="17"/>
  <c r="CY5" i="17"/>
  <c r="CX5" i="17"/>
  <c r="CW5" i="17"/>
  <c r="CV5" i="17"/>
  <c r="CU5" i="17"/>
  <c r="CT5" i="17"/>
  <c r="CS5" i="17"/>
  <c r="CR5" i="17"/>
  <c r="CQ5" i="17"/>
  <c r="CP5" i="17"/>
  <c r="CO5" i="17"/>
  <c r="CN5" i="17"/>
  <c r="CM5" i="17"/>
  <c r="CL5" i="17"/>
  <c r="CK5" i="17"/>
  <c r="CJ5" i="17"/>
  <c r="CI5" i="17"/>
  <c r="CH5" i="17"/>
  <c r="CG5" i="17"/>
  <c r="CF5" i="17"/>
  <c r="CE5" i="17"/>
  <c r="CD5" i="17"/>
  <c r="CC5" i="17"/>
  <c r="CB5" i="17"/>
  <c r="CA5" i="17"/>
  <c r="BZ5" i="17"/>
  <c r="BY5" i="17"/>
  <c r="BX5" i="17"/>
  <c r="BW5" i="17"/>
  <c r="BV5" i="17"/>
  <c r="BU5" i="17"/>
  <c r="BT5" i="17"/>
  <c r="BS5" i="17"/>
  <c r="BR5" i="17"/>
  <c r="BQ5" i="17"/>
  <c r="BP5" i="17"/>
  <c r="BO5" i="17"/>
  <c r="BN5" i="17"/>
  <c r="BM5" i="17"/>
  <c r="BL5" i="17"/>
  <c r="BK5" i="17"/>
  <c r="BJ5" i="17"/>
  <c r="BI5" i="17"/>
  <c r="BH5" i="17"/>
  <c r="BG5" i="17"/>
  <c r="BF5" i="17"/>
  <c r="BE5" i="17"/>
  <c r="BD5" i="17"/>
  <c r="BC5" i="17"/>
  <c r="BB5" i="17"/>
  <c r="BA5" i="17"/>
  <c r="AZ5" i="17"/>
  <c r="AY5" i="17"/>
  <c r="AX5" i="17"/>
  <c r="AW5" i="17"/>
  <c r="AV5" i="17"/>
  <c r="AU5" i="17"/>
  <c r="AT5" i="17"/>
  <c r="AS5" i="17"/>
  <c r="AR5" i="17"/>
  <c r="AQ5" i="17"/>
  <c r="AP5" i="17"/>
  <c r="AO5" i="17"/>
  <c r="AN5" i="17"/>
  <c r="AM5" i="17"/>
  <c r="AL5" i="17"/>
  <c r="AK5" i="17"/>
  <c r="AJ5" i="17"/>
  <c r="AI5" i="17"/>
  <c r="AH5" i="17"/>
  <c r="AG5" i="17"/>
  <c r="AF5" i="17"/>
  <c r="AE5" i="17"/>
  <c r="AD5" i="17"/>
  <c r="AC5" i="17"/>
  <c r="AB5" i="17"/>
  <c r="AA5" i="17"/>
  <c r="Z5" i="17"/>
  <c r="Y5" i="17"/>
  <c r="X5" i="17"/>
  <c r="W5" i="17"/>
  <c r="V5" i="17"/>
  <c r="U5" i="17"/>
  <c r="T5" i="17"/>
  <c r="S5" i="17"/>
  <c r="R5" i="17"/>
  <c r="Q5" i="17"/>
  <c r="P5" i="17"/>
  <c r="O5" i="17"/>
  <c r="N5" i="17"/>
  <c r="M5" i="17"/>
  <c r="L5" i="17"/>
  <c r="K5" i="17"/>
  <c r="J5" i="17"/>
  <c r="I5" i="17"/>
  <c r="H5" i="17"/>
  <c r="G5" i="17"/>
  <c r="F5" i="17"/>
  <c r="E5" i="17"/>
  <c r="D5" i="17"/>
  <c r="C5" i="17"/>
  <c r="B5" i="17"/>
  <c r="DN4" i="17"/>
  <c r="DM4" i="17"/>
  <c r="DL4" i="17"/>
  <c r="DK4" i="17"/>
  <c r="CY41" i="17" s="1"/>
  <c r="DJ4" i="17"/>
  <c r="DI4" i="17"/>
  <c r="DH4" i="17"/>
  <c r="DG4" i="17"/>
  <c r="DF4" i="17"/>
  <c r="DE4" i="17"/>
  <c r="DD4" i="17"/>
  <c r="DC4" i="17"/>
  <c r="DB4" i="17"/>
  <c r="DA4" i="17"/>
  <c r="CZ4" i="17"/>
  <c r="CZ40" i="17" s="1"/>
  <c r="CY4" i="17"/>
  <c r="CY40" i="17" s="1"/>
  <c r="CX4" i="17"/>
  <c r="CW4" i="17"/>
  <c r="CV4" i="17"/>
  <c r="CU4" i="17"/>
  <c r="CT4" i="17"/>
  <c r="CS4" i="17"/>
  <c r="CR4" i="17"/>
  <c r="CQ4" i="17"/>
  <c r="CP4" i="17"/>
  <c r="CO4" i="17"/>
  <c r="CN4" i="17"/>
  <c r="CM4" i="17"/>
  <c r="CL4" i="17"/>
  <c r="CK4" i="17"/>
  <c r="CJ4" i="17"/>
  <c r="CI4" i="17"/>
  <c r="CH4" i="17"/>
  <c r="CG4" i="17"/>
  <c r="CF4" i="17"/>
  <c r="CE4" i="17"/>
  <c r="CD4" i="17"/>
  <c r="CC4" i="17"/>
  <c r="CB4" i="17"/>
  <c r="CA4" i="17"/>
  <c r="BZ4" i="17"/>
  <c r="BY4" i="17"/>
  <c r="BX4" i="17"/>
  <c r="BW4" i="17"/>
  <c r="BV4" i="17"/>
  <c r="BU4" i="17"/>
  <c r="BT4" i="17"/>
  <c r="BS4" i="17"/>
  <c r="BR4" i="17"/>
  <c r="BQ4" i="17"/>
  <c r="BP4" i="17"/>
  <c r="BO4" i="17"/>
  <c r="BN4" i="17"/>
  <c r="BM4" i="17"/>
  <c r="BL4" i="17"/>
  <c r="BK4" i="17"/>
  <c r="BJ4" i="17"/>
  <c r="BI4" i="17"/>
  <c r="BH4" i="17"/>
  <c r="BG4" i="17"/>
  <c r="BF4" i="17"/>
  <c r="BE4" i="17"/>
  <c r="BD4" i="17"/>
  <c r="BC4" i="17"/>
  <c r="BB4" i="17"/>
  <c r="BA4" i="17"/>
  <c r="AZ4" i="17"/>
  <c r="AY4" i="17"/>
  <c r="AX4" i="17"/>
  <c r="AW4" i="17"/>
  <c r="AV4" i="17"/>
  <c r="AU4" i="17"/>
  <c r="AT4" i="17"/>
  <c r="AS4" i="17"/>
  <c r="AR4" i="17"/>
  <c r="AQ4" i="17"/>
  <c r="AP4" i="17"/>
  <c r="AO4" i="17"/>
  <c r="AN4" i="17"/>
  <c r="AM4" i="17"/>
  <c r="AL4" i="17"/>
  <c r="AK4" i="17"/>
  <c r="AJ4" i="17"/>
  <c r="AI4" i="17"/>
  <c r="AH4" i="17"/>
  <c r="AG4" i="17"/>
  <c r="AF4" i="17"/>
  <c r="AE4" i="17"/>
  <c r="AD4" i="17"/>
  <c r="AC4" i="17"/>
  <c r="AB4" i="17"/>
  <c r="AA4" i="17"/>
  <c r="Z4" i="17"/>
  <c r="Y4" i="17"/>
  <c r="X4" i="17"/>
  <c r="W4" i="17"/>
  <c r="V4" i="17"/>
  <c r="U4" i="17"/>
  <c r="T4" i="17"/>
  <c r="S4" i="17"/>
  <c r="R4" i="17"/>
  <c r="Q4" i="17"/>
  <c r="P4" i="17"/>
  <c r="O4" i="17"/>
  <c r="N4" i="17"/>
  <c r="M4" i="17"/>
  <c r="L4" i="17"/>
  <c r="K4" i="17"/>
  <c r="J4" i="17"/>
  <c r="I4" i="17"/>
  <c r="H4" i="17"/>
  <c r="G4" i="17"/>
  <c r="F4" i="17"/>
  <c r="E4" i="17"/>
  <c r="D4" i="17"/>
  <c r="C4" i="17"/>
  <c r="B4" i="17"/>
  <c r="DN3" i="17"/>
  <c r="DM3" i="17"/>
  <c r="DL3" i="17"/>
  <c r="CZ57" i="17" s="1"/>
  <c r="CY61" i="17" s="1"/>
  <c r="DK3" i="17"/>
  <c r="CY57" i="17" s="1"/>
  <c r="DJ3" i="17"/>
  <c r="DI3" i="17"/>
  <c r="DH3" i="17"/>
  <c r="DG3" i="17"/>
  <c r="CU57" i="17" s="1"/>
  <c r="DF3" i="17"/>
  <c r="DE3" i="17"/>
  <c r="DD3" i="17"/>
  <c r="DC3" i="17"/>
  <c r="DB3" i="17"/>
  <c r="DA3" i="17"/>
  <c r="CZ3" i="17"/>
  <c r="CZ56" i="17" s="1"/>
  <c r="CY3" i="17"/>
  <c r="CY56" i="17" s="1"/>
  <c r="CZ62" i="17" s="1"/>
  <c r="CX3" i="17"/>
  <c r="CW3" i="17"/>
  <c r="CV3" i="17"/>
  <c r="CU3" i="17"/>
  <c r="CT3" i="17"/>
  <c r="CS3" i="17"/>
  <c r="CR3" i="17"/>
  <c r="CQ3" i="17"/>
  <c r="CP3" i="17"/>
  <c r="CO3" i="17"/>
  <c r="CN3" i="17"/>
  <c r="CM3" i="17"/>
  <c r="CL3" i="17"/>
  <c r="CK3" i="17"/>
  <c r="CJ3" i="17"/>
  <c r="CI3" i="17"/>
  <c r="CH3" i="17"/>
  <c r="CG3" i="17"/>
  <c r="CF3" i="17"/>
  <c r="CE3" i="17"/>
  <c r="CD3" i="17"/>
  <c r="CC3" i="17"/>
  <c r="CB3" i="17"/>
  <c r="CA3" i="17"/>
  <c r="BZ3" i="17"/>
  <c r="BY3" i="17"/>
  <c r="BX3" i="17"/>
  <c r="BW3" i="17"/>
  <c r="BV3" i="17"/>
  <c r="BU3" i="17"/>
  <c r="BT3" i="17"/>
  <c r="BS3" i="17"/>
  <c r="BR3" i="17"/>
  <c r="BQ3" i="17"/>
  <c r="BP3" i="17"/>
  <c r="BO3" i="17"/>
  <c r="BN3" i="17"/>
  <c r="BM3" i="17"/>
  <c r="BL3" i="17"/>
  <c r="BK3" i="17"/>
  <c r="BJ3" i="17"/>
  <c r="BI3" i="17"/>
  <c r="BH3" i="17"/>
  <c r="BG3" i="17"/>
  <c r="BF3" i="17"/>
  <c r="BE3" i="17"/>
  <c r="BD3" i="17"/>
  <c r="BC3" i="17"/>
  <c r="BB3" i="17"/>
  <c r="BA3" i="17"/>
  <c r="AZ3" i="17"/>
  <c r="AY3" i="17"/>
  <c r="AX3" i="17"/>
  <c r="AW3" i="17"/>
  <c r="AV3" i="17"/>
  <c r="AU3" i="17"/>
  <c r="AT3" i="17"/>
  <c r="AS3" i="17"/>
  <c r="AR3" i="17"/>
  <c r="AQ3" i="17"/>
  <c r="AP3" i="17"/>
  <c r="AO3" i="17"/>
  <c r="AN3" i="17"/>
  <c r="AM3" i="17"/>
  <c r="AL3" i="17"/>
  <c r="AK3" i="17"/>
  <c r="AJ3" i="17"/>
  <c r="AI3" i="17"/>
  <c r="AH3" i="17"/>
  <c r="AG3" i="17"/>
  <c r="AF3" i="17"/>
  <c r="AE3" i="17"/>
  <c r="AD3" i="17"/>
  <c r="AC3" i="17"/>
  <c r="AB3" i="17"/>
  <c r="AA3" i="17"/>
  <c r="Z3" i="17"/>
  <c r="Y3" i="17"/>
  <c r="X3" i="17"/>
  <c r="W3" i="17"/>
  <c r="V3" i="17"/>
  <c r="U3" i="17"/>
  <c r="T3" i="17"/>
  <c r="S3" i="17"/>
  <c r="R3" i="17"/>
  <c r="Q3" i="17"/>
  <c r="P3" i="17"/>
  <c r="O3" i="17"/>
  <c r="N3" i="17"/>
  <c r="M3" i="17"/>
  <c r="L3" i="17"/>
  <c r="K3" i="17"/>
  <c r="J3" i="17"/>
  <c r="I3" i="17"/>
  <c r="H3" i="17"/>
  <c r="G3" i="17"/>
  <c r="F3" i="17"/>
  <c r="E3" i="17"/>
  <c r="D3" i="17"/>
  <c r="C3" i="17"/>
  <c r="B3" i="17"/>
  <c r="DN2" i="17"/>
  <c r="DM2" i="17"/>
  <c r="DL2" i="17"/>
  <c r="CZ25" i="17" s="1"/>
  <c r="CY29" i="17" s="1"/>
  <c r="DK2" i="17"/>
  <c r="CY25" i="17" s="1"/>
  <c r="DJ2" i="17"/>
  <c r="DI2" i="17"/>
  <c r="CW25" i="17" s="1"/>
  <c r="DH2" i="17"/>
  <c r="DG2" i="17"/>
  <c r="CU25" i="17" s="1"/>
  <c r="DF2" i="17"/>
  <c r="DE2" i="17"/>
  <c r="DD2" i="17"/>
  <c r="DC2" i="17"/>
  <c r="DB2" i="17"/>
  <c r="DA2" i="17"/>
  <c r="CZ2" i="17"/>
  <c r="CY2" i="17"/>
  <c r="CX2" i="17"/>
  <c r="CW2" i="17"/>
  <c r="CV2" i="17"/>
  <c r="CU2" i="17"/>
  <c r="CT2" i="17"/>
  <c r="CS2" i="17"/>
  <c r="CR2" i="17"/>
  <c r="CQ2" i="17"/>
  <c r="CP2" i="17"/>
  <c r="CO2" i="17"/>
  <c r="CN2" i="17"/>
  <c r="CM2" i="17"/>
  <c r="CL2" i="17"/>
  <c r="CK2" i="17"/>
  <c r="CJ2" i="17"/>
  <c r="CI2" i="17"/>
  <c r="CH2" i="17"/>
  <c r="CG2" i="17"/>
  <c r="CF2" i="17"/>
  <c r="CE2" i="17"/>
  <c r="CD2" i="17"/>
  <c r="CC2" i="17"/>
  <c r="CB2" i="17"/>
  <c r="CA2" i="17"/>
  <c r="BZ2" i="17"/>
  <c r="BY2" i="17"/>
  <c r="BX2" i="17"/>
  <c r="BW2" i="17"/>
  <c r="BV2" i="17"/>
  <c r="BU2" i="17"/>
  <c r="BT2" i="17"/>
  <c r="BS2" i="17"/>
  <c r="BR2" i="17"/>
  <c r="BQ2" i="17"/>
  <c r="BP2" i="17"/>
  <c r="BO2" i="17"/>
  <c r="BN2" i="17"/>
  <c r="BM2" i="17"/>
  <c r="BL2" i="17"/>
  <c r="BK2" i="17"/>
  <c r="BJ2" i="17"/>
  <c r="BI2" i="17"/>
  <c r="BH2" i="17"/>
  <c r="BG2" i="17"/>
  <c r="BF2" i="17"/>
  <c r="BE2" i="17"/>
  <c r="BD2" i="17"/>
  <c r="BC2" i="17"/>
  <c r="BB2" i="17"/>
  <c r="BA2" i="17"/>
  <c r="AZ2" i="17"/>
  <c r="AY2" i="17"/>
  <c r="AX2" i="17"/>
  <c r="AW2" i="17"/>
  <c r="AV2" i="17"/>
  <c r="AU2" i="17"/>
  <c r="AT2" i="17"/>
  <c r="AS2" i="17"/>
  <c r="AR2" i="17"/>
  <c r="AQ2" i="17"/>
  <c r="AP2" i="17"/>
  <c r="AO2" i="17"/>
  <c r="AN2" i="17"/>
  <c r="AM2" i="17"/>
  <c r="AL2" i="17"/>
  <c r="AK2" i="17"/>
  <c r="AJ2" i="17"/>
  <c r="AI2" i="17"/>
  <c r="AH2" i="17"/>
  <c r="AG2" i="17"/>
  <c r="AF2" i="17"/>
  <c r="AE2" i="17"/>
  <c r="AD2" i="17"/>
  <c r="AC2" i="17"/>
  <c r="AB2" i="17"/>
  <c r="AA2" i="17"/>
  <c r="Z2" i="17"/>
  <c r="Y2" i="17"/>
  <c r="X2" i="17"/>
  <c r="W2" i="17"/>
  <c r="V2" i="17"/>
  <c r="U2" i="17"/>
  <c r="T2" i="17"/>
  <c r="S2" i="17"/>
  <c r="R2" i="17"/>
  <c r="Q2" i="17"/>
  <c r="P2" i="17"/>
  <c r="O2" i="17"/>
  <c r="N2" i="17"/>
  <c r="M2" i="17"/>
  <c r="L2" i="17"/>
  <c r="K2" i="17"/>
  <c r="J2" i="17"/>
  <c r="I2" i="17"/>
  <c r="H2" i="17"/>
  <c r="G2" i="17"/>
  <c r="F2" i="17"/>
  <c r="E2" i="17"/>
  <c r="D2" i="17"/>
  <c r="C2" i="17"/>
  <c r="B2" i="17"/>
  <c r="BV1" i="17"/>
  <c r="BU1" i="17"/>
  <c r="BT1" i="17"/>
  <c r="BS1" i="17"/>
  <c r="BR1" i="17"/>
  <c r="BQ1" i="17"/>
  <c r="BP1" i="17"/>
  <c r="BO1" i="17"/>
  <c r="BN1" i="17"/>
  <c r="BM1" i="17"/>
  <c r="BL1" i="17"/>
  <c r="BK1" i="17"/>
  <c r="BJ1" i="17"/>
  <c r="BI1" i="17"/>
  <c r="BH1" i="17"/>
  <c r="BG1" i="17"/>
  <c r="BF1" i="17"/>
  <c r="BE1" i="17"/>
  <c r="BD1" i="17"/>
  <c r="BC1" i="17"/>
  <c r="BB1" i="17"/>
  <c r="BA1" i="17"/>
  <c r="AZ1" i="17"/>
  <c r="AY1" i="17"/>
  <c r="AX1" i="17"/>
  <c r="AW1" i="17"/>
  <c r="AV1" i="17"/>
  <c r="AU1" i="17"/>
  <c r="AT1" i="17"/>
  <c r="AS1" i="17"/>
  <c r="AR1" i="17"/>
  <c r="AQ1" i="17"/>
  <c r="AP1" i="17"/>
  <c r="AO1" i="17"/>
  <c r="AN1" i="17"/>
  <c r="AM1" i="17"/>
  <c r="AL1" i="17"/>
  <c r="AK1" i="17"/>
  <c r="AJ1" i="17"/>
  <c r="AI1" i="17"/>
  <c r="AH1" i="17"/>
  <c r="AG1" i="17"/>
  <c r="AF1" i="17"/>
  <c r="AE1" i="17"/>
  <c r="AD1" i="17"/>
  <c r="AC1" i="17"/>
  <c r="AB1" i="17"/>
  <c r="AA1" i="17"/>
  <c r="Z1" i="17"/>
  <c r="Y1" i="17"/>
  <c r="X1" i="17"/>
  <c r="W1" i="17"/>
  <c r="V1" i="17"/>
  <c r="U1" i="17"/>
  <c r="T1" i="17"/>
  <c r="S1" i="17"/>
  <c r="R1" i="17"/>
  <c r="Q1" i="17"/>
  <c r="P1" i="17"/>
  <c r="O1" i="17"/>
  <c r="N1" i="17"/>
  <c r="M1" i="17"/>
  <c r="L1" i="17"/>
  <c r="K1" i="17"/>
  <c r="J1" i="17"/>
  <c r="I1" i="17"/>
  <c r="H1" i="17"/>
  <c r="G1" i="17"/>
  <c r="F1" i="17"/>
  <c r="E1" i="17"/>
  <c r="D1" i="17"/>
  <c r="C1" i="17"/>
  <c r="B1" i="17"/>
  <c r="GI83" i="9"/>
  <c r="GP77" i="9"/>
  <c r="GO77" i="9"/>
  <c r="GN77" i="9"/>
  <c r="GM77" i="9"/>
  <c r="GL77" i="9"/>
  <c r="GK77" i="9"/>
  <c r="GH81" i="9" s="1"/>
  <c r="GF77" i="9"/>
  <c r="GE77" i="9"/>
  <c r="GP76" i="9"/>
  <c r="GO76" i="9"/>
  <c r="GN76" i="9"/>
  <c r="GM76" i="9"/>
  <c r="GL76" i="9"/>
  <c r="GI76" i="9"/>
  <c r="GH76" i="9"/>
  <c r="GG76" i="9"/>
  <c r="GF76" i="9"/>
  <c r="GE76" i="9"/>
  <c r="GP75" i="9"/>
  <c r="GO75" i="9"/>
  <c r="GN75" i="9"/>
  <c r="GM75" i="9"/>
  <c r="GL75" i="9"/>
  <c r="GK75" i="9"/>
  <c r="GJ75" i="9"/>
  <c r="GI75" i="9"/>
  <c r="GH75" i="9"/>
  <c r="GG75" i="9"/>
  <c r="GF75" i="9"/>
  <c r="GE75" i="9"/>
  <c r="GP74" i="9"/>
  <c r="GO74" i="9"/>
  <c r="GN74" i="9"/>
  <c r="GM74" i="9"/>
  <c r="GL74" i="9"/>
  <c r="GK74" i="9"/>
  <c r="GJ74" i="9"/>
  <c r="GI74" i="9"/>
  <c r="GH74" i="9"/>
  <c r="GG74" i="9"/>
  <c r="GF74" i="9"/>
  <c r="GE74" i="9"/>
  <c r="GP73" i="9"/>
  <c r="GO73" i="9"/>
  <c r="GN73" i="9"/>
  <c r="GM73" i="9"/>
  <c r="GL73" i="9"/>
  <c r="GK73" i="9"/>
  <c r="GJ73" i="9"/>
  <c r="GI73" i="9"/>
  <c r="GH73" i="9"/>
  <c r="GG73" i="9"/>
  <c r="GF73" i="9"/>
  <c r="GE73" i="9"/>
  <c r="GP72" i="9"/>
  <c r="GO72" i="9"/>
  <c r="GN72" i="9"/>
  <c r="GM72" i="9"/>
  <c r="GL72" i="9"/>
  <c r="GK72" i="9"/>
  <c r="GJ72" i="9"/>
  <c r="GI72" i="9"/>
  <c r="GH72" i="9"/>
  <c r="GG72" i="9"/>
  <c r="GF72" i="9"/>
  <c r="GE72" i="9"/>
  <c r="GQ67" i="9"/>
  <c r="GM67" i="9"/>
  <c r="GE67" i="9"/>
  <c r="GP60" i="9"/>
  <c r="GO60" i="9"/>
  <c r="GN60" i="9"/>
  <c r="GM60" i="9"/>
  <c r="GL60" i="9"/>
  <c r="GK60" i="9"/>
  <c r="GP65" i="9" s="1"/>
  <c r="GJ60" i="9"/>
  <c r="GI60" i="9"/>
  <c r="GH60" i="9"/>
  <c r="GG60" i="9"/>
  <c r="GF60" i="9"/>
  <c r="GE60" i="9"/>
  <c r="GP59" i="9"/>
  <c r="GO59" i="9"/>
  <c r="GN59" i="9"/>
  <c r="GM59" i="9"/>
  <c r="GL59" i="9"/>
  <c r="GK59" i="9"/>
  <c r="GJ59" i="9"/>
  <c r="GQ66" i="9" s="1"/>
  <c r="GI59" i="9"/>
  <c r="GH59" i="9"/>
  <c r="GG59" i="9"/>
  <c r="GF59" i="9"/>
  <c r="GE59" i="9"/>
  <c r="GP58" i="9"/>
  <c r="GO58" i="9"/>
  <c r="GN58" i="9"/>
  <c r="GM58" i="9"/>
  <c r="GL58" i="9"/>
  <c r="GK58" i="9"/>
  <c r="GJ58" i="9"/>
  <c r="GI58" i="9"/>
  <c r="GH58" i="9"/>
  <c r="GG58" i="9"/>
  <c r="GF58" i="9"/>
  <c r="GE58" i="9"/>
  <c r="GP57" i="9"/>
  <c r="GO57" i="9"/>
  <c r="GN57" i="9"/>
  <c r="GM57" i="9"/>
  <c r="GL57" i="9"/>
  <c r="GK57" i="9"/>
  <c r="GJ57" i="9"/>
  <c r="GI57" i="9"/>
  <c r="GH57" i="9"/>
  <c r="GG57" i="9"/>
  <c r="GF57" i="9"/>
  <c r="GE57" i="9"/>
  <c r="GP56" i="9"/>
  <c r="GO56" i="9"/>
  <c r="GN56" i="9"/>
  <c r="GM56" i="9"/>
  <c r="GL56" i="9"/>
  <c r="GK56" i="9"/>
  <c r="GJ56" i="9"/>
  <c r="GI56" i="9"/>
  <c r="GH56" i="9"/>
  <c r="GG56" i="9"/>
  <c r="GF56" i="9"/>
  <c r="GE56" i="9"/>
  <c r="GP55" i="9"/>
  <c r="GO55" i="9"/>
  <c r="GN55" i="9"/>
  <c r="GM55" i="9"/>
  <c r="GL55" i="9"/>
  <c r="GK55" i="9"/>
  <c r="GJ55" i="9"/>
  <c r="GI55" i="9"/>
  <c r="GH55" i="9"/>
  <c r="GG55" i="9"/>
  <c r="GF55" i="9"/>
  <c r="GE55" i="9"/>
  <c r="GP51" i="9"/>
  <c r="GO51" i="9"/>
  <c r="GN51" i="9"/>
  <c r="GM51" i="9"/>
  <c r="GL51" i="9"/>
  <c r="GK51" i="9"/>
  <c r="GL65" i="9" s="1"/>
  <c r="GJ51" i="9"/>
  <c r="GI51" i="9"/>
  <c r="GG51" i="9"/>
  <c r="GF51" i="9"/>
  <c r="GE51" i="9"/>
  <c r="GP50" i="9"/>
  <c r="GO50" i="9"/>
  <c r="GN50" i="9"/>
  <c r="GM50" i="9"/>
  <c r="GL50" i="9"/>
  <c r="GI50" i="9"/>
  <c r="GH50" i="9"/>
  <c r="GG50" i="9"/>
  <c r="GF50" i="9"/>
  <c r="GE50" i="9"/>
  <c r="GP49" i="9"/>
  <c r="GO49" i="9"/>
  <c r="GN49" i="9"/>
  <c r="GM49" i="9"/>
  <c r="GL49" i="9"/>
  <c r="GK49" i="9"/>
  <c r="GJ49" i="9"/>
  <c r="GI49" i="9"/>
  <c r="GH49" i="9"/>
  <c r="GG49" i="9"/>
  <c r="GF49" i="9"/>
  <c r="GE49" i="9"/>
  <c r="GP48" i="9"/>
  <c r="GO48" i="9"/>
  <c r="GN48" i="9"/>
  <c r="GM48" i="9"/>
  <c r="GL48" i="9"/>
  <c r="GK48" i="9"/>
  <c r="GJ48" i="9"/>
  <c r="GI48" i="9"/>
  <c r="GH48" i="9"/>
  <c r="GG48" i="9"/>
  <c r="GF48" i="9"/>
  <c r="GE48" i="9"/>
  <c r="GP47" i="9"/>
  <c r="GO47" i="9"/>
  <c r="GN47" i="9"/>
  <c r="GM47" i="9"/>
  <c r="GL47" i="9"/>
  <c r="GK47" i="9"/>
  <c r="GJ47" i="9"/>
  <c r="GI47" i="9"/>
  <c r="GH47" i="9"/>
  <c r="GG47" i="9"/>
  <c r="GF47" i="9"/>
  <c r="GE47" i="9"/>
  <c r="GP46" i="9"/>
  <c r="GO46" i="9"/>
  <c r="GN46" i="9"/>
  <c r="GM46" i="9"/>
  <c r="GL46" i="9"/>
  <c r="GK46" i="9"/>
  <c r="GJ46" i="9"/>
  <c r="GI46" i="9"/>
  <c r="GH46" i="9"/>
  <c r="GG46" i="9"/>
  <c r="GF46" i="9"/>
  <c r="GE46" i="9"/>
  <c r="GP42" i="9"/>
  <c r="GO42" i="9"/>
  <c r="GN42" i="9"/>
  <c r="GM42" i="9"/>
  <c r="GL42" i="9"/>
  <c r="GK42" i="9"/>
  <c r="GH65" i="9" s="1"/>
  <c r="GJ42" i="9"/>
  <c r="GI42" i="9"/>
  <c r="GH42" i="9"/>
  <c r="GF42" i="9"/>
  <c r="GE42" i="9"/>
  <c r="GP41" i="9"/>
  <c r="GO41" i="9"/>
  <c r="GN41" i="9"/>
  <c r="GM41" i="9"/>
  <c r="GL41" i="9"/>
  <c r="GK41" i="9"/>
  <c r="GJ41" i="9"/>
  <c r="GI41" i="9"/>
  <c r="GH41" i="9"/>
  <c r="GG41" i="9"/>
  <c r="GF41" i="9"/>
  <c r="GE41" i="9"/>
  <c r="GP40" i="9"/>
  <c r="GO40" i="9"/>
  <c r="GN40" i="9"/>
  <c r="GM40" i="9"/>
  <c r="GL40" i="9"/>
  <c r="GK40" i="9"/>
  <c r="GJ40" i="9"/>
  <c r="GI40" i="9"/>
  <c r="GH40" i="9"/>
  <c r="GG40" i="9"/>
  <c r="GF40" i="9"/>
  <c r="GE40" i="9"/>
  <c r="GP39" i="9"/>
  <c r="GO39" i="9"/>
  <c r="GN39" i="9"/>
  <c r="GM39" i="9"/>
  <c r="GL39" i="9"/>
  <c r="GK39" i="9"/>
  <c r="GJ39" i="9"/>
  <c r="GI39" i="9"/>
  <c r="GH39" i="9"/>
  <c r="GG39" i="9"/>
  <c r="GF39" i="9"/>
  <c r="GE39" i="9"/>
  <c r="GP38" i="9"/>
  <c r="GO38" i="9"/>
  <c r="GN38" i="9"/>
  <c r="GM38" i="9"/>
  <c r="GL38" i="9"/>
  <c r="GK38" i="9"/>
  <c r="GJ38" i="9"/>
  <c r="GI38" i="9"/>
  <c r="GH38" i="9"/>
  <c r="GG38" i="9"/>
  <c r="GF38" i="9"/>
  <c r="GE38" i="9"/>
  <c r="GP37" i="9"/>
  <c r="GO37" i="9"/>
  <c r="GN37" i="9"/>
  <c r="GM37" i="9"/>
  <c r="GL37" i="9"/>
  <c r="GK37" i="9"/>
  <c r="GJ37" i="9"/>
  <c r="GI37" i="9"/>
  <c r="GH37" i="9"/>
  <c r="GG37" i="9"/>
  <c r="GF37" i="9"/>
  <c r="GE37" i="9"/>
  <c r="GP33" i="9"/>
  <c r="GO33" i="9"/>
  <c r="GN33" i="9"/>
  <c r="GM33" i="9"/>
  <c r="GL33" i="9"/>
  <c r="GK33" i="9"/>
  <c r="GD65" i="9" s="1"/>
  <c r="GJ33" i="9"/>
  <c r="GI33" i="9"/>
  <c r="GF33" i="9"/>
  <c r="GE33" i="9"/>
  <c r="GP32" i="9"/>
  <c r="GO32" i="9"/>
  <c r="GN32" i="9"/>
  <c r="GM32" i="9"/>
  <c r="GL32" i="9"/>
  <c r="GK32" i="9"/>
  <c r="GI32" i="9"/>
  <c r="GH32" i="9"/>
  <c r="GG32" i="9"/>
  <c r="GF32" i="9"/>
  <c r="GE32" i="9"/>
  <c r="GP31" i="9"/>
  <c r="GO31" i="9"/>
  <c r="GN31" i="9"/>
  <c r="GM31" i="9"/>
  <c r="GL31" i="9"/>
  <c r="GK31" i="9"/>
  <c r="GJ31" i="9"/>
  <c r="GI31" i="9"/>
  <c r="GH31" i="9"/>
  <c r="GG31" i="9"/>
  <c r="GF31" i="9"/>
  <c r="GE31" i="9"/>
  <c r="GP30" i="9"/>
  <c r="GO30" i="9"/>
  <c r="GN30" i="9"/>
  <c r="GM30" i="9"/>
  <c r="GL30" i="9"/>
  <c r="GK30" i="9"/>
  <c r="GJ30" i="9"/>
  <c r="GI30" i="9"/>
  <c r="GH30" i="9"/>
  <c r="GG30" i="9"/>
  <c r="GF30" i="9"/>
  <c r="GE30" i="9"/>
  <c r="BZ30" i="9"/>
  <c r="GP29" i="9"/>
  <c r="GO29" i="9"/>
  <c r="GN29" i="9"/>
  <c r="GM29" i="9"/>
  <c r="GL29" i="9"/>
  <c r="GK29" i="9"/>
  <c r="GJ29" i="9"/>
  <c r="GI29" i="9"/>
  <c r="GH29" i="9"/>
  <c r="GG29" i="9"/>
  <c r="GF29" i="9"/>
  <c r="GE29" i="9"/>
  <c r="GP28" i="9"/>
  <c r="GO28" i="9"/>
  <c r="GN28" i="9"/>
  <c r="GM28" i="9"/>
  <c r="GL28" i="9"/>
  <c r="GK28" i="9"/>
  <c r="GJ28" i="9"/>
  <c r="GI28" i="9"/>
  <c r="GH28" i="9"/>
  <c r="GG28" i="9"/>
  <c r="GF28" i="9"/>
  <c r="GE28" i="9"/>
  <c r="GP27" i="9"/>
  <c r="GO27" i="9"/>
  <c r="GN27" i="9"/>
  <c r="GM27" i="9"/>
  <c r="GL27" i="9"/>
  <c r="GK27" i="9"/>
  <c r="GJ27" i="9"/>
  <c r="GI27" i="9"/>
  <c r="GH27" i="9"/>
  <c r="GG27" i="9"/>
  <c r="GF27" i="9"/>
  <c r="GE27" i="9"/>
  <c r="GP26" i="9"/>
  <c r="GO26" i="9"/>
  <c r="GN26" i="9"/>
  <c r="GM26" i="9"/>
  <c r="GL26" i="9"/>
  <c r="GK26" i="9"/>
  <c r="GJ26" i="9"/>
  <c r="GI26" i="9"/>
  <c r="GH26" i="9"/>
  <c r="GG26" i="9"/>
  <c r="GF26" i="9"/>
  <c r="GE26" i="9"/>
  <c r="GP25" i="9"/>
  <c r="GO25" i="9"/>
  <c r="GN25" i="9"/>
  <c r="GM25" i="9"/>
  <c r="GL25" i="9"/>
  <c r="GK25" i="9"/>
  <c r="GJ25" i="9"/>
  <c r="GI25" i="9"/>
  <c r="GH25" i="9"/>
  <c r="GG25" i="9"/>
  <c r="GF25" i="9"/>
  <c r="GE25" i="9"/>
  <c r="GP24" i="9"/>
  <c r="GO24" i="9"/>
  <c r="GN24" i="9"/>
  <c r="GM24" i="9"/>
  <c r="GL24" i="9"/>
  <c r="GK24" i="9"/>
  <c r="GJ24" i="9"/>
  <c r="GI24" i="9"/>
  <c r="GH24" i="9"/>
  <c r="GG24" i="9"/>
  <c r="GF24" i="9"/>
  <c r="GE24" i="9"/>
  <c r="GH19" i="9"/>
  <c r="GG19" i="9"/>
  <c r="GF19" i="9"/>
  <c r="GE19" i="9"/>
  <c r="GD19" i="9"/>
  <c r="GC19" i="9"/>
  <c r="GB19" i="9"/>
  <c r="GA19" i="9"/>
  <c r="FZ19" i="9"/>
  <c r="FY19" i="9"/>
  <c r="FX19" i="9"/>
  <c r="FW19" i="9"/>
  <c r="FV19" i="9"/>
  <c r="FU19" i="9"/>
  <c r="FT19" i="9"/>
  <c r="FS19" i="9"/>
  <c r="FR19" i="9"/>
  <c r="FQ19" i="9"/>
  <c r="FP19" i="9"/>
  <c r="FO19" i="9"/>
  <c r="FN19" i="9"/>
  <c r="FM19" i="9"/>
  <c r="FL19" i="9"/>
  <c r="FK19" i="9"/>
  <c r="FJ19" i="9"/>
  <c r="FI19" i="9"/>
  <c r="FH19" i="9"/>
  <c r="FG19" i="9"/>
  <c r="FF19" i="9"/>
  <c r="FE19" i="9"/>
  <c r="FD19" i="9"/>
  <c r="FC19" i="9"/>
  <c r="FB19" i="9"/>
  <c r="FA19" i="9"/>
  <c r="EZ19" i="9"/>
  <c r="EY19" i="9"/>
  <c r="EX19" i="9"/>
  <c r="EW19" i="9"/>
  <c r="EV19" i="9"/>
  <c r="EU19" i="9"/>
  <c r="ET19" i="9"/>
  <c r="ES19" i="9"/>
  <c r="ER19" i="9"/>
  <c r="EQ19" i="9"/>
  <c r="EP19" i="9"/>
  <c r="EO19" i="9"/>
  <c r="EN19" i="9"/>
  <c r="EM19" i="9"/>
  <c r="EL19" i="9"/>
  <c r="EK19" i="9"/>
  <c r="EJ19" i="9"/>
  <c r="EI19" i="9"/>
  <c r="EH19" i="9"/>
  <c r="EG19" i="9"/>
  <c r="EF19" i="9"/>
  <c r="EE19" i="9"/>
  <c r="ED19" i="9"/>
  <c r="EC19" i="9"/>
  <c r="EB19" i="9"/>
  <c r="EA19" i="9"/>
  <c r="DZ19" i="9"/>
  <c r="DY19" i="9"/>
  <c r="DX19" i="9"/>
  <c r="DW19" i="9"/>
  <c r="DV19" i="9"/>
  <c r="DU19" i="9"/>
  <c r="DT19" i="9"/>
  <c r="DS19" i="9"/>
  <c r="DR19" i="9"/>
  <c r="DQ19" i="9"/>
  <c r="DP19" i="9"/>
  <c r="DO19" i="9"/>
  <c r="DN19" i="9"/>
  <c r="DM19" i="9"/>
  <c r="DL19" i="9"/>
  <c r="DK19" i="9"/>
  <c r="DJ19" i="9"/>
  <c r="DI19" i="9"/>
  <c r="DH19" i="9"/>
  <c r="DG19" i="9"/>
  <c r="DF19" i="9"/>
  <c r="DE19" i="9"/>
  <c r="DD19" i="9"/>
  <c r="DC19" i="9"/>
  <c r="DB19" i="9"/>
  <c r="DA19" i="9"/>
  <c r="CZ19" i="9"/>
  <c r="CY19" i="9"/>
  <c r="CX19" i="9"/>
  <c r="CW19" i="9"/>
  <c r="CV19" i="9"/>
  <c r="CU19" i="9"/>
  <c r="CT19" i="9"/>
  <c r="CS19" i="9"/>
  <c r="CR19" i="9"/>
  <c r="CQ19" i="9"/>
  <c r="CP19" i="9"/>
  <c r="CO19" i="9"/>
  <c r="CN19" i="9"/>
  <c r="CM19" i="9"/>
  <c r="CL19" i="9"/>
  <c r="CK19" i="9"/>
  <c r="CJ19" i="9"/>
  <c r="CI19" i="9"/>
  <c r="CH19" i="9"/>
  <c r="CG19" i="9"/>
  <c r="CF19" i="9"/>
  <c r="CE19" i="9"/>
  <c r="CD19" i="9"/>
  <c r="CC19" i="9"/>
  <c r="CB19" i="9"/>
  <c r="CA19" i="9"/>
  <c r="BZ19" i="9"/>
  <c r="BY19" i="9"/>
  <c r="BX19" i="9"/>
  <c r="BW19" i="9"/>
  <c r="BV19" i="9"/>
  <c r="BU19" i="9"/>
  <c r="BT19" i="9"/>
  <c r="BS19" i="9"/>
  <c r="BR19" i="9"/>
  <c r="BQ19" i="9"/>
  <c r="BP19" i="9"/>
  <c r="BO19" i="9"/>
  <c r="BN19" i="9"/>
  <c r="BM19" i="9"/>
  <c r="BL19" i="9"/>
  <c r="BK19" i="9"/>
  <c r="BJ19" i="9"/>
  <c r="BI19" i="9"/>
  <c r="BH19" i="9"/>
  <c r="BG19" i="9"/>
  <c r="BF19" i="9"/>
  <c r="BE19" i="9"/>
  <c r="BD19" i="9"/>
  <c r="BC19" i="9"/>
  <c r="BB19" i="9"/>
  <c r="BA19" i="9"/>
  <c r="AZ19" i="9"/>
  <c r="AY19" i="9"/>
  <c r="AX19" i="9"/>
  <c r="AW19" i="9"/>
  <c r="AV19" i="9"/>
  <c r="AU19" i="9"/>
  <c r="AT19" i="9"/>
  <c r="AS19" i="9"/>
  <c r="GH18" i="9"/>
  <c r="GG18" i="9"/>
  <c r="GF18" i="9"/>
  <c r="GE18" i="9"/>
  <c r="GD18" i="9"/>
  <c r="GC18" i="9"/>
  <c r="GB18" i="9"/>
  <c r="GA18" i="9"/>
  <c r="FZ18" i="9"/>
  <c r="FY18" i="9"/>
  <c r="FX18" i="9"/>
  <c r="FW18" i="9"/>
  <c r="FV18" i="9"/>
  <c r="FU18" i="9"/>
  <c r="FT18" i="9"/>
  <c r="FS18" i="9"/>
  <c r="FR18" i="9"/>
  <c r="FQ18" i="9"/>
  <c r="FP18" i="9"/>
  <c r="FO18" i="9"/>
  <c r="FN18" i="9"/>
  <c r="FM18" i="9"/>
  <c r="FL18" i="9"/>
  <c r="FK18" i="9"/>
  <c r="FJ18" i="9"/>
  <c r="FI18" i="9"/>
  <c r="FH18" i="9"/>
  <c r="FG18" i="9"/>
  <c r="FF18" i="9"/>
  <c r="FE18" i="9"/>
  <c r="FD18" i="9"/>
  <c r="FC18" i="9"/>
  <c r="FB18" i="9"/>
  <c r="FA18" i="9"/>
  <c r="EZ18" i="9"/>
  <c r="EY18" i="9"/>
  <c r="EX18" i="9"/>
  <c r="EW18" i="9"/>
  <c r="EV18" i="9"/>
  <c r="EU18" i="9"/>
  <c r="ET18" i="9"/>
  <c r="ES18" i="9"/>
  <c r="ER18" i="9"/>
  <c r="EQ18" i="9"/>
  <c r="EP18" i="9"/>
  <c r="EO18" i="9"/>
  <c r="EN18" i="9"/>
  <c r="EM18" i="9"/>
  <c r="EL18" i="9"/>
  <c r="EK18" i="9"/>
  <c r="EJ18" i="9"/>
  <c r="EI18" i="9"/>
  <c r="EH18" i="9"/>
  <c r="EG18" i="9"/>
  <c r="EF18" i="9"/>
  <c r="EE18" i="9"/>
  <c r="ED18" i="9"/>
  <c r="EC18" i="9"/>
  <c r="EB18" i="9"/>
  <c r="EA18" i="9"/>
  <c r="DZ18" i="9"/>
  <c r="DY18" i="9"/>
  <c r="DX18" i="9"/>
  <c r="DW18" i="9"/>
  <c r="DV18" i="9"/>
  <c r="DU18" i="9"/>
  <c r="DT18" i="9"/>
  <c r="DS18" i="9"/>
  <c r="DR18" i="9"/>
  <c r="DQ18" i="9"/>
  <c r="DP18" i="9"/>
  <c r="DO18" i="9"/>
  <c r="DN18" i="9"/>
  <c r="DM18" i="9"/>
  <c r="DL18" i="9"/>
  <c r="DK18" i="9"/>
  <c r="DJ18" i="9"/>
  <c r="DI18" i="9"/>
  <c r="DH18" i="9"/>
  <c r="DG18" i="9"/>
  <c r="DF18" i="9"/>
  <c r="DE18" i="9"/>
  <c r="DD18" i="9"/>
  <c r="DC18" i="9"/>
  <c r="DB18" i="9"/>
  <c r="DA18" i="9"/>
  <c r="CZ18" i="9"/>
  <c r="CY18" i="9"/>
  <c r="CX18" i="9"/>
  <c r="CW18" i="9"/>
  <c r="CV18" i="9"/>
  <c r="CU18" i="9"/>
  <c r="CT18" i="9"/>
  <c r="CS18" i="9"/>
  <c r="CR18" i="9"/>
  <c r="CQ18" i="9"/>
  <c r="CP18" i="9"/>
  <c r="CO18" i="9"/>
  <c r="CN18" i="9"/>
  <c r="CM18" i="9"/>
  <c r="CL18" i="9"/>
  <c r="CK18" i="9"/>
  <c r="CJ18" i="9"/>
  <c r="CI18" i="9"/>
  <c r="CH18" i="9"/>
  <c r="CG18" i="9"/>
  <c r="CF18" i="9"/>
  <c r="CE18" i="9"/>
  <c r="CD18" i="9"/>
  <c r="CC18" i="9"/>
  <c r="CB18" i="9"/>
  <c r="CA18" i="9"/>
  <c r="BZ18" i="9"/>
  <c r="BY18" i="9"/>
  <c r="BX18" i="9"/>
  <c r="BW18" i="9"/>
  <c r="BV18" i="9"/>
  <c r="BU18" i="9"/>
  <c r="BT18" i="9"/>
  <c r="BS18" i="9"/>
  <c r="BR18" i="9"/>
  <c r="BQ18" i="9"/>
  <c r="BP18" i="9"/>
  <c r="BO18" i="9"/>
  <c r="BN18" i="9"/>
  <c r="BM18" i="9"/>
  <c r="BL18" i="9"/>
  <c r="BK18" i="9"/>
  <c r="BJ18" i="9"/>
  <c r="BI18" i="9"/>
  <c r="BH18" i="9"/>
  <c r="BG18" i="9"/>
  <c r="BF18" i="9"/>
  <c r="BE18" i="9"/>
  <c r="BD18" i="9"/>
  <c r="BC18" i="9"/>
  <c r="BB18" i="9"/>
  <c r="BA18" i="9"/>
  <c r="AZ18" i="9"/>
  <c r="AY18" i="9"/>
  <c r="AX18" i="9"/>
  <c r="AW18" i="9"/>
  <c r="AV18" i="9"/>
  <c r="AU18" i="9"/>
  <c r="AT18" i="9"/>
  <c r="AS18" i="9"/>
  <c r="GH17" i="9"/>
  <c r="GG17" i="9"/>
  <c r="GF17" i="9"/>
  <c r="GE17" i="9"/>
  <c r="GD17" i="9"/>
  <c r="GC17" i="9"/>
  <c r="GB17" i="9"/>
  <c r="GA17" i="9"/>
  <c r="FZ17" i="9"/>
  <c r="FW17" i="9"/>
  <c r="FV17" i="9"/>
  <c r="FU17" i="9"/>
  <c r="FT17" i="9"/>
  <c r="FS17" i="9"/>
  <c r="FR17" i="9"/>
  <c r="FQ17" i="9"/>
  <c r="FP17" i="9"/>
  <c r="FO17" i="9"/>
  <c r="FN17" i="9"/>
  <c r="FM17" i="9"/>
  <c r="FL17" i="9"/>
  <c r="FK17" i="9"/>
  <c r="FJ17" i="9"/>
  <c r="FI17" i="9"/>
  <c r="FH17" i="9"/>
  <c r="FG17" i="9"/>
  <c r="FF17" i="9"/>
  <c r="FE17" i="9"/>
  <c r="FD17" i="9"/>
  <c r="FC17" i="9"/>
  <c r="FB17" i="9"/>
  <c r="FA17" i="9"/>
  <c r="EZ17" i="9"/>
  <c r="EY17" i="9"/>
  <c r="EX17" i="9"/>
  <c r="EW17" i="9"/>
  <c r="EV17" i="9"/>
  <c r="EU17" i="9"/>
  <c r="ET17" i="9"/>
  <c r="ES17" i="9"/>
  <c r="ER17" i="9"/>
  <c r="EQ17" i="9"/>
  <c r="EP17" i="9"/>
  <c r="EO17" i="9"/>
  <c r="EN17" i="9"/>
  <c r="EM17" i="9"/>
  <c r="EL17" i="9"/>
  <c r="EK17" i="9"/>
  <c r="EJ17" i="9"/>
  <c r="EI17" i="9"/>
  <c r="EH17" i="9"/>
  <c r="EG17" i="9"/>
  <c r="EF17" i="9"/>
  <c r="EE17" i="9"/>
  <c r="ED17" i="9"/>
  <c r="EC17" i="9"/>
  <c r="EB17" i="9"/>
  <c r="EA17" i="9"/>
  <c r="DZ17" i="9"/>
  <c r="DY17" i="9"/>
  <c r="DX17" i="9"/>
  <c r="DW17" i="9"/>
  <c r="DV17" i="9"/>
  <c r="DU17" i="9"/>
  <c r="DT17" i="9"/>
  <c r="DS17" i="9"/>
  <c r="DR17" i="9"/>
  <c r="DQ17" i="9"/>
  <c r="DP17" i="9"/>
  <c r="DO17" i="9"/>
  <c r="DN17" i="9"/>
  <c r="DM17" i="9"/>
  <c r="DL17" i="9"/>
  <c r="DK17" i="9"/>
  <c r="DJ17" i="9"/>
  <c r="DI17" i="9"/>
  <c r="DH17" i="9"/>
  <c r="DG17" i="9"/>
  <c r="DF17" i="9"/>
  <c r="DE17" i="9"/>
  <c r="DD17" i="9"/>
  <c r="DC17" i="9"/>
  <c r="DB17" i="9"/>
  <c r="DA17" i="9"/>
  <c r="CZ17" i="9"/>
  <c r="CY17" i="9"/>
  <c r="CX17" i="9"/>
  <c r="CW17" i="9"/>
  <c r="CV17" i="9"/>
  <c r="CU17" i="9"/>
  <c r="CT17" i="9"/>
  <c r="CS17" i="9"/>
  <c r="CR17" i="9"/>
  <c r="CQ17" i="9"/>
  <c r="CP17" i="9"/>
  <c r="CO17" i="9"/>
  <c r="CN17" i="9"/>
  <c r="CM17" i="9"/>
  <c r="CL17" i="9"/>
  <c r="CK17" i="9"/>
  <c r="CJ17" i="9"/>
  <c r="CI17" i="9"/>
  <c r="CH17" i="9"/>
  <c r="CG17" i="9"/>
  <c r="CF17" i="9"/>
  <c r="CE17" i="9"/>
  <c r="CD17" i="9"/>
  <c r="CC17" i="9"/>
  <c r="CB17" i="9"/>
  <c r="CA17" i="9"/>
  <c r="BZ17" i="9"/>
  <c r="BY17" i="9"/>
  <c r="BX17" i="9"/>
  <c r="BW17" i="9"/>
  <c r="BV17" i="9"/>
  <c r="BU17" i="9"/>
  <c r="BT17" i="9"/>
  <c r="BS17" i="9"/>
  <c r="BR17" i="9"/>
  <c r="BQ17" i="9"/>
  <c r="BP17" i="9"/>
  <c r="BO17" i="9"/>
  <c r="BN17" i="9"/>
  <c r="BM17" i="9"/>
  <c r="BL17" i="9"/>
  <c r="BK17" i="9"/>
  <c r="BJ17" i="9"/>
  <c r="BI17" i="9"/>
  <c r="BH17" i="9"/>
  <c r="BG17" i="9"/>
  <c r="BF17" i="9"/>
  <c r="BE17" i="9"/>
  <c r="BD17" i="9"/>
  <c r="BC17" i="9"/>
  <c r="BB17" i="9"/>
  <c r="BA17" i="9"/>
  <c r="AZ17" i="9"/>
  <c r="AY17" i="9"/>
  <c r="AX17" i="9"/>
  <c r="AW17" i="9"/>
  <c r="AV17" i="9"/>
  <c r="AU17" i="9"/>
  <c r="AT17" i="9"/>
  <c r="AS17" i="9"/>
  <c r="GH15" i="9"/>
  <c r="GG15" i="9"/>
  <c r="GF15" i="9"/>
  <c r="GE15" i="9"/>
  <c r="GD15" i="9"/>
  <c r="GC15" i="9"/>
  <c r="GB15" i="9"/>
  <c r="GA15" i="9"/>
  <c r="FZ15" i="9"/>
  <c r="FY15" i="9"/>
  <c r="FX15" i="9"/>
  <c r="FW15" i="9"/>
  <c r="FV15" i="9"/>
  <c r="FU15" i="9"/>
  <c r="FT15" i="9"/>
  <c r="FS15" i="9"/>
  <c r="FR15" i="9"/>
  <c r="FQ15" i="9"/>
  <c r="FP15" i="9"/>
  <c r="FO15" i="9"/>
  <c r="FN15" i="9"/>
  <c r="FM15" i="9"/>
  <c r="FL15" i="9"/>
  <c r="FK15" i="9"/>
  <c r="FJ15" i="9"/>
  <c r="FI15" i="9"/>
  <c r="FH15" i="9"/>
  <c r="FG15" i="9"/>
  <c r="FF15" i="9"/>
  <c r="FE15" i="9"/>
  <c r="FD15" i="9"/>
  <c r="FC15" i="9"/>
  <c r="FB15" i="9"/>
  <c r="FA15" i="9"/>
  <c r="EZ15" i="9"/>
  <c r="EY15" i="9"/>
  <c r="EX15" i="9"/>
  <c r="EW15" i="9"/>
  <c r="EV15" i="9"/>
  <c r="EU15" i="9"/>
  <c r="ET15" i="9"/>
  <c r="ES15" i="9"/>
  <c r="ER15" i="9"/>
  <c r="EQ15" i="9"/>
  <c r="EP15" i="9"/>
  <c r="EO15" i="9"/>
  <c r="EN15" i="9"/>
  <c r="EM15" i="9"/>
  <c r="EL15" i="9"/>
  <c r="EK15" i="9"/>
  <c r="EJ15" i="9"/>
  <c r="EI15" i="9"/>
  <c r="EH15" i="9"/>
  <c r="EG15" i="9"/>
  <c r="EF15" i="9"/>
  <c r="EE15" i="9"/>
  <c r="ED15" i="9"/>
  <c r="EC15" i="9"/>
  <c r="EB15" i="9"/>
  <c r="EA15" i="9"/>
  <c r="DZ15" i="9"/>
  <c r="DY15" i="9"/>
  <c r="DX15" i="9"/>
  <c r="DW15" i="9"/>
  <c r="DV15" i="9"/>
  <c r="DU15" i="9"/>
  <c r="DT15" i="9"/>
  <c r="DS15" i="9"/>
  <c r="DR15" i="9"/>
  <c r="DQ15" i="9"/>
  <c r="DP15" i="9"/>
  <c r="DO15" i="9"/>
  <c r="DN15" i="9"/>
  <c r="DM15" i="9"/>
  <c r="DL15" i="9"/>
  <c r="DK15" i="9"/>
  <c r="DJ15" i="9"/>
  <c r="DI15" i="9"/>
  <c r="DH15" i="9"/>
  <c r="DG15" i="9"/>
  <c r="DF15" i="9"/>
  <c r="DE15" i="9"/>
  <c r="DD15" i="9"/>
  <c r="DC15" i="9"/>
  <c r="DB15" i="9"/>
  <c r="DA15" i="9"/>
  <c r="CZ15" i="9"/>
  <c r="CY15" i="9"/>
  <c r="CX15" i="9"/>
  <c r="CW15" i="9"/>
  <c r="CV15" i="9"/>
  <c r="CU15" i="9"/>
  <c r="CT15" i="9"/>
  <c r="CS15" i="9"/>
  <c r="CR15" i="9"/>
  <c r="CQ15" i="9"/>
  <c r="CP15" i="9"/>
  <c r="CO15" i="9"/>
  <c r="CN15" i="9"/>
  <c r="CM15" i="9"/>
  <c r="CL15" i="9"/>
  <c r="CK15" i="9"/>
  <c r="CJ15" i="9"/>
  <c r="CI15" i="9"/>
  <c r="CH15" i="9"/>
  <c r="CG15" i="9"/>
  <c r="CF15" i="9"/>
  <c r="CE15" i="9"/>
  <c r="CD15" i="9"/>
  <c r="CC15" i="9"/>
  <c r="CB15" i="9"/>
  <c r="CA15" i="9"/>
  <c r="BZ15" i="9"/>
  <c r="BY15" i="9"/>
  <c r="BX15" i="9"/>
  <c r="BW15" i="9"/>
  <c r="BV15" i="9"/>
  <c r="BU15" i="9"/>
  <c r="BT15" i="9"/>
  <c r="BS15" i="9"/>
  <c r="BR15" i="9"/>
  <c r="BQ15" i="9"/>
  <c r="BP15" i="9"/>
  <c r="BO15" i="9"/>
  <c r="BN15" i="9"/>
  <c r="BM15" i="9"/>
  <c r="BL15" i="9"/>
  <c r="BK15" i="9"/>
  <c r="BJ15" i="9"/>
  <c r="BI15" i="9"/>
  <c r="BH15" i="9"/>
  <c r="BG15" i="9"/>
  <c r="BF15" i="9"/>
  <c r="BE15" i="9"/>
  <c r="BD15" i="9"/>
  <c r="BC15" i="9"/>
  <c r="BB15" i="9"/>
  <c r="BA15" i="9"/>
  <c r="AZ15" i="9"/>
  <c r="AY15" i="9"/>
  <c r="AX15" i="9"/>
  <c r="AW15" i="9"/>
  <c r="AV15" i="9"/>
  <c r="AU15" i="9"/>
  <c r="AT15" i="9"/>
  <c r="AS15" i="9"/>
  <c r="GH14" i="9"/>
  <c r="GH51" i="9" s="1"/>
  <c r="GG14" i="9"/>
  <c r="GF14" i="9"/>
  <c r="GE14" i="9"/>
  <c r="GD14" i="9"/>
  <c r="GC14" i="9"/>
  <c r="GB14" i="9"/>
  <c r="GA14" i="9"/>
  <c r="FZ14" i="9"/>
  <c r="FY14" i="9"/>
  <c r="GK50" i="9" s="1"/>
  <c r="FX14" i="9"/>
  <c r="GJ50" i="9" s="1"/>
  <c r="GM66" i="9" s="1"/>
  <c r="FW14" i="9"/>
  <c r="FV14" i="9"/>
  <c r="FU14" i="9"/>
  <c r="FT14" i="9"/>
  <c r="FS14" i="9"/>
  <c r="FR14" i="9"/>
  <c r="FQ14" i="9"/>
  <c r="FP14" i="9"/>
  <c r="FO14" i="9"/>
  <c r="FN14" i="9"/>
  <c r="FM14" i="9"/>
  <c r="FL14" i="9"/>
  <c r="FK14" i="9"/>
  <c r="FJ14" i="9"/>
  <c r="FI14" i="9"/>
  <c r="FH14" i="9"/>
  <c r="FG14" i="9"/>
  <c r="FF14" i="9"/>
  <c r="FE14" i="9"/>
  <c r="FD14" i="9"/>
  <c r="FC14" i="9"/>
  <c r="FB14" i="9"/>
  <c r="FA14" i="9"/>
  <c r="EZ14" i="9"/>
  <c r="EY14" i="9"/>
  <c r="EX14" i="9"/>
  <c r="EW14" i="9"/>
  <c r="EV14" i="9"/>
  <c r="EU14" i="9"/>
  <c r="ET14" i="9"/>
  <c r="ES14" i="9"/>
  <c r="ER14" i="9"/>
  <c r="EQ14" i="9"/>
  <c r="EP14" i="9"/>
  <c r="EO14" i="9"/>
  <c r="EN14" i="9"/>
  <c r="EM14" i="9"/>
  <c r="EL14" i="9"/>
  <c r="EK14" i="9"/>
  <c r="EJ14" i="9"/>
  <c r="EI14" i="9"/>
  <c r="EH14" i="9"/>
  <c r="EG14" i="9"/>
  <c r="EF14" i="9"/>
  <c r="EE14" i="9"/>
  <c r="ED14" i="9"/>
  <c r="EC14" i="9"/>
  <c r="EB14" i="9"/>
  <c r="EA14" i="9"/>
  <c r="DZ14" i="9"/>
  <c r="DY14" i="9"/>
  <c r="DX14" i="9"/>
  <c r="DW14" i="9"/>
  <c r="DV14" i="9"/>
  <c r="DU14" i="9"/>
  <c r="DT14" i="9"/>
  <c r="DS14" i="9"/>
  <c r="DR14" i="9"/>
  <c r="DQ14" i="9"/>
  <c r="DP14" i="9"/>
  <c r="DO14" i="9"/>
  <c r="DN14" i="9"/>
  <c r="DM14" i="9"/>
  <c r="DL14" i="9"/>
  <c r="DK14" i="9"/>
  <c r="DJ14" i="9"/>
  <c r="DI14" i="9"/>
  <c r="DH14" i="9"/>
  <c r="DG14" i="9"/>
  <c r="DF14" i="9"/>
  <c r="DE14" i="9"/>
  <c r="DD14" i="9"/>
  <c r="DC14" i="9"/>
  <c r="DB14" i="9"/>
  <c r="DA14" i="9"/>
  <c r="CZ14" i="9"/>
  <c r="CY14" i="9"/>
  <c r="CX14" i="9"/>
  <c r="CW14" i="9"/>
  <c r="CV14" i="9"/>
  <c r="CU14" i="9"/>
  <c r="CT14" i="9"/>
  <c r="CS14" i="9"/>
  <c r="CR14" i="9"/>
  <c r="CQ14" i="9"/>
  <c r="CP14" i="9"/>
  <c r="CO14" i="9"/>
  <c r="CN14" i="9"/>
  <c r="CM14" i="9"/>
  <c r="CL14" i="9"/>
  <c r="CK14" i="9"/>
  <c r="CJ14" i="9"/>
  <c r="CI14" i="9"/>
  <c r="CH14" i="9"/>
  <c r="CG14" i="9"/>
  <c r="CF14" i="9"/>
  <c r="CE14" i="9"/>
  <c r="CD14" i="9"/>
  <c r="CC14" i="9"/>
  <c r="CB14" i="9"/>
  <c r="CA14" i="9"/>
  <c r="BZ14" i="9"/>
  <c r="BY14" i="9"/>
  <c r="BX14" i="9"/>
  <c r="BW14" i="9"/>
  <c r="BV14" i="9"/>
  <c r="BU14" i="9"/>
  <c r="BT14" i="9"/>
  <c r="BS14" i="9"/>
  <c r="BR14" i="9"/>
  <c r="BQ14" i="9"/>
  <c r="BP14" i="9"/>
  <c r="BO14" i="9"/>
  <c r="BN14" i="9"/>
  <c r="BM14" i="9"/>
  <c r="BL14" i="9"/>
  <c r="BK14" i="9"/>
  <c r="BJ14" i="9"/>
  <c r="BI14" i="9"/>
  <c r="BH14" i="9"/>
  <c r="BG14" i="9"/>
  <c r="BF14" i="9"/>
  <c r="BE14" i="9"/>
  <c r="BD14" i="9"/>
  <c r="BC14" i="9"/>
  <c r="BB14" i="9"/>
  <c r="BA14" i="9"/>
  <c r="AZ14" i="9"/>
  <c r="AY14" i="9"/>
  <c r="AX14" i="9"/>
  <c r="AW14" i="9"/>
  <c r="AV14" i="9"/>
  <c r="AU14" i="9"/>
  <c r="AT14" i="9"/>
  <c r="AS14" i="9"/>
  <c r="GH13" i="9"/>
  <c r="GG13" i="9"/>
  <c r="GF13" i="9"/>
  <c r="GE13" i="9"/>
  <c r="GD13" i="9"/>
  <c r="GC13" i="9"/>
  <c r="GB13" i="9"/>
  <c r="GA13" i="9"/>
  <c r="FZ13" i="9"/>
  <c r="FW13" i="9"/>
  <c r="FV13" i="9"/>
  <c r="FU13" i="9"/>
  <c r="FT13" i="9"/>
  <c r="FS13" i="9"/>
  <c r="FR13" i="9"/>
  <c r="FQ13" i="9"/>
  <c r="FP13" i="9"/>
  <c r="FO13" i="9"/>
  <c r="FN13" i="9"/>
  <c r="FM13" i="9"/>
  <c r="FL13" i="9"/>
  <c r="FK13" i="9"/>
  <c r="FJ13" i="9"/>
  <c r="FI13" i="9"/>
  <c r="FH13" i="9"/>
  <c r="FG13" i="9"/>
  <c r="FF13" i="9"/>
  <c r="FE13" i="9"/>
  <c r="FD13" i="9"/>
  <c r="FC13" i="9"/>
  <c r="FB13" i="9"/>
  <c r="FA13" i="9"/>
  <c r="EZ13" i="9"/>
  <c r="EY13" i="9"/>
  <c r="EX13" i="9"/>
  <c r="EW13" i="9"/>
  <c r="EV13" i="9"/>
  <c r="EU13" i="9"/>
  <c r="ET13" i="9"/>
  <c r="ES13" i="9"/>
  <c r="ER13" i="9"/>
  <c r="EQ13" i="9"/>
  <c r="EP13" i="9"/>
  <c r="EO13" i="9"/>
  <c r="EN13" i="9"/>
  <c r="EM13" i="9"/>
  <c r="EL13" i="9"/>
  <c r="EK13" i="9"/>
  <c r="EJ13" i="9"/>
  <c r="EI13" i="9"/>
  <c r="EH13" i="9"/>
  <c r="EG13" i="9"/>
  <c r="EF13" i="9"/>
  <c r="EE13" i="9"/>
  <c r="ED13" i="9"/>
  <c r="EC13" i="9"/>
  <c r="EB13" i="9"/>
  <c r="EA13" i="9"/>
  <c r="DZ13" i="9"/>
  <c r="DY13" i="9"/>
  <c r="DX13" i="9"/>
  <c r="DW13" i="9"/>
  <c r="DV13" i="9"/>
  <c r="DU13" i="9"/>
  <c r="DT13" i="9"/>
  <c r="DS13" i="9"/>
  <c r="DR13" i="9"/>
  <c r="DQ13" i="9"/>
  <c r="DP13" i="9"/>
  <c r="DO13" i="9"/>
  <c r="DN13" i="9"/>
  <c r="DM13" i="9"/>
  <c r="DL13" i="9"/>
  <c r="DK13" i="9"/>
  <c r="DJ13" i="9"/>
  <c r="DI13" i="9"/>
  <c r="DH13" i="9"/>
  <c r="DG13" i="9"/>
  <c r="DF13" i="9"/>
  <c r="DE13" i="9"/>
  <c r="DD13" i="9"/>
  <c r="DC13" i="9"/>
  <c r="DB13" i="9"/>
  <c r="DA13" i="9"/>
  <c r="CZ13" i="9"/>
  <c r="CY13" i="9"/>
  <c r="CX13" i="9"/>
  <c r="CW13" i="9"/>
  <c r="CV13" i="9"/>
  <c r="CU13" i="9"/>
  <c r="CT13" i="9"/>
  <c r="CS13" i="9"/>
  <c r="CR13" i="9"/>
  <c r="CQ13" i="9"/>
  <c r="CP13" i="9"/>
  <c r="CO13" i="9"/>
  <c r="CN13" i="9"/>
  <c r="CM13" i="9"/>
  <c r="CL13" i="9"/>
  <c r="CK13" i="9"/>
  <c r="CJ13" i="9"/>
  <c r="CI13" i="9"/>
  <c r="CH13" i="9"/>
  <c r="CG13" i="9"/>
  <c r="CF13" i="9"/>
  <c r="CE13" i="9"/>
  <c r="CD13" i="9"/>
  <c r="CC13" i="9"/>
  <c r="CB13" i="9"/>
  <c r="CA13" i="9"/>
  <c r="BZ13" i="9"/>
  <c r="BY13" i="9"/>
  <c r="BX13" i="9"/>
  <c r="BW13" i="9"/>
  <c r="BV13" i="9"/>
  <c r="BU13" i="9"/>
  <c r="BT13" i="9"/>
  <c r="BS13" i="9"/>
  <c r="BR13" i="9"/>
  <c r="BQ13" i="9"/>
  <c r="BP13" i="9"/>
  <c r="BO13" i="9"/>
  <c r="BN13" i="9"/>
  <c r="BM13" i="9"/>
  <c r="BL13" i="9"/>
  <c r="BK13" i="9"/>
  <c r="BJ13" i="9"/>
  <c r="BI13" i="9"/>
  <c r="BH13" i="9"/>
  <c r="BG13" i="9"/>
  <c r="BF13" i="9"/>
  <c r="BE13" i="9"/>
  <c r="BD13" i="9"/>
  <c r="BC13" i="9"/>
  <c r="BB13" i="9"/>
  <c r="BA13" i="9"/>
  <c r="AZ13" i="9"/>
  <c r="AY13" i="9"/>
  <c r="AX13" i="9"/>
  <c r="AW13" i="9"/>
  <c r="AV13" i="9"/>
  <c r="AU13" i="9"/>
  <c r="AT13" i="9"/>
  <c r="AS13" i="9"/>
  <c r="GH11" i="9"/>
  <c r="GG11" i="9"/>
  <c r="GF11" i="9"/>
  <c r="GE11" i="9"/>
  <c r="GD11" i="9"/>
  <c r="GC11" i="9"/>
  <c r="GB11" i="9"/>
  <c r="GA11" i="9"/>
  <c r="FZ11" i="9"/>
  <c r="FY11" i="9"/>
  <c r="FX11" i="9"/>
  <c r="FW11" i="9"/>
  <c r="FV11" i="9"/>
  <c r="FU11" i="9"/>
  <c r="FT11" i="9"/>
  <c r="FS11" i="9"/>
  <c r="FR11" i="9"/>
  <c r="FQ11" i="9"/>
  <c r="FP11" i="9"/>
  <c r="FO11" i="9"/>
  <c r="FN11" i="9"/>
  <c r="FM11" i="9"/>
  <c r="FL11" i="9"/>
  <c r="FK11" i="9"/>
  <c r="FJ11" i="9"/>
  <c r="FI11" i="9"/>
  <c r="FH11" i="9"/>
  <c r="FG11" i="9"/>
  <c r="FF11" i="9"/>
  <c r="FE11" i="9"/>
  <c r="FD11" i="9"/>
  <c r="FC11" i="9"/>
  <c r="FB11" i="9"/>
  <c r="FA11" i="9"/>
  <c r="EZ11" i="9"/>
  <c r="EY11" i="9"/>
  <c r="EX11" i="9"/>
  <c r="EW11" i="9"/>
  <c r="EV11" i="9"/>
  <c r="EU11" i="9"/>
  <c r="ET11" i="9"/>
  <c r="ES11" i="9"/>
  <c r="ER11" i="9"/>
  <c r="EQ11" i="9"/>
  <c r="EP11" i="9"/>
  <c r="EO11" i="9"/>
  <c r="EN11" i="9"/>
  <c r="EM11" i="9"/>
  <c r="EL11" i="9"/>
  <c r="EK11" i="9"/>
  <c r="EJ11" i="9"/>
  <c r="EI11" i="9"/>
  <c r="EH11" i="9"/>
  <c r="EG11" i="9"/>
  <c r="EF11" i="9"/>
  <c r="EE11" i="9"/>
  <c r="ED11" i="9"/>
  <c r="EC11" i="9"/>
  <c r="EB11" i="9"/>
  <c r="EA11" i="9"/>
  <c r="DZ11" i="9"/>
  <c r="DY11" i="9"/>
  <c r="DX11" i="9"/>
  <c r="DW11" i="9"/>
  <c r="DV11" i="9"/>
  <c r="DU11" i="9"/>
  <c r="DT11" i="9"/>
  <c r="DS11" i="9"/>
  <c r="DR11" i="9"/>
  <c r="DQ11" i="9"/>
  <c r="DP11" i="9"/>
  <c r="DO11" i="9"/>
  <c r="DN11" i="9"/>
  <c r="DM11" i="9"/>
  <c r="DL11" i="9"/>
  <c r="DK11" i="9"/>
  <c r="DJ11" i="9"/>
  <c r="DI11" i="9"/>
  <c r="DH11" i="9"/>
  <c r="DG11" i="9"/>
  <c r="DF11" i="9"/>
  <c r="DE11" i="9"/>
  <c r="DD11" i="9"/>
  <c r="DC11" i="9"/>
  <c r="DB11" i="9"/>
  <c r="DA11" i="9"/>
  <c r="CZ11" i="9"/>
  <c r="CY11" i="9"/>
  <c r="CX11" i="9"/>
  <c r="CW11" i="9"/>
  <c r="CV11" i="9"/>
  <c r="CU11" i="9"/>
  <c r="CT11" i="9"/>
  <c r="CS11" i="9"/>
  <c r="CR11" i="9"/>
  <c r="CQ11" i="9"/>
  <c r="CP11" i="9"/>
  <c r="CO11" i="9"/>
  <c r="CN11" i="9"/>
  <c r="CM11" i="9"/>
  <c r="CL11" i="9"/>
  <c r="CK11" i="9"/>
  <c r="CJ11" i="9"/>
  <c r="CI11" i="9"/>
  <c r="CH11" i="9"/>
  <c r="CG11" i="9"/>
  <c r="CF11" i="9"/>
  <c r="CE11" i="9"/>
  <c r="CD11" i="9"/>
  <c r="CC11" i="9"/>
  <c r="CB11" i="9"/>
  <c r="CA11" i="9"/>
  <c r="BZ11" i="9"/>
  <c r="BY11" i="9"/>
  <c r="BX11" i="9"/>
  <c r="BW11" i="9"/>
  <c r="BV11" i="9"/>
  <c r="BU11" i="9"/>
  <c r="BT11" i="9"/>
  <c r="BS11" i="9"/>
  <c r="BR11" i="9"/>
  <c r="BQ11" i="9"/>
  <c r="BP11" i="9"/>
  <c r="BO11" i="9"/>
  <c r="BN11" i="9"/>
  <c r="BM11" i="9"/>
  <c r="BL11" i="9"/>
  <c r="BK11" i="9"/>
  <c r="BJ11" i="9"/>
  <c r="BI11" i="9"/>
  <c r="BH11" i="9"/>
  <c r="BG11" i="9"/>
  <c r="BF11" i="9"/>
  <c r="BE11" i="9"/>
  <c r="BD11" i="9"/>
  <c r="BC11" i="9"/>
  <c r="BB11" i="9"/>
  <c r="BA11" i="9"/>
  <c r="AZ11" i="9"/>
  <c r="AY11" i="9"/>
  <c r="AX11" i="9"/>
  <c r="AW11" i="9"/>
  <c r="AV11" i="9"/>
  <c r="AU11" i="9"/>
  <c r="AT11" i="9"/>
  <c r="AS11" i="9"/>
  <c r="GH10" i="9"/>
  <c r="GG10" i="9"/>
  <c r="GG42" i="9" s="1"/>
  <c r="GF10" i="9"/>
  <c r="GE10" i="9"/>
  <c r="GD10" i="9"/>
  <c r="GC10" i="9"/>
  <c r="GB10" i="9"/>
  <c r="GA10" i="9"/>
  <c r="FZ10" i="9"/>
  <c r="FY10" i="9"/>
  <c r="FX10" i="9"/>
  <c r="FW10" i="9"/>
  <c r="FV10" i="9"/>
  <c r="FU10" i="9"/>
  <c r="FT10" i="9"/>
  <c r="FS10" i="9"/>
  <c r="FR10" i="9"/>
  <c r="FQ10" i="9"/>
  <c r="FP10" i="9"/>
  <c r="FO10" i="9"/>
  <c r="FN10" i="9"/>
  <c r="FM10" i="9"/>
  <c r="FL10" i="9"/>
  <c r="FK10" i="9"/>
  <c r="FJ10" i="9"/>
  <c r="FI10" i="9"/>
  <c r="FH10" i="9"/>
  <c r="FG10" i="9"/>
  <c r="FF10" i="9"/>
  <c r="FE10" i="9"/>
  <c r="FD10" i="9"/>
  <c r="FC10" i="9"/>
  <c r="FB10" i="9"/>
  <c r="FA10" i="9"/>
  <c r="EZ10" i="9"/>
  <c r="EY10" i="9"/>
  <c r="EX10" i="9"/>
  <c r="EW10" i="9"/>
  <c r="EV10" i="9"/>
  <c r="EU10" i="9"/>
  <c r="ET10" i="9"/>
  <c r="ES10" i="9"/>
  <c r="ER10" i="9"/>
  <c r="EQ10" i="9"/>
  <c r="EP10" i="9"/>
  <c r="EO10" i="9"/>
  <c r="EN10" i="9"/>
  <c r="EM10" i="9"/>
  <c r="EL10" i="9"/>
  <c r="EK10" i="9"/>
  <c r="EJ10" i="9"/>
  <c r="EI10" i="9"/>
  <c r="EH10" i="9"/>
  <c r="EG10" i="9"/>
  <c r="EF10" i="9"/>
  <c r="EE10" i="9"/>
  <c r="ED10" i="9"/>
  <c r="EC10" i="9"/>
  <c r="EB10" i="9"/>
  <c r="EA10" i="9"/>
  <c r="DZ10" i="9"/>
  <c r="DY10" i="9"/>
  <c r="DX10" i="9"/>
  <c r="DW10" i="9"/>
  <c r="DV10" i="9"/>
  <c r="DU10" i="9"/>
  <c r="DT10" i="9"/>
  <c r="DS10" i="9"/>
  <c r="DR10" i="9"/>
  <c r="DQ10" i="9"/>
  <c r="DP10" i="9"/>
  <c r="DO10" i="9"/>
  <c r="DN10" i="9"/>
  <c r="DM10" i="9"/>
  <c r="DL10" i="9"/>
  <c r="DK10" i="9"/>
  <c r="DJ10" i="9"/>
  <c r="DI10" i="9"/>
  <c r="DH10" i="9"/>
  <c r="DG10" i="9"/>
  <c r="DF10" i="9"/>
  <c r="DE10" i="9"/>
  <c r="DD10" i="9"/>
  <c r="DC10" i="9"/>
  <c r="DB10" i="9"/>
  <c r="DA10" i="9"/>
  <c r="CZ10" i="9"/>
  <c r="CY10" i="9"/>
  <c r="CX10" i="9"/>
  <c r="CW10" i="9"/>
  <c r="CV10" i="9"/>
  <c r="CU10" i="9"/>
  <c r="CT10" i="9"/>
  <c r="CS10" i="9"/>
  <c r="CR10" i="9"/>
  <c r="CQ10" i="9"/>
  <c r="CP10" i="9"/>
  <c r="CO10" i="9"/>
  <c r="CN10" i="9"/>
  <c r="CM10" i="9"/>
  <c r="CL10" i="9"/>
  <c r="CK10" i="9"/>
  <c r="CJ10" i="9"/>
  <c r="CI10" i="9"/>
  <c r="CH10" i="9"/>
  <c r="CG10" i="9"/>
  <c r="CF10" i="9"/>
  <c r="CE10" i="9"/>
  <c r="CD10" i="9"/>
  <c r="CC10" i="9"/>
  <c r="CB10" i="9"/>
  <c r="CA10" i="9"/>
  <c r="BZ10" i="9"/>
  <c r="BY10" i="9"/>
  <c r="BX10" i="9"/>
  <c r="BW10" i="9"/>
  <c r="BV10" i="9"/>
  <c r="BU10" i="9"/>
  <c r="BT10" i="9"/>
  <c r="BS10" i="9"/>
  <c r="BR10" i="9"/>
  <c r="BQ10" i="9"/>
  <c r="BP10" i="9"/>
  <c r="BO10" i="9"/>
  <c r="BN10" i="9"/>
  <c r="BM10" i="9"/>
  <c r="BL10" i="9"/>
  <c r="BK10" i="9"/>
  <c r="BJ10" i="9"/>
  <c r="BI10" i="9"/>
  <c r="BH10" i="9"/>
  <c r="BG10" i="9"/>
  <c r="BF10" i="9"/>
  <c r="BE10" i="9"/>
  <c r="BD10" i="9"/>
  <c r="BC10" i="9"/>
  <c r="BB10" i="9"/>
  <c r="BA10" i="9"/>
  <c r="AZ10" i="9"/>
  <c r="AY10" i="9"/>
  <c r="AX10" i="9"/>
  <c r="AW10" i="9"/>
  <c r="AV10" i="9"/>
  <c r="AU10" i="9"/>
  <c r="AT10" i="9"/>
  <c r="AS10" i="9"/>
  <c r="GH9" i="9"/>
  <c r="GG9" i="9"/>
  <c r="GF9" i="9"/>
  <c r="GE9" i="9"/>
  <c r="GD9" i="9"/>
  <c r="GC9" i="9"/>
  <c r="GB9" i="9"/>
  <c r="GA9" i="9"/>
  <c r="FZ9" i="9"/>
  <c r="FW9" i="9"/>
  <c r="FV9" i="9"/>
  <c r="FU9" i="9"/>
  <c r="FT9" i="9"/>
  <c r="FS9" i="9"/>
  <c r="FR9" i="9"/>
  <c r="FQ9" i="9"/>
  <c r="FP9" i="9"/>
  <c r="FO9" i="9"/>
  <c r="FN9" i="9"/>
  <c r="FM9" i="9"/>
  <c r="FL9" i="9"/>
  <c r="FK9" i="9"/>
  <c r="FJ9" i="9"/>
  <c r="FI9" i="9"/>
  <c r="FH9" i="9"/>
  <c r="FG9" i="9"/>
  <c r="FF9" i="9"/>
  <c r="FE9" i="9"/>
  <c r="FD9" i="9"/>
  <c r="FC9" i="9"/>
  <c r="FB9" i="9"/>
  <c r="FA9" i="9"/>
  <c r="EZ9" i="9"/>
  <c r="EY9" i="9"/>
  <c r="EX9" i="9"/>
  <c r="EW9" i="9"/>
  <c r="EV9" i="9"/>
  <c r="EU9" i="9"/>
  <c r="ET9" i="9"/>
  <c r="ES9" i="9"/>
  <c r="ER9" i="9"/>
  <c r="EQ9" i="9"/>
  <c r="EP9" i="9"/>
  <c r="EO9" i="9"/>
  <c r="EN9" i="9"/>
  <c r="EM9" i="9"/>
  <c r="EL9" i="9"/>
  <c r="EK9" i="9"/>
  <c r="EJ9" i="9"/>
  <c r="EI9" i="9"/>
  <c r="EH9" i="9"/>
  <c r="EG9" i="9"/>
  <c r="EF9" i="9"/>
  <c r="EE9" i="9"/>
  <c r="ED9" i="9"/>
  <c r="EC9" i="9"/>
  <c r="EB9" i="9"/>
  <c r="EA9" i="9"/>
  <c r="DZ9" i="9"/>
  <c r="DY9" i="9"/>
  <c r="DX9" i="9"/>
  <c r="DW9" i="9"/>
  <c r="DV9" i="9"/>
  <c r="DU9" i="9"/>
  <c r="DT9" i="9"/>
  <c r="DS9" i="9"/>
  <c r="DR9" i="9"/>
  <c r="DQ9" i="9"/>
  <c r="DP9" i="9"/>
  <c r="DO9" i="9"/>
  <c r="DN9" i="9"/>
  <c r="DM9" i="9"/>
  <c r="DL9" i="9"/>
  <c r="DK9" i="9"/>
  <c r="DJ9" i="9"/>
  <c r="DI9" i="9"/>
  <c r="DH9" i="9"/>
  <c r="DG9" i="9"/>
  <c r="DF9" i="9"/>
  <c r="DE9" i="9"/>
  <c r="DD9" i="9"/>
  <c r="DC9" i="9"/>
  <c r="DB9" i="9"/>
  <c r="DA9" i="9"/>
  <c r="CZ9" i="9"/>
  <c r="CY9" i="9"/>
  <c r="CX9" i="9"/>
  <c r="CW9" i="9"/>
  <c r="CV9" i="9"/>
  <c r="CU9" i="9"/>
  <c r="CT9" i="9"/>
  <c r="CS9" i="9"/>
  <c r="CR9" i="9"/>
  <c r="CQ9" i="9"/>
  <c r="CP9" i="9"/>
  <c r="CO9" i="9"/>
  <c r="CN9" i="9"/>
  <c r="CM9" i="9"/>
  <c r="CL9" i="9"/>
  <c r="CK9" i="9"/>
  <c r="CJ9" i="9"/>
  <c r="CI9" i="9"/>
  <c r="CH9" i="9"/>
  <c r="CG9" i="9"/>
  <c r="CF9" i="9"/>
  <c r="CE9" i="9"/>
  <c r="CD9" i="9"/>
  <c r="CC9" i="9"/>
  <c r="CB9" i="9"/>
  <c r="CA9" i="9"/>
  <c r="BZ9" i="9"/>
  <c r="BY9" i="9"/>
  <c r="BX9" i="9"/>
  <c r="BW9" i="9"/>
  <c r="BV9" i="9"/>
  <c r="BU9" i="9"/>
  <c r="BT9" i="9"/>
  <c r="BS9" i="9"/>
  <c r="BR9" i="9"/>
  <c r="BQ9" i="9"/>
  <c r="BP9" i="9"/>
  <c r="BO9" i="9"/>
  <c r="BN9" i="9"/>
  <c r="BM9" i="9"/>
  <c r="BL9" i="9"/>
  <c r="BK9" i="9"/>
  <c r="BJ9" i="9"/>
  <c r="BI9" i="9"/>
  <c r="BH9" i="9"/>
  <c r="BG9" i="9"/>
  <c r="BF9" i="9"/>
  <c r="BE9" i="9"/>
  <c r="BD9" i="9"/>
  <c r="BC9" i="9"/>
  <c r="BB9" i="9"/>
  <c r="BA9" i="9"/>
  <c r="AZ9" i="9"/>
  <c r="AY9" i="9"/>
  <c r="AX9" i="9"/>
  <c r="AW9" i="9"/>
  <c r="AV9" i="9"/>
  <c r="AU9" i="9"/>
  <c r="AT9" i="9"/>
  <c r="AS9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GH6" i="9"/>
  <c r="GH33" i="9" s="1"/>
  <c r="GG6" i="9"/>
  <c r="GG33" i="9" s="1"/>
  <c r="GF6" i="9"/>
  <c r="GE6" i="9"/>
  <c r="GD6" i="9"/>
  <c r="GC6" i="9"/>
  <c r="GB6" i="9"/>
  <c r="GA6" i="9"/>
  <c r="FZ6" i="9"/>
  <c r="FY6" i="9"/>
  <c r="FX6" i="9"/>
  <c r="GJ32" i="9" s="1"/>
  <c r="FW6" i="9"/>
  <c r="FV6" i="9"/>
  <c r="FU6" i="9"/>
  <c r="FT6" i="9"/>
  <c r="FS6" i="9"/>
  <c r="FR6" i="9"/>
  <c r="FQ6" i="9"/>
  <c r="FP6" i="9"/>
  <c r="FO6" i="9"/>
  <c r="FN6" i="9"/>
  <c r="FM6" i="9"/>
  <c r="FL6" i="9"/>
  <c r="FK6" i="9"/>
  <c r="FJ6" i="9"/>
  <c r="FI6" i="9"/>
  <c r="FH6" i="9"/>
  <c r="FG6" i="9"/>
  <c r="FF6" i="9"/>
  <c r="FE6" i="9"/>
  <c r="FD6" i="9"/>
  <c r="FC6" i="9"/>
  <c r="FB6" i="9"/>
  <c r="FA6" i="9"/>
  <c r="EZ6" i="9"/>
  <c r="EY6" i="9"/>
  <c r="EX6" i="9"/>
  <c r="EW6" i="9"/>
  <c r="EV6" i="9"/>
  <c r="EU6" i="9"/>
  <c r="ET6" i="9"/>
  <c r="ES6" i="9"/>
  <c r="ER6" i="9"/>
  <c r="EQ6" i="9"/>
  <c r="EP6" i="9"/>
  <c r="EO6" i="9"/>
  <c r="EN6" i="9"/>
  <c r="EM6" i="9"/>
  <c r="EL6" i="9"/>
  <c r="EK6" i="9"/>
  <c r="EJ6" i="9"/>
  <c r="EI6" i="9"/>
  <c r="EH6" i="9"/>
  <c r="EG6" i="9"/>
  <c r="EF6" i="9"/>
  <c r="ED6" i="9"/>
  <c r="EC6" i="9"/>
  <c r="EB6" i="9"/>
  <c r="EA6" i="9"/>
  <c r="DZ6" i="9"/>
  <c r="DY6" i="9"/>
  <c r="DX6" i="9"/>
  <c r="DW6" i="9"/>
  <c r="DV6" i="9"/>
  <c r="DU6" i="9"/>
  <c r="DT6" i="9"/>
  <c r="DS6" i="9"/>
  <c r="DR6" i="9"/>
  <c r="DQ6" i="9"/>
  <c r="DP6" i="9"/>
  <c r="DO6" i="9"/>
  <c r="DN6" i="9"/>
  <c r="DM6" i="9"/>
  <c r="DL6" i="9"/>
  <c r="DK6" i="9"/>
  <c r="DJ6" i="9"/>
  <c r="DI6" i="9"/>
  <c r="DH6" i="9"/>
  <c r="DG6" i="9"/>
  <c r="DF6" i="9"/>
  <c r="DE6" i="9"/>
  <c r="DD6" i="9"/>
  <c r="DC6" i="9"/>
  <c r="DB6" i="9"/>
  <c r="DA6" i="9"/>
  <c r="CZ6" i="9"/>
  <c r="CY6" i="9"/>
  <c r="CX6" i="9"/>
  <c r="CW6" i="9"/>
  <c r="CV6" i="9"/>
  <c r="CU6" i="9"/>
  <c r="CT6" i="9"/>
  <c r="CS6" i="9"/>
  <c r="CR6" i="9"/>
  <c r="CQ6" i="9"/>
  <c r="CP6" i="9"/>
  <c r="CO6" i="9"/>
  <c r="CN6" i="9"/>
  <c r="CM6" i="9"/>
  <c r="CL6" i="9"/>
  <c r="CK6" i="9"/>
  <c r="CJ6" i="9"/>
  <c r="CI6" i="9"/>
  <c r="CH6" i="9"/>
  <c r="CG6" i="9"/>
  <c r="CF6" i="9"/>
  <c r="CE6" i="9"/>
  <c r="CD6" i="9"/>
  <c r="CC6" i="9"/>
  <c r="CB6" i="9"/>
  <c r="CA6" i="9"/>
  <c r="BZ6" i="9"/>
  <c r="BY6" i="9"/>
  <c r="BX6" i="9"/>
  <c r="BW6" i="9"/>
  <c r="BV6" i="9"/>
  <c r="BU6" i="9"/>
  <c r="BT6" i="9"/>
  <c r="BS6" i="9"/>
  <c r="BR6" i="9"/>
  <c r="BQ6" i="9"/>
  <c r="BP6" i="9"/>
  <c r="BO6" i="9"/>
  <c r="BN6" i="9"/>
  <c r="BM6" i="9"/>
  <c r="BL6" i="9"/>
  <c r="BK6" i="9"/>
  <c r="BJ6" i="9"/>
  <c r="BI6" i="9"/>
  <c r="BH6" i="9"/>
  <c r="BG6" i="9"/>
  <c r="BF6" i="9"/>
  <c r="BE6" i="9"/>
  <c r="BD6" i="9"/>
  <c r="BC6" i="9"/>
  <c r="BB6" i="9"/>
  <c r="BA6" i="9"/>
  <c r="AZ6" i="9"/>
  <c r="AY6" i="9"/>
  <c r="AX6" i="9"/>
  <c r="AW6" i="9"/>
  <c r="AV6" i="9"/>
  <c r="AU6" i="9"/>
  <c r="AT6" i="9"/>
  <c r="AS6" i="9"/>
  <c r="GH5" i="9"/>
  <c r="GG5" i="9"/>
  <c r="GF5" i="9"/>
  <c r="GE5" i="9"/>
  <c r="GD5" i="9"/>
  <c r="GC5" i="9"/>
  <c r="GB5" i="9"/>
  <c r="GA5" i="9"/>
  <c r="FZ5" i="9"/>
  <c r="FY5" i="9"/>
  <c r="FW5" i="9"/>
  <c r="FV5" i="9"/>
  <c r="FU5" i="9"/>
  <c r="FT5" i="9"/>
  <c r="FS5" i="9"/>
  <c r="FR5" i="9"/>
  <c r="FQ5" i="9"/>
  <c r="FP5" i="9"/>
  <c r="FO5" i="9"/>
  <c r="FN5" i="9"/>
  <c r="FM5" i="9"/>
  <c r="FL5" i="9"/>
  <c r="FK5" i="9"/>
  <c r="FJ5" i="9"/>
  <c r="FI5" i="9"/>
  <c r="FH5" i="9"/>
  <c r="FG5" i="9"/>
  <c r="FF5" i="9"/>
  <c r="FE5" i="9"/>
  <c r="FD5" i="9"/>
  <c r="FC5" i="9"/>
  <c r="FB5" i="9"/>
  <c r="FA5" i="9"/>
  <c r="EZ5" i="9"/>
  <c r="EY5" i="9"/>
  <c r="EX5" i="9"/>
  <c r="EW5" i="9"/>
  <c r="EV5" i="9"/>
  <c r="EU5" i="9"/>
  <c r="ET5" i="9"/>
  <c r="ES5" i="9"/>
  <c r="ER5" i="9"/>
  <c r="EQ5" i="9"/>
  <c r="EP5" i="9"/>
  <c r="EO5" i="9"/>
  <c r="EN5" i="9"/>
  <c r="EM5" i="9"/>
  <c r="EL5" i="9"/>
  <c r="EK5" i="9"/>
  <c r="EJ5" i="9"/>
  <c r="EI5" i="9"/>
  <c r="EH5" i="9"/>
  <c r="EG5" i="9"/>
  <c r="EF5" i="9"/>
  <c r="EE5" i="9"/>
  <c r="ED5" i="9"/>
  <c r="EC5" i="9"/>
  <c r="EB5" i="9"/>
  <c r="EA5" i="9"/>
  <c r="DZ5" i="9"/>
  <c r="DY5" i="9"/>
  <c r="DX5" i="9"/>
  <c r="DW5" i="9"/>
  <c r="DV5" i="9"/>
  <c r="DU5" i="9"/>
  <c r="DT5" i="9"/>
  <c r="DS5" i="9"/>
  <c r="DR5" i="9"/>
  <c r="DQ5" i="9"/>
  <c r="DP5" i="9"/>
  <c r="DO5" i="9"/>
  <c r="DN5" i="9"/>
  <c r="DM5" i="9"/>
  <c r="DL5" i="9"/>
  <c r="DK5" i="9"/>
  <c r="DJ5" i="9"/>
  <c r="DI5" i="9"/>
  <c r="DH5" i="9"/>
  <c r="DG5" i="9"/>
  <c r="DF5" i="9"/>
  <c r="DE5" i="9"/>
  <c r="DD5" i="9"/>
  <c r="DC5" i="9"/>
  <c r="DB5" i="9"/>
  <c r="DA5" i="9"/>
  <c r="CZ5" i="9"/>
  <c r="CY5" i="9"/>
  <c r="CX5" i="9"/>
  <c r="CW5" i="9"/>
  <c r="CV5" i="9"/>
  <c r="CU5" i="9"/>
  <c r="CT5" i="9"/>
  <c r="CS5" i="9"/>
  <c r="CR5" i="9"/>
  <c r="CQ5" i="9"/>
  <c r="CP5" i="9"/>
  <c r="CO5" i="9"/>
  <c r="CN5" i="9"/>
  <c r="CM5" i="9"/>
  <c r="CL5" i="9"/>
  <c r="CK5" i="9"/>
  <c r="CJ5" i="9"/>
  <c r="CI5" i="9"/>
  <c r="CH5" i="9"/>
  <c r="CG5" i="9"/>
  <c r="CF5" i="9"/>
  <c r="CE5" i="9"/>
  <c r="CD5" i="9"/>
  <c r="CC5" i="9"/>
  <c r="CB5" i="9"/>
  <c r="CA5" i="9"/>
  <c r="BZ5" i="9"/>
  <c r="BY5" i="9"/>
  <c r="BX5" i="9"/>
  <c r="BW5" i="9"/>
  <c r="BV5" i="9"/>
  <c r="BU5" i="9"/>
  <c r="BT5" i="9"/>
  <c r="BS5" i="9"/>
  <c r="BR5" i="9"/>
  <c r="BQ5" i="9"/>
  <c r="BP5" i="9"/>
  <c r="BO5" i="9"/>
  <c r="BN5" i="9"/>
  <c r="BM5" i="9"/>
  <c r="BL5" i="9"/>
  <c r="BK5" i="9"/>
  <c r="BJ5" i="9"/>
  <c r="BI5" i="9"/>
  <c r="BH5" i="9"/>
  <c r="BG5" i="9"/>
  <c r="BF5" i="9"/>
  <c r="BE5" i="9"/>
  <c r="BD5" i="9"/>
  <c r="BC5" i="9"/>
  <c r="BB5" i="9"/>
  <c r="BA5" i="9"/>
  <c r="AZ5" i="9"/>
  <c r="AY5" i="9"/>
  <c r="AX5" i="9"/>
  <c r="AW5" i="9"/>
  <c r="AV5" i="9"/>
  <c r="AU5" i="9"/>
  <c r="AT5" i="9"/>
  <c r="AS5" i="9"/>
  <c r="GH3" i="9"/>
  <c r="GG3" i="9"/>
  <c r="GF3" i="9"/>
  <c r="GE3" i="9"/>
  <c r="GD3" i="9"/>
  <c r="GC3" i="9"/>
  <c r="GB3" i="9"/>
  <c r="GA3" i="9"/>
  <c r="FZ3" i="9"/>
  <c r="FY3" i="9"/>
  <c r="FX3" i="9"/>
  <c r="FW3" i="9"/>
  <c r="FV3" i="9"/>
  <c r="FU3" i="9"/>
  <c r="FT3" i="9"/>
  <c r="FS3" i="9"/>
  <c r="FR3" i="9"/>
  <c r="FQ3" i="9"/>
  <c r="FP3" i="9"/>
  <c r="FO3" i="9"/>
  <c r="FN3" i="9"/>
  <c r="FM3" i="9"/>
  <c r="FL3" i="9"/>
  <c r="FK3" i="9"/>
  <c r="FJ3" i="9"/>
  <c r="FI3" i="9"/>
  <c r="FH3" i="9"/>
  <c r="FG3" i="9"/>
  <c r="FF3" i="9"/>
  <c r="FE3" i="9"/>
  <c r="FD3" i="9"/>
  <c r="FC3" i="9"/>
  <c r="FB3" i="9"/>
  <c r="FA3" i="9"/>
  <c r="EZ3" i="9"/>
  <c r="EY3" i="9"/>
  <c r="EX3" i="9"/>
  <c r="EW3" i="9"/>
  <c r="EV3" i="9"/>
  <c r="EU3" i="9"/>
  <c r="ET3" i="9"/>
  <c r="ES3" i="9"/>
  <c r="ER3" i="9"/>
  <c r="EQ3" i="9"/>
  <c r="EP3" i="9"/>
  <c r="EO3" i="9"/>
  <c r="EN3" i="9"/>
  <c r="EM3" i="9"/>
  <c r="EL3" i="9"/>
  <c r="EK3" i="9"/>
  <c r="EJ3" i="9"/>
  <c r="EI3" i="9"/>
  <c r="EH3" i="9"/>
  <c r="EG3" i="9"/>
  <c r="EF3" i="9"/>
  <c r="EE3" i="9"/>
  <c r="ED3" i="9"/>
  <c r="EC3" i="9"/>
  <c r="EB3" i="9"/>
  <c r="EA3" i="9"/>
  <c r="DZ3" i="9"/>
  <c r="DY3" i="9"/>
  <c r="DX3" i="9"/>
  <c r="DW3" i="9"/>
  <c r="DV3" i="9"/>
  <c r="DU3" i="9"/>
  <c r="DT3" i="9"/>
  <c r="DS3" i="9"/>
  <c r="DR3" i="9"/>
  <c r="DQ3" i="9"/>
  <c r="DP3" i="9"/>
  <c r="DO3" i="9"/>
  <c r="DN3" i="9"/>
  <c r="DM3" i="9"/>
  <c r="DL3" i="9"/>
  <c r="DK3" i="9"/>
  <c r="DJ3" i="9"/>
  <c r="DI3" i="9"/>
  <c r="DH3" i="9"/>
  <c r="DG3" i="9"/>
  <c r="DF3" i="9"/>
  <c r="DE3" i="9"/>
  <c r="DD3" i="9"/>
  <c r="DC3" i="9"/>
  <c r="DB3" i="9"/>
  <c r="DA3" i="9"/>
  <c r="CZ3" i="9"/>
  <c r="CY3" i="9"/>
  <c r="CX3" i="9"/>
  <c r="CW3" i="9"/>
  <c r="CV3" i="9"/>
  <c r="CU3" i="9"/>
  <c r="CT3" i="9"/>
  <c r="CS3" i="9"/>
  <c r="CR3" i="9"/>
  <c r="CQ3" i="9"/>
  <c r="CP3" i="9"/>
  <c r="CO3" i="9"/>
  <c r="CN3" i="9"/>
  <c r="CM3" i="9"/>
  <c r="CL3" i="9"/>
  <c r="CK3" i="9"/>
  <c r="CJ3" i="9"/>
  <c r="CI3" i="9"/>
  <c r="CH3" i="9"/>
  <c r="CG3" i="9"/>
  <c r="CF3" i="9"/>
  <c r="CE3" i="9"/>
  <c r="CD3" i="9"/>
  <c r="CC3" i="9"/>
  <c r="CB3" i="9"/>
  <c r="CA3" i="9"/>
  <c r="BZ3" i="9"/>
  <c r="BY3" i="9"/>
  <c r="BX3" i="9"/>
  <c r="BW3" i="9"/>
  <c r="BV3" i="9"/>
  <c r="BU3" i="9"/>
  <c r="BT3" i="9"/>
  <c r="BS3" i="9"/>
  <c r="BR3" i="9"/>
  <c r="BQ3" i="9"/>
  <c r="BP3" i="9"/>
  <c r="BO3" i="9"/>
  <c r="BN3" i="9"/>
  <c r="BM3" i="9"/>
  <c r="BL3" i="9"/>
  <c r="BK3" i="9"/>
  <c r="BJ3" i="9"/>
  <c r="BI3" i="9"/>
  <c r="BH3" i="9"/>
  <c r="BG3" i="9"/>
  <c r="BF3" i="9"/>
  <c r="BE3" i="9"/>
  <c r="BD3" i="9"/>
  <c r="BC3" i="9"/>
  <c r="BB3" i="9"/>
  <c r="BA3" i="9"/>
  <c r="AZ3" i="9"/>
  <c r="AY3" i="9"/>
  <c r="AX3" i="9"/>
  <c r="AW3" i="9"/>
  <c r="AV3" i="9"/>
  <c r="AU3" i="9"/>
  <c r="AT3" i="9"/>
  <c r="AS3" i="9"/>
  <c r="AR3" i="9"/>
  <c r="AQ3" i="9"/>
  <c r="AP3" i="9"/>
  <c r="AO3" i="9"/>
  <c r="AN3" i="9"/>
  <c r="AM3" i="9"/>
  <c r="AL3" i="9"/>
  <c r="AK3" i="9"/>
  <c r="AJ3" i="9"/>
  <c r="AI3" i="9"/>
  <c r="AH3" i="9"/>
  <c r="AG3" i="9"/>
  <c r="AF3" i="9"/>
  <c r="AE3" i="9"/>
  <c r="AD3" i="9"/>
  <c r="AC3" i="9"/>
  <c r="AB3" i="9"/>
  <c r="AA3" i="9"/>
  <c r="Z3" i="9"/>
  <c r="Y3" i="9"/>
  <c r="X3" i="9"/>
  <c r="W3" i="9"/>
  <c r="V3" i="9"/>
  <c r="U3" i="9"/>
  <c r="T3" i="9"/>
  <c r="S3" i="9"/>
  <c r="R3" i="9"/>
  <c r="Q3" i="9"/>
  <c r="P3" i="9"/>
  <c r="O3" i="9"/>
  <c r="N3" i="9"/>
  <c r="M3" i="9"/>
  <c r="L3" i="9"/>
  <c r="K3" i="9"/>
  <c r="J3" i="9"/>
  <c r="I3" i="9"/>
  <c r="H3" i="9"/>
  <c r="G3" i="9"/>
  <c r="F3" i="9"/>
  <c r="E3" i="9"/>
  <c r="D3" i="9"/>
  <c r="C3" i="9"/>
  <c r="B3" i="9"/>
  <c r="GH2" i="9"/>
  <c r="GH77" i="9" s="1"/>
  <c r="GG2" i="9"/>
  <c r="GG77" i="9" s="1"/>
  <c r="GF2" i="9"/>
  <c r="GE2" i="9"/>
  <c r="GD2" i="9"/>
  <c r="GC2" i="9"/>
  <c r="GB2" i="9"/>
  <c r="GA2" i="9"/>
  <c r="FZ2" i="9"/>
  <c r="FY2" i="9"/>
  <c r="GK76" i="9" s="1"/>
  <c r="FX2" i="9"/>
  <c r="GJ76" i="9" s="1"/>
  <c r="GI82" i="9" s="1"/>
  <c r="FW2" i="9"/>
  <c r="FV2" i="9"/>
  <c r="FU2" i="9"/>
  <c r="FT2" i="9"/>
  <c r="FS2" i="9"/>
  <c r="FR2" i="9"/>
  <c r="FQ2" i="9"/>
  <c r="FP2" i="9"/>
  <c r="FO2" i="9"/>
  <c r="FN2" i="9"/>
  <c r="FM2" i="9"/>
  <c r="FL2" i="9"/>
  <c r="FK2" i="9"/>
  <c r="FJ2" i="9"/>
  <c r="FI2" i="9"/>
  <c r="FH2" i="9"/>
  <c r="FG2" i="9"/>
  <c r="FF2" i="9"/>
  <c r="FE2" i="9"/>
  <c r="FD2" i="9"/>
  <c r="FC2" i="9"/>
  <c r="FB2" i="9"/>
  <c r="FA2" i="9"/>
  <c r="EZ2" i="9"/>
  <c r="EY2" i="9"/>
  <c r="EX2" i="9"/>
  <c r="EW2" i="9"/>
  <c r="EV2" i="9"/>
  <c r="EU2" i="9"/>
  <c r="ET2" i="9"/>
  <c r="ES2" i="9"/>
  <c r="ER2" i="9"/>
  <c r="EQ2" i="9"/>
  <c r="EP2" i="9"/>
  <c r="EO2" i="9"/>
  <c r="EN2" i="9"/>
  <c r="EM2" i="9"/>
  <c r="EL2" i="9"/>
  <c r="EK2" i="9"/>
  <c r="EJ2" i="9"/>
  <c r="EI2" i="9"/>
  <c r="EH2" i="9"/>
  <c r="EG2" i="9"/>
  <c r="EF2" i="9"/>
  <c r="EE2" i="9"/>
  <c r="ED2" i="9"/>
  <c r="EC2" i="9"/>
  <c r="EB2" i="9"/>
  <c r="EA2" i="9"/>
  <c r="DZ2" i="9"/>
  <c r="DY2" i="9"/>
  <c r="DX2" i="9"/>
  <c r="DW2" i="9"/>
  <c r="DV2" i="9"/>
  <c r="DU2" i="9"/>
  <c r="DT2" i="9"/>
  <c r="DS2" i="9"/>
  <c r="DR2" i="9"/>
  <c r="DQ2" i="9"/>
  <c r="DP2" i="9"/>
  <c r="DO2" i="9"/>
  <c r="DN2" i="9"/>
  <c r="DM2" i="9"/>
  <c r="DL2" i="9"/>
  <c r="DK2" i="9"/>
  <c r="DJ2" i="9"/>
  <c r="DI2" i="9"/>
  <c r="DH2" i="9"/>
  <c r="DG2" i="9"/>
  <c r="DF2" i="9"/>
  <c r="DE2" i="9"/>
  <c r="DD2" i="9"/>
  <c r="DC2" i="9"/>
  <c r="DB2" i="9"/>
  <c r="DA2" i="9"/>
  <c r="CZ2" i="9"/>
  <c r="CY2" i="9"/>
  <c r="CX2" i="9"/>
  <c r="CW2" i="9"/>
  <c r="CV2" i="9"/>
  <c r="CU2" i="9"/>
  <c r="CT2" i="9"/>
  <c r="CS2" i="9"/>
  <c r="CR2" i="9"/>
  <c r="CQ2" i="9"/>
  <c r="CP2" i="9"/>
  <c r="CO2" i="9"/>
  <c r="CN2" i="9"/>
  <c r="CM2" i="9"/>
  <c r="CL2" i="9"/>
  <c r="CK2" i="9"/>
  <c r="CJ2" i="9"/>
  <c r="CI2" i="9"/>
  <c r="CH2" i="9"/>
  <c r="CG2" i="9"/>
  <c r="CF2" i="9"/>
  <c r="CE2" i="9"/>
  <c r="CD2" i="9"/>
  <c r="CC2" i="9"/>
  <c r="CB2" i="9"/>
  <c r="CA2" i="9"/>
  <c r="BZ2" i="9"/>
  <c r="BY2" i="9"/>
  <c r="BX2" i="9"/>
  <c r="BW2" i="9"/>
  <c r="BV2" i="9"/>
  <c r="BU2" i="9"/>
  <c r="BT2" i="9"/>
  <c r="BS2" i="9"/>
  <c r="BR2" i="9"/>
  <c r="BQ2" i="9"/>
  <c r="BP2" i="9"/>
  <c r="BO2" i="9"/>
  <c r="BN2" i="9"/>
  <c r="BM2" i="9"/>
  <c r="BL2" i="9"/>
  <c r="BK2" i="9"/>
  <c r="BJ2" i="9"/>
  <c r="BI2" i="9"/>
  <c r="BH2" i="9"/>
  <c r="BG2" i="9"/>
  <c r="BF2" i="9"/>
  <c r="BE2" i="9"/>
  <c r="BD2" i="9"/>
  <c r="BC2" i="9"/>
  <c r="BB2" i="9"/>
  <c r="BA2" i="9"/>
  <c r="AZ2" i="9"/>
  <c r="AY2" i="9"/>
  <c r="AX2" i="9"/>
  <c r="AW2" i="9"/>
  <c r="AV2" i="9"/>
  <c r="AU2" i="9"/>
  <c r="AT2" i="9"/>
  <c r="AS2" i="9"/>
  <c r="AR2" i="9"/>
  <c r="AQ2" i="9"/>
  <c r="AP2" i="9"/>
  <c r="AO2" i="9"/>
  <c r="AN2" i="9"/>
  <c r="AM2" i="9"/>
  <c r="AL2" i="9"/>
  <c r="AK2" i="9"/>
  <c r="AJ2" i="9"/>
  <c r="AI2" i="9"/>
  <c r="AH2" i="9"/>
  <c r="AG2" i="9"/>
  <c r="AF2" i="9"/>
  <c r="AE2" i="9"/>
  <c r="AD2" i="9"/>
  <c r="AC2" i="9"/>
  <c r="AB2" i="9"/>
  <c r="AA2" i="9"/>
  <c r="Z2" i="9"/>
  <c r="Y2" i="9"/>
  <c r="X2" i="9"/>
  <c r="W2" i="9"/>
  <c r="V2" i="9"/>
  <c r="U2" i="9"/>
  <c r="T2" i="9"/>
  <c r="S2" i="9"/>
  <c r="R2" i="9"/>
  <c r="Q2" i="9"/>
  <c r="P2" i="9"/>
  <c r="O2" i="9"/>
  <c r="N2" i="9"/>
  <c r="M2" i="9"/>
  <c r="L2" i="9"/>
  <c r="K2" i="9"/>
  <c r="J2" i="9"/>
  <c r="I2" i="9"/>
  <c r="H2" i="9"/>
  <c r="G2" i="9"/>
  <c r="F2" i="9"/>
  <c r="E2" i="9"/>
  <c r="D2" i="9"/>
  <c r="C2" i="9"/>
  <c r="B2" i="9"/>
  <c r="A2" i="9"/>
  <c r="GJ1" i="9"/>
  <c r="GI1" i="9"/>
  <c r="GH1" i="9"/>
  <c r="GG1" i="9"/>
  <c r="GF1" i="9"/>
  <c r="GE1" i="9"/>
  <c r="GD1" i="9"/>
  <c r="GC1" i="9"/>
  <c r="GB1" i="9"/>
  <c r="GA1" i="9"/>
  <c r="FZ1" i="9"/>
  <c r="FY1" i="9"/>
  <c r="FY13" i="9" s="1"/>
  <c r="FX1" i="9"/>
  <c r="FX5" i="9" s="1"/>
  <c r="FW1" i="9"/>
  <c r="FV1" i="9"/>
  <c r="FU1" i="9"/>
  <c r="FT1" i="9"/>
  <c r="FS1" i="9"/>
  <c r="FR1" i="9"/>
  <c r="FQ1" i="9"/>
  <c r="FP1" i="9"/>
  <c r="FO1" i="9"/>
  <c r="FN1" i="9"/>
  <c r="FM1" i="9"/>
  <c r="FL1" i="9"/>
  <c r="FK1" i="9"/>
  <c r="FJ1" i="9"/>
  <c r="FI1" i="9"/>
  <c r="FH1" i="9"/>
  <c r="FG1" i="9"/>
  <c r="FF1" i="9"/>
  <c r="FE1" i="9"/>
  <c r="FD1" i="9"/>
  <c r="FC1" i="9"/>
  <c r="FB1" i="9"/>
  <c r="FA1" i="9"/>
  <c r="EZ1" i="9"/>
  <c r="EY1" i="9"/>
  <c r="EX1" i="9"/>
  <c r="EW1" i="9"/>
  <c r="EV1" i="9"/>
  <c r="EU1" i="9"/>
  <c r="ET1" i="9"/>
  <c r="ES1" i="9"/>
  <c r="ER1" i="9"/>
  <c r="EQ1" i="9"/>
  <c r="EP1" i="9"/>
  <c r="EO1" i="9"/>
  <c r="EN1" i="9"/>
  <c r="EM1" i="9"/>
  <c r="EL1" i="9"/>
  <c r="EK1" i="9"/>
  <c r="EJ1" i="9"/>
  <c r="EI1" i="9"/>
  <c r="EH1" i="9"/>
  <c r="EG1" i="9"/>
  <c r="EF1" i="9"/>
  <c r="EE1" i="9"/>
  <c r="ED1" i="9"/>
  <c r="EC1" i="9"/>
  <c r="EB1" i="9"/>
  <c r="EA1" i="9"/>
  <c r="DZ1" i="9"/>
  <c r="DY1" i="9"/>
  <c r="DX1" i="9"/>
  <c r="DW1" i="9"/>
  <c r="DV1" i="9"/>
  <c r="DU1" i="9"/>
  <c r="DT1" i="9"/>
  <c r="DS1" i="9"/>
  <c r="DR1" i="9"/>
  <c r="DQ1" i="9"/>
  <c r="DP1" i="9"/>
  <c r="DO1" i="9"/>
  <c r="DN1" i="9"/>
  <c r="DM1" i="9"/>
  <c r="DL1" i="9"/>
  <c r="DK1" i="9"/>
  <c r="DJ1" i="9"/>
  <c r="DI1" i="9"/>
  <c r="DH1" i="9"/>
  <c r="DG1" i="9"/>
  <c r="DF1" i="9"/>
  <c r="DE1" i="9"/>
  <c r="DD1" i="9"/>
  <c r="DC1" i="9"/>
  <c r="DB1" i="9"/>
  <c r="DA1" i="9"/>
  <c r="CZ1" i="9"/>
  <c r="CY1" i="9"/>
  <c r="CX1" i="9"/>
  <c r="CW1" i="9"/>
  <c r="CV1" i="9"/>
  <c r="CU1" i="9"/>
  <c r="CT1" i="9"/>
  <c r="CS1" i="9"/>
  <c r="CR1" i="9"/>
  <c r="CQ1" i="9"/>
  <c r="CP1" i="9"/>
  <c r="CO1" i="9"/>
  <c r="CN1" i="9"/>
  <c r="CM1" i="9"/>
  <c r="CL1" i="9"/>
  <c r="CK1" i="9"/>
  <c r="CJ1" i="9"/>
  <c r="CI1" i="9"/>
  <c r="CH1" i="9"/>
  <c r="CG1" i="9"/>
  <c r="CF1" i="9"/>
  <c r="CE1" i="9"/>
  <c r="CD1" i="9"/>
  <c r="CC1" i="9"/>
  <c r="CB1" i="9"/>
  <c r="CA1" i="9"/>
  <c r="BZ1" i="9"/>
  <c r="BY1" i="9"/>
  <c r="BX1" i="9"/>
  <c r="BW1" i="9"/>
  <c r="BV1" i="9"/>
  <c r="BU1" i="9"/>
  <c r="BT1" i="9"/>
  <c r="BS1" i="9"/>
  <c r="BR1" i="9"/>
  <c r="BQ1" i="9"/>
  <c r="BP1" i="9"/>
  <c r="BO1" i="9"/>
  <c r="BN1" i="9"/>
  <c r="BM1" i="9"/>
  <c r="BL1" i="9"/>
  <c r="BK1" i="9"/>
  <c r="BJ1" i="9"/>
  <c r="BI1" i="9"/>
  <c r="BH1" i="9"/>
  <c r="BG1" i="9"/>
  <c r="BF1" i="9"/>
  <c r="BE1" i="9"/>
  <c r="BD1" i="9"/>
  <c r="BC1" i="9"/>
  <c r="BB1" i="9"/>
  <c r="BA1" i="9"/>
  <c r="AZ1" i="9"/>
  <c r="AY1" i="9"/>
  <c r="AX1" i="9"/>
  <c r="AW1" i="9"/>
  <c r="AV1" i="9"/>
  <c r="AU1" i="9"/>
  <c r="AT1" i="9"/>
  <c r="AS1" i="9"/>
  <c r="AR1" i="9"/>
  <c r="AQ1" i="9"/>
  <c r="AP1" i="9"/>
  <c r="AO1" i="9"/>
  <c r="AN1" i="9"/>
  <c r="AM1" i="9"/>
  <c r="AL1" i="9"/>
  <c r="AK1" i="9"/>
  <c r="AJ1" i="9"/>
  <c r="AI1" i="9"/>
  <c r="AH1" i="9"/>
  <c r="AG1" i="9"/>
  <c r="AF1" i="9"/>
  <c r="AE1" i="9"/>
  <c r="AD1" i="9"/>
  <c r="AC1" i="9"/>
  <c r="AB1" i="9"/>
  <c r="AA1" i="9"/>
  <c r="Z1" i="9"/>
  <c r="Y1" i="9"/>
  <c r="X1" i="9"/>
  <c r="W1" i="9"/>
  <c r="V1" i="9"/>
  <c r="U1" i="9"/>
  <c r="T1" i="9"/>
  <c r="S1" i="9"/>
  <c r="R1" i="9"/>
  <c r="Q1" i="9"/>
  <c r="P1" i="9"/>
  <c r="O1" i="9"/>
  <c r="N1" i="9"/>
  <c r="M1" i="9"/>
  <c r="L1" i="9"/>
  <c r="K1" i="9"/>
  <c r="J1" i="9"/>
  <c r="I1" i="9"/>
  <c r="H1" i="9"/>
  <c r="G1" i="9"/>
  <c r="F1" i="9"/>
  <c r="E1" i="9"/>
  <c r="D1" i="9"/>
  <c r="C1" i="9"/>
  <c r="B1" i="9"/>
  <c r="EA54" i="6"/>
  <c r="C50" i="6"/>
  <c r="B50" i="6"/>
  <c r="C49" i="6"/>
  <c r="B49" i="6"/>
  <c r="C48" i="6"/>
  <c r="B48" i="6"/>
  <c r="EE43" i="6"/>
  <c r="ED43" i="6"/>
  <c r="EC43" i="6"/>
  <c r="EB43" i="6"/>
  <c r="EA43" i="6"/>
  <c r="DZ43" i="6"/>
  <c r="DY43" i="6"/>
  <c r="DX43" i="6"/>
  <c r="DW43" i="6"/>
  <c r="DV43" i="6"/>
  <c r="DU43" i="6"/>
  <c r="DT43" i="6"/>
  <c r="EE42" i="6"/>
  <c r="ED42" i="6"/>
  <c r="EC42" i="6"/>
  <c r="EB42" i="6"/>
  <c r="EA42" i="6"/>
  <c r="DZ42" i="6"/>
  <c r="DY42" i="6"/>
  <c r="DX42" i="6"/>
  <c r="DW42" i="6"/>
  <c r="DV42" i="6"/>
  <c r="DU42" i="6"/>
  <c r="DT42" i="6"/>
  <c r="EE41" i="6"/>
  <c r="ED41" i="6"/>
  <c r="EC41" i="6"/>
  <c r="EB41" i="6"/>
  <c r="EA41" i="6"/>
  <c r="DZ41" i="6"/>
  <c r="DY41" i="6"/>
  <c r="DX41" i="6"/>
  <c r="DW41" i="6"/>
  <c r="DV41" i="6"/>
  <c r="DU41" i="6"/>
  <c r="DT41" i="6"/>
  <c r="EE40" i="6"/>
  <c r="ED40" i="6"/>
  <c r="EC40" i="6"/>
  <c r="EB40" i="6"/>
  <c r="EA40" i="6"/>
  <c r="DZ40" i="6"/>
  <c r="DY40" i="6"/>
  <c r="DX40" i="6"/>
  <c r="DW40" i="6"/>
  <c r="DV40" i="6"/>
  <c r="DU40" i="6"/>
  <c r="DT40" i="6"/>
  <c r="EE39" i="6"/>
  <c r="ED39" i="6"/>
  <c r="EC39" i="6"/>
  <c r="EB39" i="6"/>
  <c r="EA39" i="6"/>
  <c r="DX39" i="6"/>
  <c r="DW39" i="6"/>
  <c r="DV39" i="6"/>
  <c r="DU39" i="6"/>
  <c r="DT39" i="6"/>
  <c r="EE38" i="6"/>
  <c r="ED38" i="6"/>
  <c r="EC38" i="6"/>
  <c r="EB38" i="6"/>
  <c r="EA38" i="6"/>
  <c r="DX38" i="6"/>
  <c r="DW38" i="6"/>
  <c r="DV38" i="6"/>
  <c r="DU38" i="6"/>
  <c r="DT38" i="6"/>
  <c r="EE33" i="6"/>
  <c r="ED33" i="6"/>
  <c r="EC33" i="6"/>
  <c r="EB33" i="6"/>
  <c r="EA33" i="6"/>
  <c r="DZ33" i="6"/>
  <c r="DY33" i="6"/>
  <c r="DX33" i="6"/>
  <c r="DW33" i="6"/>
  <c r="DV33" i="6"/>
  <c r="DU33" i="6"/>
  <c r="DT33" i="6"/>
  <c r="EE32" i="6"/>
  <c r="ED32" i="6"/>
  <c r="EC32" i="6"/>
  <c r="EB32" i="6"/>
  <c r="EA32" i="6"/>
  <c r="DZ32" i="6"/>
  <c r="DY32" i="6"/>
  <c r="DX32" i="6"/>
  <c r="DW32" i="6"/>
  <c r="DV32" i="6"/>
  <c r="DU32" i="6"/>
  <c r="DT32" i="6"/>
  <c r="EE31" i="6"/>
  <c r="ED31" i="6"/>
  <c r="EC31" i="6"/>
  <c r="EB31" i="6"/>
  <c r="EA31" i="6"/>
  <c r="DZ31" i="6"/>
  <c r="DY31" i="6"/>
  <c r="DX31" i="6"/>
  <c r="DW31" i="6"/>
  <c r="DV31" i="6"/>
  <c r="DU31" i="6"/>
  <c r="DT31" i="6"/>
  <c r="EE30" i="6"/>
  <c r="ED30" i="6"/>
  <c r="EC30" i="6"/>
  <c r="EB30" i="6"/>
  <c r="EA30" i="6"/>
  <c r="DZ30" i="6"/>
  <c r="DY30" i="6"/>
  <c r="DX30" i="6"/>
  <c r="DW30" i="6"/>
  <c r="DV30" i="6"/>
  <c r="DU30" i="6"/>
  <c r="DT30" i="6"/>
  <c r="EE29" i="6"/>
  <c r="ED29" i="6"/>
  <c r="EC29" i="6"/>
  <c r="EB29" i="6"/>
  <c r="EA29" i="6"/>
  <c r="DX29" i="6"/>
  <c r="DW29" i="6"/>
  <c r="DV29" i="6"/>
  <c r="DU29" i="6"/>
  <c r="DT29" i="6"/>
  <c r="EE28" i="6"/>
  <c r="ED28" i="6"/>
  <c r="EC28" i="6"/>
  <c r="EB28" i="6"/>
  <c r="EA28" i="6"/>
  <c r="DX28" i="6"/>
  <c r="DW28" i="6"/>
  <c r="DV28" i="6"/>
  <c r="DU28" i="6"/>
  <c r="DT28" i="6"/>
  <c r="EP25" i="6"/>
  <c r="EO25" i="6"/>
  <c r="EN25" i="6"/>
  <c r="EM25" i="6"/>
  <c r="EJ25" i="6"/>
  <c r="EI25" i="6"/>
  <c r="EH25" i="6"/>
  <c r="EG25" i="6"/>
  <c r="EF25" i="6"/>
  <c r="EE25" i="6"/>
  <c r="ED25" i="6"/>
  <c r="EC25" i="6"/>
  <c r="EB25" i="6"/>
  <c r="EA25" i="6"/>
  <c r="DX25" i="6"/>
  <c r="DW25" i="6"/>
  <c r="DV25" i="6"/>
  <c r="DU25" i="6"/>
  <c r="DT25" i="6"/>
  <c r="DS25" i="6"/>
  <c r="DR25" i="6"/>
  <c r="DQ25" i="6"/>
  <c r="DP25" i="6"/>
  <c r="DO25" i="6"/>
  <c r="DN25" i="6"/>
  <c r="DM25" i="6"/>
  <c r="DL25" i="6"/>
  <c r="DK25" i="6"/>
  <c r="DJ25" i="6"/>
  <c r="DI25" i="6"/>
  <c r="DH25" i="6"/>
  <c r="DG25" i="6"/>
  <c r="DF25" i="6"/>
  <c r="DE25" i="6"/>
  <c r="DD25" i="6"/>
  <c r="DC25" i="6"/>
  <c r="DB25" i="6"/>
  <c r="DA25" i="6"/>
  <c r="CZ25" i="6"/>
  <c r="CY25" i="6"/>
  <c r="CX25" i="6"/>
  <c r="CW25" i="6"/>
  <c r="CV25" i="6"/>
  <c r="CU25" i="6"/>
  <c r="CT25" i="6"/>
  <c r="CS25" i="6"/>
  <c r="CR25" i="6"/>
  <c r="CQ25" i="6"/>
  <c r="CP25" i="6"/>
  <c r="CO25" i="6"/>
  <c r="CN25" i="6"/>
  <c r="CM25" i="6"/>
  <c r="CL25" i="6"/>
  <c r="CK25" i="6"/>
  <c r="CJ25" i="6"/>
  <c r="CI25" i="6"/>
  <c r="CH25" i="6"/>
  <c r="CG25" i="6"/>
  <c r="CF25" i="6"/>
  <c r="CE25" i="6"/>
  <c r="CD25" i="6"/>
  <c r="CC25" i="6"/>
  <c r="CB25" i="6"/>
  <c r="CA25" i="6"/>
  <c r="BZ25" i="6"/>
  <c r="BY25" i="6"/>
  <c r="BX25" i="6"/>
  <c r="BW25" i="6"/>
  <c r="BV25" i="6"/>
  <c r="BU25" i="6"/>
  <c r="BT25" i="6"/>
  <c r="BS25" i="6"/>
  <c r="BR25" i="6"/>
  <c r="BQ25" i="6"/>
  <c r="BP25" i="6"/>
  <c r="BO25" i="6"/>
  <c r="BN25" i="6"/>
  <c r="BM25" i="6"/>
  <c r="BL25" i="6"/>
  <c r="BK25" i="6"/>
  <c r="BJ25" i="6"/>
  <c r="BI25" i="6"/>
  <c r="BH25" i="6"/>
  <c r="BG25" i="6"/>
  <c r="BF25" i="6"/>
  <c r="BE25" i="6"/>
  <c r="BD25" i="6"/>
  <c r="BC25" i="6"/>
  <c r="BB25" i="6"/>
  <c r="BA25" i="6"/>
  <c r="AZ25" i="6"/>
  <c r="AY25" i="6"/>
  <c r="AX25" i="6"/>
  <c r="AW25" i="6"/>
  <c r="AV25" i="6"/>
  <c r="AU25" i="6"/>
  <c r="AT25" i="6"/>
  <c r="AS25" i="6"/>
  <c r="AR25" i="6"/>
  <c r="AQ25" i="6"/>
  <c r="AP25" i="6"/>
  <c r="AO25" i="6"/>
  <c r="AN25" i="6"/>
  <c r="AM25" i="6"/>
  <c r="AL25" i="6"/>
  <c r="AK25" i="6"/>
  <c r="AJ25" i="6"/>
  <c r="AI25" i="6"/>
  <c r="AH25" i="6"/>
  <c r="AG25" i="6"/>
  <c r="AF25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EP24" i="6"/>
  <c r="EO24" i="6"/>
  <c r="EN24" i="6"/>
  <c r="EM24" i="6"/>
  <c r="EJ24" i="6"/>
  <c r="EI24" i="6"/>
  <c r="EH24" i="6"/>
  <c r="EG24" i="6"/>
  <c r="EF24" i="6"/>
  <c r="EE24" i="6"/>
  <c r="ED24" i="6"/>
  <c r="EC24" i="6"/>
  <c r="EB24" i="6"/>
  <c r="EA24" i="6"/>
  <c r="DX24" i="6"/>
  <c r="DW24" i="6"/>
  <c r="DV24" i="6"/>
  <c r="DU24" i="6"/>
  <c r="DT24" i="6"/>
  <c r="DS24" i="6"/>
  <c r="DR24" i="6"/>
  <c r="DQ24" i="6"/>
  <c r="DP24" i="6"/>
  <c r="DO24" i="6"/>
  <c r="DN24" i="6"/>
  <c r="DM24" i="6"/>
  <c r="DL24" i="6"/>
  <c r="DK24" i="6"/>
  <c r="DJ24" i="6"/>
  <c r="DI24" i="6"/>
  <c r="DH24" i="6"/>
  <c r="DG24" i="6"/>
  <c r="DF24" i="6"/>
  <c r="DE24" i="6"/>
  <c r="DD24" i="6"/>
  <c r="DC24" i="6"/>
  <c r="DB24" i="6"/>
  <c r="DA24" i="6"/>
  <c r="CZ24" i="6"/>
  <c r="CY24" i="6"/>
  <c r="CX24" i="6"/>
  <c r="CW24" i="6"/>
  <c r="CV24" i="6"/>
  <c r="CU24" i="6"/>
  <c r="CT24" i="6"/>
  <c r="CS24" i="6"/>
  <c r="CR24" i="6"/>
  <c r="CQ24" i="6"/>
  <c r="CP24" i="6"/>
  <c r="CO24" i="6"/>
  <c r="CN24" i="6"/>
  <c r="CM24" i="6"/>
  <c r="CL24" i="6"/>
  <c r="CK24" i="6"/>
  <c r="CJ24" i="6"/>
  <c r="CI24" i="6"/>
  <c r="CH24" i="6"/>
  <c r="CG24" i="6"/>
  <c r="CF24" i="6"/>
  <c r="CE24" i="6"/>
  <c r="CD24" i="6"/>
  <c r="CC24" i="6"/>
  <c r="CB24" i="6"/>
  <c r="CA24" i="6"/>
  <c r="BZ24" i="6"/>
  <c r="BY24" i="6"/>
  <c r="BX24" i="6"/>
  <c r="BW24" i="6"/>
  <c r="BV24" i="6"/>
  <c r="BU24" i="6"/>
  <c r="BT24" i="6"/>
  <c r="BS24" i="6"/>
  <c r="BR24" i="6"/>
  <c r="BQ24" i="6"/>
  <c r="BP24" i="6"/>
  <c r="BO24" i="6"/>
  <c r="BN24" i="6"/>
  <c r="BM24" i="6"/>
  <c r="BL24" i="6"/>
  <c r="BK24" i="6"/>
  <c r="BJ24" i="6"/>
  <c r="BI24" i="6"/>
  <c r="BH24" i="6"/>
  <c r="BG24" i="6"/>
  <c r="BF24" i="6"/>
  <c r="BE24" i="6"/>
  <c r="BD24" i="6"/>
  <c r="BC24" i="6"/>
  <c r="BB24" i="6"/>
  <c r="BA24" i="6"/>
  <c r="AZ24" i="6"/>
  <c r="AY24" i="6"/>
  <c r="AX24" i="6"/>
  <c r="AW24" i="6"/>
  <c r="AV24" i="6"/>
  <c r="AU24" i="6"/>
  <c r="AT24" i="6"/>
  <c r="AS24" i="6"/>
  <c r="AR24" i="6"/>
  <c r="AQ24" i="6"/>
  <c r="AP24" i="6"/>
  <c r="AO24" i="6"/>
  <c r="AN24" i="6"/>
  <c r="AM24" i="6"/>
  <c r="AL24" i="6"/>
  <c r="AK24" i="6"/>
  <c r="AJ24" i="6"/>
  <c r="AI24" i="6"/>
  <c r="AH24" i="6"/>
  <c r="AG24" i="6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EP22" i="6"/>
  <c r="EO22" i="6"/>
  <c r="EN22" i="6"/>
  <c r="EM22" i="6"/>
  <c r="EJ22" i="6"/>
  <c r="EI22" i="6"/>
  <c r="EH22" i="6"/>
  <c r="EG22" i="6"/>
  <c r="EF22" i="6"/>
  <c r="EE22" i="6"/>
  <c r="ED22" i="6"/>
  <c r="EC22" i="6"/>
  <c r="EB22" i="6"/>
  <c r="EA22" i="6"/>
  <c r="DZ22" i="6"/>
  <c r="DX22" i="6"/>
  <c r="DW22" i="6"/>
  <c r="DV22" i="6"/>
  <c r="DU22" i="6"/>
  <c r="DT22" i="6"/>
  <c r="DS22" i="6"/>
  <c r="DR22" i="6"/>
  <c r="DQ22" i="6"/>
  <c r="DP22" i="6"/>
  <c r="DO22" i="6"/>
  <c r="DN22" i="6"/>
  <c r="DM22" i="6"/>
  <c r="DL22" i="6"/>
  <c r="DK22" i="6"/>
  <c r="DJ22" i="6"/>
  <c r="DI22" i="6"/>
  <c r="DH22" i="6"/>
  <c r="DG22" i="6"/>
  <c r="DF22" i="6"/>
  <c r="DE22" i="6"/>
  <c r="DD22" i="6"/>
  <c r="DC22" i="6"/>
  <c r="DB22" i="6"/>
  <c r="DA22" i="6"/>
  <c r="CZ22" i="6"/>
  <c r="CY22" i="6"/>
  <c r="CX22" i="6"/>
  <c r="CW22" i="6"/>
  <c r="CV22" i="6"/>
  <c r="CU22" i="6"/>
  <c r="CT22" i="6"/>
  <c r="CS22" i="6"/>
  <c r="CR22" i="6"/>
  <c r="CQ22" i="6"/>
  <c r="CP22" i="6"/>
  <c r="CO22" i="6"/>
  <c r="CN22" i="6"/>
  <c r="CM22" i="6"/>
  <c r="CL22" i="6"/>
  <c r="CK22" i="6"/>
  <c r="CJ22" i="6"/>
  <c r="CI22" i="6"/>
  <c r="CH22" i="6"/>
  <c r="CG22" i="6"/>
  <c r="CF22" i="6"/>
  <c r="CE22" i="6"/>
  <c r="CD22" i="6"/>
  <c r="CC22" i="6"/>
  <c r="CB22" i="6"/>
  <c r="CA22" i="6"/>
  <c r="BZ22" i="6"/>
  <c r="BY22" i="6"/>
  <c r="BX22" i="6"/>
  <c r="BW22" i="6"/>
  <c r="BV22" i="6"/>
  <c r="BU22" i="6"/>
  <c r="BT22" i="6"/>
  <c r="BS22" i="6"/>
  <c r="BR22" i="6"/>
  <c r="BQ22" i="6"/>
  <c r="BP22" i="6"/>
  <c r="BO22" i="6"/>
  <c r="BN22" i="6"/>
  <c r="BM22" i="6"/>
  <c r="BL22" i="6"/>
  <c r="BK22" i="6"/>
  <c r="BJ22" i="6"/>
  <c r="BI22" i="6"/>
  <c r="BH22" i="6"/>
  <c r="BG22" i="6"/>
  <c r="BF22" i="6"/>
  <c r="BE22" i="6"/>
  <c r="BD22" i="6"/>
  <c r="BC22" i="6"/>
  <c r="BB22" i="6"/>
  <c r="BA22" i="6"/>
  <c r="AZ22" i="6"/>
  <c r="AY22" i="6"/>
  <c r="AX22" i="6"/>
  <c r="AW22" i="6"/>
  <c r="AV22" i="6"/>
  <c r="AU22" i="6"/>
  <c r="AT22" i="6"/>
  <c r="AS22" i="6"/>
  <c r="AR22" i="6"/>
  <c r="AQ22" i="6"/>
  <c r="AP22" i="6"/>
  <c r="AO22" i="6"/>
  <c r="AN22" i="6"/>
  <c r="AM22" i="6"/>
  <c r="AL22" i="6"/>
  <c r="AK22" i="6"/>
  <c r="AJ22" i="6"/>
  <c r="AI22" i="6"/>
  <c r="AH22" i="6"/>
  <c r="AG22" i="6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EP21" i="6"/>
  <c r="EO21" i="6"/>
  <c r="EN21" i="6"/>
  <c r="EM21" i="6"/>
  <c r="EJ21" i="6"/>
  <c r="EI21" i="6"/>
  <c r="EH21" i="6"/>
  <c r="EG21" i="6"/>
  <c r="EF21" i="6"/>
  <c r="EE21" i="6"/>
  <c r="ED21" i="6"/>
  <c r="EC21" i="6"/>
  <c r="EB21" i="6"/>
  <c r="EA21" i="6"/>
  <c r="DX21" i="6"/>
  <c r="DW21" i="6"/>
  <c r="DV21" i="6"/>
  <c r="DU21" i="6"/>
  <c r="DT21" i="6"/>
  <c r="DS21" i="6"/>
  <c r="DR21" i="6"/>
  <c r="DQ21" i="6"/>
  <c r="DP21" i="6"/>
  <c r="DO21" i="6"/>
  <c r="DN21" i="6"/>
  <c r="DM21" i="6"/>
  <c r="DL21" i="6"/>
  <c r="DK21" i="6"/>
  <c r="DJ21" i="6"/>
  <c r="DI21" i="6"/>
  <c r="DH21" i="6"/>
  <c r="DG21" i="6"/>
  <c r="DF21" i="6"/>
  <c r="DE21" i="6"/>
  <c r="DD21" i="6"/>
  <c r="DC21" i="6"/>
  <c r="DB21" i="6"/>
  <c r="DA21" i="6"/>
  <c r="CZ21" i="6"/>
  <c r="CY21" i="6"/>
  <c r="CX21" i="6"/>
  <c r="CW21" i="6"/>
  <c r="CV21" i="6"/>
  <c r="CU21" i="6"/>
  <c r="CT21" i="6"/>
  <c r="CS21" i="6"/>
  <c r="CR21" i="6"/>
  <c r="CQ21" i="6"/>
  <c r="CP21" i="6"/>
  <c r="CO21" i="6"/>
  <c r="CN21" i="6"/>
  <c r="CM21" i="6"/>
  <c r="CL21" i="6"/>
  <c r="CK21" i="6"/>
  <c r="CJ21" i="6"/>
  <c r="CI21" i="6"/>
  <c r="CH21" i="6"/>
  <c r="CG21" i="6"/>
  <c r="CF21" i="6"/>
  <c r="CE21" i="6"/>
  <c r="CD21" i="6"/>
  <c r="CC21" i="6"/>
  <c r="CB21" i="6"/>
  <c r="CA21" i="6"/>
  <c r="BZ21" i="6"/>
  <c r="BY21" i="6"/>
  <c r="BX21" i="6"/>
  <c r="BW21" i="6"/>
  <c r="BV21" i="6"/>
  <c r="BU21" i="6"/>
  <c r="BT21" i="6"/>
  <c r="BS21" i="6"/>
  <c r="BR21" i="6"/>
  <c r="BQ21" i="6"/>
  <c r="BP21" i="6"/>
  <c r="BO21" i="6"/>
  <c r="BN21" i="6"/>
  <c r="BM21" i="6"/>
  <c r="BL21" i="6"/>
  <c r="BK21" i="6"/>
  <c r="BJ21" i="6"/>
  <c r="BI21" i="6"/>
  <c r="BH21" i="6"/>
  <c r="BG21" i="6"/>
  <c r="BF21" i="6"/>
  <c r="BE21" i="6"/>
  <c r="BD21" i="6"/>
  <c r="BC21" i="6"/>
  <c r="BB21" i="6"/>
  <c r="BA21" i="6"/>
  <c r="AZ21" i="6"/>
  <c r="AY21" i="6"/>
  <c r="AX21" i="6"/>
  <c r="AW21" i="6"/>
  <c r="AV21" i="6"/>
  <c r="AU21" i="6"/>
  <c r="AT21" i="6"/>
  <c r="AS21" i="6"/>
  <c r="AR21" i="6"/>
  <c r="AQ21" i="6"/>
  <c r="AP21" i="6"/>
  <c r="AO21" i="6"/>
  <c r="AN21" i="6"/>
  <c r="AM21" i="6"/>
  <c r="AL21" i="6"/>
  <c r="AK21" i="6"/>
  <c r="AJ21" i="6"/>
  <c r="AI21" i="6"/>
  <c r="AH21" i="6"/>
  <c r="AG21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EP17" i="6"/>
  <c r="EO17" i="6"/>
  <c r="EN17" i="6"/>
  <c r="EM17" i="6"/>
  <c r="EJ17" i="6"/>
  <c r="EI17" i="6"/>
  <c r="EH17" i="6"/>
  <c r="EG17" i="6"/>
  <c r="EF17" i="6"/>
  <c r="EE17" i="6"/>
  <c r="ED17" i="6"/>
  <c r="EC17" i="6"/>
  <c r="EB17" i="6"/>
  <c r="EA17" i="6"/>
  <c r="DX17" i="6"/>
  <c r="DW17" i="6"/>
  <c r="DV17" i="6"/>
  <c r="DU17" i="6"/>
  <c r="DT17" i="6"/>
  <c r="DS17" i="6"/>
  <c r="DR17" i="6"/>
  <c r="DQ17" i="6"/>
  <c r="DP17" i="6"/>
  <c r="DO17" i="6"/>
  <c r="DN17" i="6"/>
  <c r="DM17" i="6"/>
  <c r="DL17" i="6"/>
  <c r="DK17" i="6"/>
  <c r="DJ17" i="6"/>
  <c r="DI17" i="6"/>
  <c r="DH17" i="6"/>
  <c r="DG17" i="6"/>
  <c r="DF17" i="6"/>
  <c r="DE17" i="6"/>
  <c r="DD17" i="6"/>
  <c r="DC17" i="6"/>
  <c r="DB17" i="6"/>
  <c r="DA17" i="6"/>
  <c r="CZ17" i="6"/>
  <c r="CY17" i="6"/>
  <c r="CX17" i="6"/>
  <c r="CW17" i="6"/>
  <c r="CV17" i="6"/>
  <c r="CU17" i="6"/>
  <c r="CT17" i="6"/>
  <c r="CS17" i="6"/>
  <c r="CR17" i="6"/>
  <c r="CQ17" i="6"/>
  <c r="CP17" i="6"/>
  <c r="CO17" i="6"/>
  <c r="CN17" i="6"/>
  <c r="CM17" i="6"/>
  <c r="CL17" i="6"/>
  <c r="CK17" i="6"/>
  <c r="CJ17" i="6"/>
  <c r="CI17" i="6"/>
  <c r="CH17" i="6"/>
  <c r="CG17" i="6"/>
  <c r="CF17" i="6"/>
  <c r="CE17" i="6"/>
  <c r="CD17" i="6"/>
  <c r="CC17" i="6"/>
  <c r="CB17" i="6"/>
  <c r="CA17" i="6"/>
  <c r="BZ17" i="6"/>
  <c r="BY17" i="6"/>
  <c r="BX17" i="6"/>
  <c r="BW17" i="6"/>
  <c r="BV17" i="6"/>
  <c r="BU17" i="6"/>
  <c r="BT17" i="6"/>
  <c r="BS17" i="6"/>
  <c r="BR17" i="6"/>
  <c r="BQ17" i="6"/>
  <c r="BP17" i="6"/>
  <c r="BO17" i="6"/>
  <c r="BN17" i="6"/>
  <c r="BM17" i="6"/>
  <c r="BL17" i="6"/>
  <c r="BK17" i="6"/>
  <c r="BJ17" i="6"/>
  <c r="BI17" i="6"/>
  <c r="BH17" i="6"/>
  <c r="BG17" i="6"/>
  <c r="BF17" i="6"/>
  <c r="BE17" i="6"/>
  <c r="BD17" i="6"/>
  <c r="BC17" i="6"/>
  <c r="BB17" i="6"/>
  <c r="BA17" i="6"/>
  <c r="AZ17" i="6"/>
  <c r="AY17" i="6"/>
  <c r="AX17" i="6"/>
  <c r="AW17" i="6"/>
  <c r="AV17" i="6"/>
  <c r="AU17" i="6"/>
  <c r="AT17" i="6"/>
  <c r="AS17" i="6"/>
  <c r="AR17" i="6"/>
  <c r="AQ17" i="6"/>
  <c r="AP17" i="6"/>
  <c r="AO17" i="6"/>
  <c r="AN17" i="6"/>
  <c r="AM17" i="6"/>
  <c r="AL17" i="6"/>
  <c r="AK17" i="6"/>
  <c r="AJ17" i="6"/>
  <c r="AI17" i="6"/>
  <c r="AH17" i="6"/>
  <c r="AG17" i="6"/>
  <c r="AF17" i="6"/>
  <c r="AE17" i="6"/>
  <c r="EP16" i="6"/>
  <c r="EO16" i="6"/>
  <c r="EN16" i="6"/>
  <c r="EM16" i="6"/>
  <c r="EJ16" i="6"/>
  <c r="EI16" i="6"/>
  <c r="EH16" i="6"/>
  <c r="EG16" i="6"/>
  <c r="EF16" i="6"/>
  <c r="EE16" i="6"/>
  <c r="ED16" i="6"/>
  <c r="EC16" i="6"/>
  <c r="EB16" i="6"/>
  <c r="EA16" i="6"/>
  <c r="DZ16" i="6"/>
  <c r="DY16" i="6"/>
  <c r="DY22" i="6" s="1"/>
  <c r="DX16" i="6"/>
  <c r="DW16" i="6"/>
  <c r="DV16" i="6"/>
  <c r="DU16" i="6"/>
  <c r="DT16" i="6"/>
  <c r="DS16" i="6"/>
  <c r="DR16" i="6"/>
  <c r="DQ16" i="6"/>
  <c r="DP16" i="6"/>
  <c r="DO16" i="6"/>
  <c r="DN16" i="6"/>
  <c r="DM16" i="6"/>
  <c r="DL16" i="6"/>
  <c r="DK16" i="6"/>
  <c r="DJ16" i="6"/>
  <c r="DI16" i="6"/>
  <c r="DH16" i="6"/>
  <c r="DG16" i="6"/>
  <c r="DF16" i="6"/>
  <c r="DE16" i="6"/>
  <c r="DD16" i="6"/>
  <c r="DC16" i="6"/>
  <c r="DB16" i="6"/>
  <c r="DA16" i="6"/>
  <c r="CZ16" i="6"/>
  <c r="CY16" i="6"/>
  <c r="CX16" i="6"/>
  <c r="CW16" i="6"/>
  <c r="CV16" i="6"/>
  <c r="CU16" i="6"/>
  <c r="CT16" i="6"/>
  <c r="CS16" i="6"/>
  <c r="CR16" i="6"/>
  <c r="CQ16" i="6"/>
  <c r="CP16" i="6"/>
  <c r="CO16" i="6"/>
  <c r="CN16" i="6"/>
  <c r="CM16" i="6"/>
  <c r="CL16" i="6"/>
  <c r="CK16" i="6"/>
  <c r="CJ16" i="6"/>
  <c r="CI16" i="6"/>
  <c r="CH16" i="6"/>
  <c r="CG16" i="6"/>
  <c r="CF16" i="6"/>
  <c r="CE16" i="6"/>
  <c r="CD16" i="6"/>
  <c r="CC16" i="6"/>
  <c r="CB16" i="6"/>
  <c r="CA16" i="6"/>
  <c r="BZ16" i="6"/>
  <c r="BY16" i="6"/>
  <c r="BX16" i="6"/>
  <c r="BW16" i="6"/>
  <c r="BV16" i="6"/>
  <c r="BU16" i="6"/>
  <c r="BT16" i="6"/>
  <c r="BS16" i="6"/>
  <c r="BR16" i="6"/>
  <c r="BQ16" i="6"/>
  <c r="BP16" i="6"/>
  <c r="BO16" i="6"/>
  <c r="BN16" i="6"/>
  <c r="BM16" i="6"/>
  <c r="BL16" i="6"/>
  <c r="BK16" i="6"/>
  <c r="BJ16" i="6"/>
  <c r="BI16" i="6"/>
  <c r="BH16" i="6"/>
  <c r="BG16" i="6"/>
  <c r="BF16" i="6"/>
  <c r="BE16" i="6"/>
  <c r="BD16" i="6"/>
  <c r="BC16" i="6"/>
  <c r="BB16" i="6"/>
  <c r="BA16" i="6"/>
  <c r="AZ16" i="6"/>
  <c r="AY16" i="6"/>
  <c r="AX16" i="6"/>
  <c r="AW16" i="6"/>
  <c r="AV16" i="6"/>
  <c r="AU16" i="6"/>
  <c r="AT16" i="6"/>
  <c r="AS16" i="6"/>
  <c r="AR16" i="6"/>
  <c r="AQ16" i="6"/>
  <c r="AP16" i="6"/>
  <c r="AO16" i="6"/>
  <c r="AN16" i="6"/>
  <c r="AM16" i="6"/>
  <c r="AL16" i="6"/>
  <c r="AK16" i="6"/>
  <c r="AJ16" i="6"/>
  <c r="AI16" i="6"/>
  <c r="AH16" i="6"/>
  <c r="AG16" i="6"/>
  <c r="AF16" i="6"/>
  <c r="AE16" i="6"/>
  <c r="EP15" i="6"/>
  <c r="EO15" i="6"/>
  <c r="EN15" i="6"/>
  <c r="EM15" i="6"/>
  <c r="EL15" i="6"/>
  <c r="EL21" i="6" s="1"/>
  <c r="EK15" i="6"/>
  <c r="EJ15" i="6"/>
  <c r="EI15" i="6"/>
  <c r="EH15" i="6"/>
  <c r="EG15" i="6"/>
  <c r="EF15" i="6"/>
  <c r="EE15" i="6"/>
  <c r="ED15" i="6"/>
  <c r="EC15" i="6"/>
  <c r="EB15" i="6"/>
  <c r="EA15" i="6"/>
  <c r="DZ15" i="6"/>
  <c r="DZ21" i="6" s="1"/>
  <c r="DY15" i="6"/>
  <c r="DY21" i="6" s="1"/>
  <c r="DX15" i="6"/>
  <c r="DW15" i="6"/>
  <c r="DV15" i="6"/>
  <c r="DU15" i="6"/>
  <c r="DT15" i="6"/>
  <c r="DS15" i="6"/>
  <c r="DR15" i="6"/>
  <c r="DQ15" i="6"/>
  <c r="DP15" i="6"/>
  <c r="DO15" i="6"/>
  <c r="DN15" i="6"/>
  <c r="DM15" i="6"/>
  <c r="DL15" i="6"/>
  <c r="DK15" i="6"/>
  <c r="DJ15" i="6"/>
  <c r="DI15" i="6"/>
  <c r="DH15" i="6"/>
  <c r="DG15" i="6"/>
  <c r="DF15" i="6"/>
  <c r="DE15" i="6"/>
  <c r="DD15" i="6"/>
  <c r="DC15" i="6"/>
  <c r="DB15" i="6"/>
  <c r="DA15" i="6"/>
  <c r="CZ15" i="6"/>
  <c r="CY15" i="6"/>
  <c r="CX15" i="6"/>
  <c r="CW15" i="6"/>
  <c r="CV15" i="6"/>
  <c r="CU15" i="6"/>
  <c r="CT15" i="6"/>
  <c r="CS15" i="6"/>
  <c r="CR15" i="6"/>
  <c r="CQ15" i="6"/>
  <c r="CP15" i="6"/>
  <c r="CO15" i="6"/>
  <c r="CN15" i="6"/>
  <c r="CM15" i="6"/>
  <c r="CL15" i="6"/>
  <c r="CK15" i="6"/>
  <c r="CJ15" i="6"/>
  <c r="CI15" i="6"/>
  <c r="CH15" i="6"/>
  <c r="CG15" i="6"/>
  <c r="CF15" i="6"/>
  <c r="CE15" i="6"/>
  <c r="CD15" i="6"/>
  <c r="CC15" i="6"/>
  <c r="CB15" i="6"/>
  <c r="CA15" i="6"/>
  <c r="BZ15" i="6"/>
  <c r="BY15" i="6"/>
  <c r="BX15" i="6"/>
  <c r="BW15" i="6"/>
  <c r="BV15" i="6"/>
  <c r="BU15" i="6"/>
  <c r="BT15" i="6"/>
  <c r="BS15" i="6"/>
  <c r="BR15" i="6"/>
  <c r="BQ15" i="6"/>
  <c r="BP15" i="6"/>
  <c r="BO15" i="6"/>
  <c r="BN15" i="6"/>
  <c r="BM15" i="6"/>
  <c r="BL15" i="6"/>
  <c r="BK15" i="6"/>
  <c r="BJ15" i="6"/>
  <c r="BI15" i="6"/>
  <c r="BH15" i="6"/>
  <c r="BG15" i="6"/>
  <c r="BF15" i="6"/>
  <c r="BE15" i="6"/>
  <c r="BD15" i="6"/>
  <c r="BC15" i="6"/>
  <c r="BB15" i="6"/>
  <c r="BA15" i="6"/>
  <c r="AZ15" i="6"/>
  <c r="AY15" i="6"/>
  <c r="AX15" i="6"/>
  <c r="AW15" i="6"/>
  <c r="AV15" i="6"/>
  <c r="AU15" i="6"/>
  <c r="AT15" i="6"/>
  <c r="AS15" i="6"/>
  <c r="AR15" i="6"/>
  <c r="AQ15" i="6"/>
  <c r="AP15" i="6"/>
  <c r="AO15" i="6"/>
  <c r="AN15" i="6"/>
  <c r="AM15" i="6"/>
  <c r="AL15" i="6"/>
  <c r="AK15" i="6"/>
  <c r="AJ15" i="6"/>
  <c r="AI15" i="6"/>
  <c r="AH15" i="6"/>
  <c r="AG15" i="6"/>
  <c r="AF15" i="6"/>
  <c r="AE15" i="6"/>
  <c r="EP12" i="6"/>
  <c r="EO12" i="6"/>
  <c r="EN12" i="6"/>
  <c r="EM12" i="6"/>
  <c r="EJ12" i="6"/>
  <c r="EI12" i="6"/>
  <c r="EH12" i="6"/>
  <c r="EG12" i="6"/>
  <c r="EF12" i="6"/>
  <c r="EE12" i="6"/>
  <c r="ED12" i="6"/>
  <c r="EC12" i="6"/>
  <c r="EB12" i="6"/>
  <c r="EA12" i="6"/>
  <c r="DX12" i="6"/>
  <c r="DW12" i="6"/>
  <c r="DV12" i="6"/>
  <c r="DU12" i="6"/>
  <c r="DT12" i="6"/>
  <c r="DS12" i="6"/>
  <c r="DR12" i="6"/>
  <c r="DQ12" i="6"/>
  <c r="DP12" i="6"/>
  <c r="DO12" i="6"/>
  <c r="DN12" i="6"/>
  <c r="DM12" i="6"/>
  <c r="DL12" i="6"/>
  <c r="DK12" i="6"/>
  <c r="DJ12" i="6"/>
  <c r="DI12" i="6"/>
  <c r="DH12" i="6"/>
  <c r="DG12" i="6"/>
  <c r="DF12" i="6"/>
  <c r="DE12" i="6"/>
  <c r="DD12" i="6"/>
  <c r="DC12" i="6"/>
  <c r="DB12" i="6"/>
  <c r="DA12" i="6"/>
  <c r="CZ12" i="6"/>
  <c r="CY12" i="6"/>
  <c r="CX12" i="6"/>
  <c r="CW12" i="6"/>
  <c r="CV12" i="6"/>
  <c r="CU12" i="6"/>
  <c r="CT12" i="6"/>
  <c r="CS12" i="6"/>
  <c r="CR12" i="6"/>
  <c r="CQ12" i="6"/>
  <c r="CP12" i="6"/>
  <c r="CO12" i="6"/>
  <c r="CN12" i="6"/>
  <c r="CM12" i="6"/>
  <c r="CL12" i="6"/>
  <c r="CK12" i="6"/>
  <c r="CJ12" i="6"/>
  <c r="CI12" i="6"/>
  <c r="CH12" i="6"/>
  <c r="CG12" i="6"/>
  <c r="CF12" i="6"/>
  <c r="CE12" i="6"/>
  <c r="CD12" i="6"/>
  <c r="CC12" i="6"/>
  <c r="CB12" i="6"/>
  <c r="CA12" i="6"/>
  <c r="BZ12" i="6"/>
  <c r="BY12" i="6"/>
  <c r="BX12" i="6"/>
  <c r="BW12" i="6"/>
  <c r="BV12" i="6"/>
  <c r="BU12" i="6"/>
  <c r="BT12" i="6"/>
  <c r="BS12" i="6"/>
  <c r="BR12" i="6"/>
  <c r="BQ12" i="6"/>
  <c r="BP12" i="6"/>
  <c r="BO12" i="6"/>
  <c r="BN12" i="6"/>
  <c r="BM12" i="6"/>
  <c r="BL12" i="6"/>
  <c r="BK12" i="6"/>
  <c r="BJ12" i="6"/>
  <c r="BI12" i="6"/>
  <c r="BH12" i="6"/>
  <c r="BG12" i="6"/>
  <c r="BF12" i="6"/>
  <c r="BE12" i="6"/>
  <c r="BD12" i="6"/>
  <c r="BC12" i="6"/>
  <c r="BB12" i="6"/>
  <c r="BA12" i="6"/>
  <c r="AZ12" i="6"/>
  <c r="AY12" i="6"/>
  <c r="AX12" i="6"/>
  <c r="AW12" i="6"/>
  <c r="AV12" i="6"/>
  <c r="AU12" i="6"/>
  <c r="AT12" i="6"/>
  <c r="AS12" i="6"/>
  <c r="AR12" i="6"/>
  <c r="AQ12" i="6"/>
  <c r="AP12" i="6"/>
  <c r="AO12" i="6"/>
  <c r="AN12" i="6"/>
  <c r="AM12" i="6"/>
  <c r="AL12" i="6"/>
  <c r="AK12" i="6"/>
  <c r="AJ12" i="6"/>
  <c r="AI12" i="6"/>
  <c r="AH12" i="6"/>
  <c r="AG12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EP11" i="6"/>
  <c r="EO11" i="6"/>
  <c r="EN11" i="6"/>
  <c r="EM11" i="6"/>
  <c r="EJ11" i="6"/>
  <c r="EI11" i="6"/>
  <c r="EH11" i="6"/>
  <c r="EG11" i="6"/>
  <c r="EF11" i="6"/>
  <c r="EE11" i="6"/>
  <c r="ED11" i="6"/>
  <c r="EC11" i="6"/>
  <c r="EB11" i="6"/>
  <c r="EA11" i="6"/>
  <c r="DZ11" i="6"/>
  <c r="DZ24" i="6" s="1"/>
  <c r="DZ29" i="6" s="1"/>
  <c r="DY11" i="6"/>
  <c r="DY24" i="6" s="1"/>
  <c r="DY29" i="6" s="1"/>
  <c r="EA53" i="6" s="1"/>
  <c r="DX11" i="6"/>
  <c r="DW11" i="6"/>
  <c r="DV11" i="6"/>
  <c r="DU11" i="6"/>
  <c r="DT11" i="6"/>
  <c r="DS11" i="6"/>
  <c r="DR11" i="6"/>
  <c r="DQ11" i="6"/>
  <c r="DP11" i="6"/>
  <c r="DO11" i="6"/>
  <c r="DN11" i="6"/>
  <c r="DM11" i="6"/>
  <c r="DL11" i="6"/>
  <c r="DK11" i="6"/>
  <c r="DJ11" i="6"/>
  <c r="DI11" i="6"/>
  <c r="DH11" i="6"/>
  <c r="DG11" i="6"/>
  <c r="DF11" i="6"/>
  <c r="DE11" i="6"/>
  <c r="DD11" i="6"/>
  <c r="DC11" i="6"/>
  <c r="DB11" i="6"/>
  <c r="DA11" i="6"/>
  <c r="CZ11" i="6"/>
  <c r="CY11" i="6"/>
  <c r="CX11" i="6"/>
  <c r="CW11" i="6"/>
  <c r="CV11" i="6"/>
  <c r="CU11" i="6"/>
  <c r="CT11" i="6"/>
  <c r="CS11" i="6"/>
  <c r="CR11" i="6"/>
  <c r="CQ11" i="6"/>
  <c r="CP11" i="6"/>
  <c r="CO11" i="6"/>
  <c r="CN11" i="6"/>
  <c r="CM11" i="6"/>
  <c r="CL11" i="6"/>
  <c r="CK11" i="6"/>
  <c r="CJ11" i="6"/>
  <c r="CI11" i="6"/>
  <c r="CH11" i="6"/>
  <c r="CG11" i="6"/>
  <c r="CF11" i="6"/>
  <c r="CE11" i="6"/>
  <c r="CD11" i="6"/>
  <c r="CC11" i="6"/>
  <c r="CB11" i="6"/>
  <c r="CA11" i="6"/>
  <c r="BZ11" i="6"/>
  <c r="BY11" i="6"/>
  <c r="BX11" i="6"/>
  <c r="BW11" i="6"/>
  <c r="BV11" i="6"/>
  <c r="BU11" i="6"/>
  <c r="BT11" i="6"/>
  <c r="BS11" i="6"/>
  <c r="BR11" i="6"/>
  <c r="BQ11" i="6"/>
  <c r="BP11" i="6"/>
  <c r="BO11" i="6"/>
  <c r="BN11" i="6"/>
  <c r="BM11" i="6"/>
  <c r="BL11" i="6"/>
  <c r="BK11" i="6"/>
  <c r="BJ11" i="6"/>
  <c r="BI11" i="6"/>
  <c r="BH11" i="6"/>
  <c r="BG11" i="6"/>
  <c r="BF11" i="6"/>
  <c r="BE11" i="6"/>
  <c r="BD11" i="6"/>
  <c r="BC11" i="6"/>
  <c r="BB11" i="6"/>
  <c r="BA11" i="6"/>
  <c r="AZ11" i="6"/>
  <c r="AY11" i="6"/>
  <c r="AX11" i="6"/>
  <c r="AW11" i="6"/>
  <c r="AV11" i="6"/>
  <c r="AU11" i="6"/>
  <c r="AT11" i="6"/>
  <c r="AS11" i="6"/>
  <c r="AR11" i="6"/>
  <c r="AQ11" i="6"/>
  <c r="AP11" i="6"/>
  <c r="AO11" i="6"/>
  <c r="AN11" i="6"/>
  <c r="AM11" i="6"/>
  <c r="AL11" i="6"/>
  <c r="AK11" i="6"/>
  <c r="AJ11" i="6"/>
  <c r="AI11" i="6"/>
  <c r="AH11" i="6"/>
  <c r="AG11" i="6"/>
  <c r="AF11" i="6"/>
  <c r="AE11" i="6"/>
  <c r="EP10" i="6"/>
  <c r="EO10" i="6"/>
  <c r="EN10" i="6"/>
  <c r="EM10" i="6"/>
  <c r="EJ10" i="6"/>
  <c r="EI10" i="6"/>
  <c r="EH10" i="6"/>
  <c r="EG10" i="6"/>
  <c r="EF10" i="6"/>
  <c r="EE10" i="6"/>
  <c r="ED10" i="6"/>
  <c r="EC10" i="6"/>
  <c r="EB10" i="6"/>
  <c r="EA10" i="6"/>
  <c r="DX10" i="6"/>
  <c r="DW10" i="6"/>
  <c r="DV10" i="6"/>
  <c r="DU10" i="6"/>
  <c r="DT10" i="6"/>
  <c r="DS10" i="6"/>
  <c r="DR10" i="6"/>
  <c r="DQ10" i="6"/>
  <c r="DP10" i="6"/>
  <c r="DO10" i="6"/>
  <c r="DN10" i="6"/>
  <c r="DM10" i="6"/>
  <c r="DL10" i="6"/>
  <c r="DK10" i="6"/>
  <c r="DJ10" i="6"/>
  <c r="DI10" i="6"/>
  <c r="DH10" i="6"/>
  <c r="DG10" i="6"/>
  <c r="DF10" i="6"/>
  <c r="DE10" i="6"/>
  <c r="DD10" i="6"/>
  <c r="DC10" i="6"/>
  <c r="DB10" i="6"/>
  <c r="DA10" i="6"/>
  <c r="CZ10" i="6"/>
  <c r="CY10" i="6"/>
  <c r="CX10" i="6"/>
  <c r="CW10" i="6"/>
  <c r="CV10" i="6"/>
  <c r="CU10" i="6"/>
  <c r="CT10" i="6"/>
  <c r="CS10" i="6"/>
  <c r="CR10" i="6"/>
  <c r="CQ10" i="6"/>
  <c r="CP10" i="6"/>
  <c r="CO10" i="6"/>
  <c r="CN10" i="6"/>
  <c r="CM10" i="6"/>
  <c r="CL10" i="6"/>
  <c r="CK10" i="6"/>
  <c r="CJ10" i="6"/>
  <c r="CI10" i="6"/>
  <c r="CH10" i="6"/>
  <c r="CG10" i="6"/>
  <c r="CF10" i="6"/>
  <c r="CE10" i="6"/>
  <c r="CD10" i="6"/>
  <c r="CC10" i="6"/>
  <c r="CB10" i="6"/>
  <c r="CA10" i="6"/>
  <c r="BZ10" i="6"/>
  <c r="BY10" i="6"/>
  <c r="BX10" i="6"/>
  <c r="BW10" i="6"/>
  <c r="BV10" i="6"/>
  <c r="BU10" i="6"/>
  <c r="BT10" i="6"/>
  <c r="BS10" i="6"/>
  <c r="BR10" i="6"/>
  <c r="BQ10" i="6"/>
  <c r="BP10" i="6"/>
  <c r="BO10" i="6"/>
  <c r="BN10" i="6"/>
  <c r="BM10" i="6"/>
  <c r="BL10" i="6"/>
  <c r="BK10" i="6"/>
  <c r="BJ10" i="6"/>
  <c r="BI10" i="6"/>
  <c r="BH10" i="6"/>
  <c r="BG10" i="6"/>
  <c r="BF10" i="6"/>
  <c r="BE10" i="6"/>
  <c r="BD10" i="6"/>
  <c r="BC10" i="6"/>
  <c r="BB10" i="6"/>
  <c r="BA10" i="6"/>
  <c r="AZ10" i="6"/>
  <c r="AY10" i="6"/>
  <c r="AX10" i="6"/>
  <c r="AW10" i="6"/>
  <c r="AV10" i="6"/>
  <c r="AU10" i="6"/>
  <c r="AT10" i="6"/>
  <c r="AS10" i="6"/>
  <c r="AR10" i="6"/>
  <c r="AQ10" i="6"/>
  <c r="AP10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EP7" i="6"/>
  <c r="EO7" i="6"/>
  <c r="EN7" i="6"/>
  <c r="EM7" i="6"/>
  <c r="EG7" i="6"/>
  <c r="EF7" i="6"/>
  <c r="EE7" i="6"/>
  <c r="ED7" i="6"/>
  <c r="EC7" i="6"/>
  <c r="EB7" i="6"/>
  <c r="EA7" i="6"/>
  <c r="DX7" i="6"/>
  <c r="DW7" i="6"/>
  <c r="DV7" i="6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EP6" i="6"/>
  <c r="EO6" i="6"/>
  <c r="EN6" i="6"/>
  <c r="EM6" i="6"/>
  <c r="EG6" i="6"/>
  <c r="EF6" i="6"/>
  <c r="EE6" i="6"/>
  <c r="ED6" i="6"/>
  <c r="EC6" i="6"/>
  <c r="EB6" i="6"/>
  <c r="EA6" i="6"/>
  <c r="DX6" i="6"/>
  <c r="DW6" i="6"/>
  <c r="DV6" i="6"/>
  <c r="DU6" i="6"/>
  <c r="DT6" i="6"/>
  <c r="DS6" i="6"/>
  <c r="DR6" i="6"/>
  <c r="DQ6" i="6"/>
  <c r="DP6" i="6"/>
  <c r="DO6" i="6"/>
  <c r="DN6" i="6"/>
  <c r="DM6" i="6"/>
  <c r="DL6" i="6"/>
  <c r="DK6" i="6"/>
  <c r="DJ6" i="6"/>
  <c r="DI6" i="6"/>
  <c r="DH6" i="6"/>
  <c r="DG6" i="6"/>
  <c r="DF6" i="6"/>
  <c r="DE6" i="6"/>
  <c r="DD6" i="6"/>
  <c r="DC6" i="6"/>
  <c r="DB6" i="6"/>
  <c r="DA6" i="6"/>
  <c r="CZ6" i="6"/>
  <c r="CY6" i="6"/>
  <c r="CX6" i="6"/>
  <c r="CW6" i="6"/>
  <c r="CV6" i="6"/>
  <c r="CU6" i="6"/>
  <c r="CT6" i="6"/>
  <c r="CS6" i="6"/>
  <c r="CR6" i="6"/>
  <c r="CQ6" i="6"/>
  <c r="CP6" i="6"/>
  <c r="CO6" i="6"/>
  <c r="CN6" i="6"/>
  <c r="CM6" i="6"/>
  <c r="CL6" i="6"/>
  <c r="CK6" i="6"/>
  <c r="CJ6" i="6"/>
  <c r="CI6" i="6"/>
  <c r="CH6" i="6"/>
  <c r="CG6" i="6"/>
  <c r="CF6" i="6"/>
  <c r="CE6" i="6"/>
  <c r="CD6" i="6"/>
  <c r="CC6" i="6"/>
  <c r="CB6" i="6"/>
  <c r="CA6" i="6"/>
  <c r="BZ6" i="6"/>
  <c r="BY6" i="6"/>
  <c r="BX6" i="6"/>
  <c r="BW6" i="6"/>
  <c r="BV6" i="6"/>
  <c r="BU6" i="6"/>
  <c r="BT6" i="6"/>
  <c r="BS6" i="6"/>
  <c r="BR6" i="6"/>
  <c r="BQ6" i="6"/>
  <c r="BP6" i="6"/>
  <c r="BO6" i="6"/>
  <c r="BN6" i="6"/>
  <c r="BM6" i="6"/>
  <c r="BL6" i="6"/>
  <c r="BK6" i="6"/>
  <c r="BJ6" i="6"/>
  <c r="BI6" i="6"/>
  <c r="BH6" i="6"/>
  <c r="BG6" i="6"/>
  <c r="BF6" i="6"/>
  <c r="BE6" i="6"/>
  <c r="BD6" i="6"/>
  <c r="BC6" i="6"/>
  <c r="BB6" i="6"/>
  <c r="BA6" i="6"/>
  <c r="AZ6" i="6"/>
  <c r="AY6" i="6"/>
  <c r="AX6" i="6"/>
  <c r="AW6" i="6"/>
  <c r="AV6" i="6"/>
  <c r="AU6" i="6"/>
  <c r="AT6" i="6"/>
  <c r="AS6" i="6"/>
  <c r="AR6" i="6"/>
  <c r="AQ6" i="6"/>
  <c r="AP6" i="6"/>
  <c r="AO6" i="6"/>
  <c r="AN6" i="6"/>
  <c r="AM6" i="6"/>
  <c r="AL6" i="6"/>
  <c r="AK6" i="6"/>
  <c r="AJ6" i="6"/>
  <c r="AI6" i="6"/>
  <c r="AH6" i="6"/>
  <c r="AG6" i="6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EP5" i="6"/>
  <c r="EO5" i="6"/>
  <c r="EN5" i="6"/>
  <c r="EM5" i="6"/>
  <c r="EG5" i="6"/>
  <c r="EF5" i="6"/>
  <c r="EE5" i="6"/>
  <c r="ED5" i="6"/>
  <c r="EC5" i="6"/>
  <c r="EB5" i="6"/>
  <c r="EA5" i="6"/>
  <c r="DX5" i="6"/>
  <c r="DW5" i="6"/>
  <c r="DV5" i="6"/>
  <c r="DU5" i="6"/>
  <c r="DT5" i="6"/>
  <c r="DS5" i="6"/>
  <c r="DR5" i="6"/>
  <c r="DQ5" i="6"/>
  <c r="DP5" i="6"/>
  <c r="DO5" i="6"/>
  <c r="DN5" i="6"/>
  <c r="DM5" i="6"/>
  <c r="DL5" i="6"/>
  <c r="DK5" i="6"/>
  <c r="DJ5" i="6"/>
  <c r="DI5" i="6"/>
  <c r="DH5" i="6"/>
  <c r="DG5" i="6"/>
  <c r="DF5" i="6"/>
  <c r="DE5" i="6"/>
  <c r="DD5" i="6"/>
  <c r="DC5" i="6"/>
  <c r="DB5" i="6"/>
  <c r="DA5" i="6"/>
  <c r="CZ5" i="6"/>
  <c r="CY5" i="6"/>
  <c r="CX5" i="6"/>
  <c r="CW5" i="6"/>
  <c r="CV5" i="6"/>
  <c r="CU5" i="6"/>
  <c r="CT5" i="6"/>
  <c r="CS5" i="6"/>
  <c r="CR5" i="6"/>
  <c r="CQ5" i="6"/>
  <c r="CP5" i="6"/>
  <c r="CO5" i="6"/>
  <c r="CN5" i="6"/>
  <c r="CM5" i="6"/>
  <c r="CL5" i="6"/>
  <c r="CK5" i="6"/>
  <c r="CJ5" i="6"/>
  <c r="CI5" i="6"/>
  <c r="CH5" i="6"/>
  <c r="CG5" i="6"/>
  <c r="CF5" i="6"/>
  <c r="CE5" i="6"/>
  <c r="CD5" i="6"/>
  <c r="CC5" i="6"/>
  <c r="CB5" i="6"/>
  <c r="CA5" i="6"/>
  <c r="BZ5" i="6"/>
  <c r="BY5" i="6"/>
  <c r="BX5" i="6"/>
  <c r="BW5" i="6"/>
  <c r="BV5" i="6"/>
  <c r="BU5" i="6"/>
  <c r="BT5" i="6"/>
  <c r="BS5" i="6"/>
  <c r="BR5" i="6"/>
  <c r="BQ5" i="6"/>
  <c r="BP5" i="6"/>
  <c r="BO5" i="6"/>
  <c r="BN5" i="6"/>
  <c r="BM5" i="6"/>
  <c r="BL5" i="6"/>
  <c r="BK5" i="6"/>
  <c r="BJ5" i="6"/>
  <c r="BI5" i="6"/>
  <c r="BH5" i="6"/>
  <c r="BG5" i="6"/>
  <c r="BF5" i="6"/>
  <c r="BE5" i="6"/>
  <c r="BD5" i="6"/>
  <c r="BC5" i="6"/>
  <c r="BB5" i="6"/>
  <c r="BA5" i="6"/>
  <c r="AZ5" i="6"/>
  <c r="AY5" i="6"/>
  <c r="AX5" i="6"/>
  <c r="AW5" i="6"/>
  <c r="AV5" i="6"/>
  <c r="AU5" i="6"/>
  <c r="AT5" i="6"/>
  <c r="AS5" i="6"/>
  <c r="AR5" i="6"/>
  <c r="AQ5" i="6"/>
  <c r="AP5" i="6"/>
  <c r="AO5" i="6"/>
  <c r="AN5" i="6"/>
  <c r="AM5" i="6"/>
  <c r="AL5" i="6"/>
  <c r="AK5" i="6"/>
  <c r="AJ5" i="6"/>
  <c r="AI5" i="6"/>
  <c r="AH5" i="6"/>
  <c r="AG5" i="6"/>
  <c r="AF5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EP4" i="6"/>
  <c r="EO4" i="6"/>
  <c r="EN4" i="6"/>
  <c r="EM4" i="6"/>
  <c r="EL4" i="6"/>
  <c r="EK4" i="6"/>
  <c r="EJ4" i="6"/>
  <c r="EI4" i="6"/>
  <c r="EH4" i="6"/>
  <c r="EG4" i="6"/>
  <c r="EF4" i="6"/>
  <c r="EE4" i="6"/>
  <c r="ED4" i="6"/>
  <c r="EC4" i="6"/>
  <c r="EB4" i="6"/>
  <c r="EA4" i="6"/>
  <c r="DZ4" i="6"/>
  <c r="DY4" i="6"/>
  <c r="DY6" i="6" s="1"/>
  <c r="DX4" i="6"/>
  <c r="DW4" i="6"/>
  <c r="DV4" i="6"/>
  <c r="DU4" i="6"/>
  <c r="DT4" i="6"/>
  <c r="DS4" i="6"/>
  <c r="DR4" i="6"/>
  <c r="DQ4" i="6"/>
  <c r="DP4" i="6"/>
  <c r="DO4" i="6"/>
  <c r="DN4" i="6"/>
  <c r="DM4" i="6"/>
  <c r="DL4" i="6"/>
  <c r="DK4" i="6"/>
  <c r="DJ4" i="6"/>
  <c r="DI4" i="6"/>
  <c r="DH4" i="6"/>
  <c r="DG4" i="6"/>
  <c r="DF4" i="6"/>
  <c r="DE4" i="6"/>
  <c r="DD4" i="6"/>
  <c r="DC4" i="6"/>
  <c r="DB4" i="6"/>
  <c r="DA4" i="6"/>
  <c r="CZ4" i="6"/>
  <c r="CY4" i="6"/>
  <c r="CX4" i="6"/>
  <c r="CW4" i="6"/>
  <c r="CV4" i="6"/>
  <c r="CU4" i="6"/>
  <c r="CT4" i="6"/>
  <c r="CS4" i="6"/>
  <c r="CR4" i="6"/>
  <c r="CQ4" i="6"/>
  <c r="CP4" i="6"/>
  <c r="CO4" i="6"/>
  <c r="CN4" i="6"/>
  <c r="CM4" i="6"/>
  <c r="CL4" i="6"/>
  <c r="CK4" i="6"/>
  <c r="CJ4" i="6"/>
  <c r="CI4" i="6"/>
  <c r="CH4" i="6"/>
  <c r="CG4" i="6"/>
  <c r="CF4" i="6"/>
  <c r="CE4" i="6"/>
  <c r="CD4" i="6"/>
  <c r="CC4" i="6"/>
  <c r="CB4" i="6"/>
  <c r="CA4" i="6"/>
  <c r="BZ4" i="6"/>
  <c r="BY4" i="6"/>
  <c r="BX4" i="6"/>
  <c r="BW4" i="6"/>
  <c r="BV4" i="6"/>
  <c r="BU4" i="6"/>
  <c r="BT4" i="6"/>
  <c r="BS4" i="6"/>
  <c r="BR4" i="6"/>
  <c r="BQ4" i="6"/>
  <c r="BP4" i="6"/>
  <c r="BO4" i="6"/>
  <c r="BN4" i="6"/>
  <c r="BM4" i="6"/>
  <c r="BL4" i="6"/>
  <c r="BK4" i="6"/>
  <c r="BJ4" i="6"/>
  <c r="BI4" i="6"/>
  <c r="BH4" i="6"/>
  <c r="BG4" i="6"/>
  <c r="BF4" i="6"/>
  <c r="BE4" i="6"/>
  <c r="BD4" i="6"/>
  <c r="BC4" i="6"/>
  <c r="BB4" i="6"/>
  <c r="BA4" i="6"/>
  <c r="AZ4" i="6"/>
  <c r="AY4" i="6"/>
  <c r="AX4" i="6"/>
  <c r="AW4" i="6"/>
  <c r="AV4" i="6"/>
  <c r="AU4" i="6"/>
  <c r="AT4" i="6"/>
  <c r="AS4" i="6"/>
  <c r="AR4" i="6"/>
  <c r="AQ4" i="6"/>
  <c r="AP4" i="6"/>
  <c r="AO4" i="6"/>
  <c r="AN4" i="6"/>
  <c r="AM4" i="6"/>
  <c r="AL4" i="6"/>
  <c r="AK4" i="6"/>
  <c r="AJ4" i="6"/>
  <c r="AI4" i="6"/>
  <c r="AH4" i="6"/>
  <c r="AG4" i="6"/>
  <c r="AF4" i="6"/>
  <c r="AE4" i="6"/>
  <c r="AD4" i="6"/>
  <c r="AC4" i="6"/>
  <c r="AB4" i="6"/>
  <c r="AA4" i="6"/>
  <c r="Z4" i="6"/>
  <c r="Y4" i="6"/>
  <c r="X4" i="6"/>
  <c r="W4" i="6"/>
  <c r="V4" i="6"/>
  <c r="U4" i="6"/>
  <c r="T4" i="6"/>
  <c r="S4" i="6"/>
  <c r="R4" i="6"/>
  <c r="Q4" i="6"/>
  <c r="P4" i="6"/>
  <c r="O4" i="6"/>
  <c r="N4" i="6"/>
  <c r="M4" i="6"/>
  <c r="L4" i="6"/>
  <c r="K4" i="6"/>
  <c r="J4" i="6"/>
  <c r="I4" i="6"/>
  <c r="H4" i="6"/>
  <c r="G4" i="6"/>
  <c r="F4" i="6"/>
  <c r="E4" i="6"/>
  <c r="D4" i="6"/>
  <c r="C4" i="6"/>
  <c r="B4" i="6"/>
  <c r="EP3" i="6"/>
  <c r="EO3" i="6"/>
  <c r="EN3" i="6"/>
  <c r="EM3" i="6"/>
  <c r="EL3" i="6"/>
  <c r="EK3" i="6"/>
  <c r="EK10" i="6" s="1"/>
  <c r="EK25" i="6" s="1"/>
  <c r="DY38" i="6" s="1"/>
  <c r="EJ3" i="6"/>
  <c r="EI3" i="6"/>
  <c r="EH3" i="6"/>
  <c r="EG3" i="6"/>
  <c r="EF3" i="6"/>
  <c r="EE3" i="6"/>
  <c r="ED3" i="6"/>
  <c r="EC3" i="6"/>
  <c r="EB3" i="6"/>
  <c r="EA3" i="6"/>
  <c r="DZ3" i="6"/>
  <c r="DZ5" i="6" s="1"/>
  <c r="DY3" i="6"/>
  <c r="DY10" i="6" s="1"/>
  <c r="DX3" i="6"/>
  <c r="DW3" i="6"/>
  <c r="DV3" i="6"/>
  <c r="DU3" i="6"/>
  <c r="DT3" i="6"/>
  <c r="DS3" i="6"/>
  <c r="DR3" i="6"/>
  <c r="DQ3" i="6"/>
  <c r="DP3" i="6"/>
  <c r="DO3" i="6"/>
  <c r="DN3" i="6"/>
  <c r="DM3" i="6"/>
  <c r="DL3" i="6"/>
  <c r="DK3" i="6"/>
  <c r="DJ3" i="6"/>
  <c r="DI3" i="6"/>
  <c r="DH3" i="6"/>
  <c r="DG3" i="6"/>
  <c r="DF3" i="6"/>
  <c r="DE3" i="6"/>
  <c r="DD3" i="6"/>
  <c r="DC3" i="6"/>
  <c r="DB3" i="6"/>
  <c r="DA3" i="6"/>
  <c r="CZ3" i="6"/>
  <c r="CY3" i="6"/>
  <c r="CX3" i="6"/>
  <c r="CW3" i="6"/>
  <c r="CV3" i="6"/>
  <c r="CU3" i="6"/>
  <c r="CT3" i="6"/>
  <c r="CS3" i="6"/>
  <c r="CR3" i="6"/>
  <c r="CQ3" i="6"/>
  <c r="CP3" i="6"/>
  <c r="CO3" i="6"/>
  <c r="CN3" i="6"/>
  <c r="CM3" i="6"/>
  <c r="CL3" i="6"/>
  <c r="CK3" i="6"/>
  <c r="CJ3" i="6"/>
  <c r="CI3" i="6"/>
  <c r="CH3" i="6"/>
  <c r="CG3" i="6"/>
  <c r="CF3" i="6"/>
  <c r="CE3" i="6"/>
  <c r="CD3" i="6"/>
  <c r="CC3" i="6"/>
  <c r="CB3" i="6"/>
  <c r="CA3" i="6"/>
  <c r="BZ3" i="6"/>
  <c r="BY3" i="6"/>
  <c r="BX3" i="6"/>
  <c r="BW3" i="6"/>
  <c r="BV3" i="6"/>
  <c r="BU3" i="6"/>
  <c r="BT3" i="6"/>
  <c r="BS3" i="6"/>
  <c r="BR3" i="6"/>
  <c r="BQ3" i="6"/>
  <c r="BP3" i="6"/>
  <c r="BO3" i="6"/>
  <c r="BN3" i="6"/>
  <c r="BM3" i="6"/>
  <c r="BL3" i="6"/>
  <c r="BK3" i="6"/>
  <c r="BJ3" i="6"/>
  <c r="BI3" i="6"/>
  <c r="BH3" i="6"/>
  <c r="BG3" i="6"/>
  <c r="BF3" i="6"/>
  <c r="BE3" i="6"/>
  <c r="BD3" i="6"/>
  <c r="BC3" i="6"/>
  <c r="BB3" i="6"/>
  <c r="BA3" i="6"/>
  <c r="AZ3" i="6"/>
  <c r="AY3" i="6"/>
  <c r="AX3" i="6"/>
  <c r="AW3" i="6"/>
  <c r="AV3" i="6"/>
  <c r="AU3" i="6"/>
  <c r="AT3" i="6"/>
  <c r="AS3" i="6"/>
  <c r="AR3" i="6"/>
  <c r="AQ3" i="6"/>
  <c r="AP3" i="6"/>
  <c r="AO3" i="6"/>
  <c r="AN3" i="6"/>
  <c r="AM3" i="6"/>
  <c r="AL3" i="6"/>
  <c r="AK3" i="6"/>
  <c r="AJ3" i="6"/>
  <c r="AI3" i="6"/>
  <c r="AH3" i="6"/>
  <c r="AG3" i="6"/>
  <c r="AF3" i="6"/>
  <c r="AE3" i="6"/>
  <c r="AD3" i="6"/>
  <c r="AC3" i="6"/>
  <c r="AB3" i="6"/>
  <c r="AA3" i="6"/>
  <c r="Z3" i="6"/>
  <c r="Y3" i="6"/>
  <c r="X3" i="6"/>
  <c r="W3" i="6"/>
  <c r="V3" i="6"/>
  <c r="U3" i="6"/>
  <c r="T3" i="6"/>
  <c r="S3" i="6"/>
  <c r="R3" i="6"/>
  <c r="Q3" i="6"/>
  <c r="P3" i="6"/>
  <c r="O3" i="6"/>
  <c r="N3" i="6"/>
  <c r="M3" i="6"/>
  <c r="L3" i="6"/>
  <c r="K3" i="6"/>
  <c r="J3" i="6"/>
  <c r="I3" i="6"/>
  <c r="H3" i="6"/>
  <c r="G3" i="6"/>
  <c r="F3" i="6"/>
  <c r="E3" i="6"/>
  <c r="D3" i="6"/>
  <c r="C3" i="6"/>
  <c r="B3" i="6"/>
  <c r="EP2" i="6"/>
  <c r="EO2" i="6"/>
  <c r="EN2" i="6"/>
  <c r="EM2" i="6"/>
  <c r="EL2" i="6"/>
  <c r="EK2" i="6"/>
  <c r="EJ2" i="6"/>
  <c r="EJ7" i="6" s="1"/>
  <c r="EI2" i="6"/>
  <c r="EI7" i="6" s="1"/>
  <c r="EH2" i="6"/>
  <c r="EH7" i="6" s="1"/>
  <c r="EG2" i="6"/>
  <c r="EF2" i="6"/>
  <c r="EE2" i="6"/>
  <c r="ED2" i="6"/>
  <c r="EC2" i="6"/>
  <c r="EB2" i="6"/>
  <c r="EA2" i="6"/>
  <c r="DZ2" i="6"/>
  <c r="DZ6" i="6" s="1"/>
  <c r="DY2" i="6"/>
  <c r="DX2" i="6"/>
  <c r="DW2" i="6"/>
  <c r="DV2" i="6"/>
  <c r="DU2" i="6"/>
  <c r="DT2" i="6"/>
  <c r="DS2" i="6"/>
  <c r="DR2" i="6"/>
  <c r="DQ2" i="6"/>
  <c r="DP2" i="6"/>
  <c r="DO2" i="6"/>
  <c r="DN2" i="6"/>
  <c r="DM2" i="6"/>
  <c r="DL2" i="6"/>
  <c r="DK2" i="6"/>
  <c r="DJ2" i="6"/>
  <c r="DI2" i="6"/>
  <c r="DH2" i="6"/>
  <c r="DG2" i="6"/>
  <c r="DF2" i="6"/>
  <c r="DE2" i="6"/>
  <c r="DD2" i="6"/>
  <c r="DC2" i="6"/>
  <c r="DB2" i="6"/>
  <c r="DA2" i="6"/>
  <c r="CZ2" i="6"/>
  <c r="CY2" i="6"/>
  <c r="CX2" i="6"/>
  <c r="CW2" i="6"/>
  <c r="CV2" i="6"/>
  <c r="CU2" i="6"/>
  <c r="CT2" i="6"/>
  <c r="CS2" i="6"/>
  <c r="CR2" i="6"/>
  <c r="CQ2" i="6"/>
  <c r="CP2" i="6"/>
  <c r="CO2" i="6"/>
  <c r="CN2" i="6"/>
  <c r="CM2" i="6"/>
  <c r="CL2" i="6"/>
  <c r="CK2" i="6"/>
  <c r="CJ2" i="6"/>
  <c r="CI2" i="6"/>
  <c r="CH2" i="6"/>
  <c r="CG2" i="6"/>
  <c r="CF2" i="6"/>
  <c r="CE2" i="6"/>
  <c r="CD2" i="6"/>
  <c r="CC2" i="6"/>
  <c r="CB2" i="6"/>
  <c r="CA2" i="6"/>
  <c r="BZ2" i="6"/>
  <c r="BY2" i="6"/>
  <c r="BX2" i="6"/>
  <c r="BW2" i="6"/>
  <c r="BV2" i="6"/>
  <c r="BU2" i="6"/>
  <c r="BT2" i="6"/>
  <c r="BS2" i="6"/>
  <c r="BR2" i="6"/>
  <c r="BQ2" i="6"/>
  <c r="BP2" i="6"/>
  <c r="BO2" i="6"/>
  <c r="BN2" i="6"/>
  <c r="BM2" i="6"/>
  <c r="BL2" i="6"/>
  <c r="BK2" i="6"/>
  <c r="BJ2" i="6"/>
  <c r="BI2" i="6"/>
  <c r="BH2" i="6"/>
  <c r="BG2" i="6"/>
  <c r="BF2" i="6"/>
  <c r="BE2" i="6"/>
  <c r="BD2" i="6"/>
  <c r="BC2" i="6"/>
  <c r="BB2" i="6"/>
  <c r="BA2" i="6"/>
  <c r="AZ2" i="6"/>
  <c r="AY2" i="6"/>
  <c r="AX2" i="6"/>
  <c r="AW2" i="6"/>
  <c r="AV2" i="6"/>
  <c r="AU2" i="6"/>
  <c r="AT2" i="6"/>
  <c r="AS2" i="6"/>
  <c r="AR2" i="6"/>
  <c r="AQ2" i="6"/>
  <c r="AP2" i="6"/>
  <c r="AO2" i="6"/>
  <c r="AN2" i="6"/>
  <c r="AM2" i="6"/>
  <c r="AL2" i="6"/>
  <c r="AK2" i="6"/>
  <c r="AJ2" i="6"/>
  <c r="AI2" i="6"/>
  <c r="AH2" i="6"/>
  <c r="AG2" i="6"/>
  <c r="AF2" i="6"/>
  <c r="AE2" i="6"/>
  <c r="AD2" i="6"/>
  <c r="AC2" i="6"/>
  <c r="AB2" i="6"/>
  <c r="AA2" i="6"/>
  <c r="Z2" i="6"/>
  <c r="Y2" i="6"/>
  <c r="X2" i="6"/>
  <c r="W2" i="6"/>
  <c r="V2" i="6"/>
  <c r="U2" i="6"/>
  <c r="T2" i="6"/>
  <c r="S2" i="6"/>
  <c r="R2" i="6"/>
  <c r="Q2" i="6"/>
  <c r="P2" i="6"/>
  <c r="O2" i="6"/>
  <c r="N2" i="6"/>
  <c r="M2" i="6"/>
  <c r="L2" i="6"/>
  <c r="K2" i="6"/>
  <c r="J2" i="6"/>
  <c r="I2" i="6"/>
  <c r="H2" i="6"/>
  <c r="G2" i="6"/>
  <c r="F2" i="6"/>
  <c r="E2" i="6"/>
  <c r="D2" i="6"/>
  <c r="C2" i="6"/>
  <c r="B2" i="6"/>
  <c r="EP1" i="6"/>
  <c r="EO1" i="6"/>
  <c r="EN1" i="6"/>
  <c r="EM1" i="6"/>
  <c r="EL1" i="6"/>
  <c r="EK1" i="6"/>
  <c r="EJ1" i="6"/>
  <c r="EI1" i="6"/>
  <c r="EH1" i="6"/>
  <c r="EG1" i="6"/>
  <c r="EF1" i="6"/>
  <c r="EE1" i="6"/>
  <c r="ED1" i="6"/>
  <c r="EC1" i="6"/>
  <c r="EB1" i="6"/>
  <c r="EA1" i="6"/>
  <c r="DZ1" i="6"/>
  <c r="DY1" i="6"/>
  <c r="DX1" i="6"/>
  <c r="DW1" i="6"/>
  <c r="DV1" i="6"/>
  <c r="DU1" i="6"/>
  <c r="DT1" i="6"/>
  <c r="DS1" i="6"/>
  <c r="DR1" i="6"/>
  <c r="DQ1" i="6"/>
  <c r="DP1" i="6"/>
  <c r="DO1" i="6"/>
  <c r="DN1" i="6"/>
  <c r="DM1" i="6"/>
  <c r="DL1" i="6"/>
  <c r="DK1" i="6"/>
  <c r="DJ1" i="6"/>
  <c r="DI1" i="6"/>
  <c r="DH1" i="6"/>
  <c r="DG1" i="6"/>
  <c r="DF1" i="6"/>
  <c r="DE1" i="6"/>
  <c r="DD1" i="6"/>
  <c r="DC1" i="6"/>
  <c r="DB1" i="6"/>
  <c r="DA1" i="6"/>
  <c r="CZ1" i="6"/>
  <c r="CY1" i="6"/>
  <c r="CX1" i="6"/>
  <c r="CW1" i="6"/>
  <c r="CV1" i="6"/>
  <c r="CU1" i="6"/>
  <c r="CT1" i="6"/>
  <c r="CS1" i="6"/>
  <c r="CR1" i="6"/>
  <c r="CQ1" i="6"/>
  <c r="CP1" i="6"/>
  <c r="CO1" i="6"/>
  <c r="CN1" i="6"/>
  <c r="CM1" i="6"/>
  <c r="CL1" i="6"/>
  <c r="CK1" i="6"/>
  <c r="CJ1" i="6"/>
  <c r="CI1" i="6"/>
  <c r="CH1" i="6"/>
  <c r="CG1" i="6"/>
  <c r="CF1" i="6"/>
  <c r="CE1" i="6"/>
  <c r="CD1" i="6"/>
  <c r="CC1" i="6"/>
  <c r="CB1" i="6"/>
  <c r="CA1" i="6"/>
  <c r="BZ1" i="6"/>
  <c r="BY1" i="6"/>
  <c r="BX1" i="6"/>
  <c r="BW1" i="6"/>
  <c r="BV1" i="6"/>
  <c r="BU1" i="6"/>
  <c r="BT1" i="6"/>
  <c r="BS1" i="6"/>
  <c r="BR1" i="6"/>
  <c r="BQ1" i="6"/>
  <c r="BP1" i="6"/>
  <c r="BO1" i="6"/>
  <c r="BN1" i="6"/>
  <c r="BM1" i="6"/>
  <c r="BL1" i="6"/>
  <c r="BK1" i="6"/>
  <c r="BJ1" i="6"/>
  <c r="BI1" i="6"/>
  <c r="BH1" i="6"/>
  <c r="BG1" i="6"/>
  <c r="BF1" i="6"/>
  <c r="BE1" i="6"/>
  <c r="BD1" i="6"/>
  <c r="BC1" i="6"/>
  <c r="BB1" i="6"/>
  <c r="BA1" i="6"/>
  <c r="AZ1" i="6"/>
  <c r="AY1" i="6"/>
  <c r="AX1" i="6"/>
  <c r="AW1" i="6"/>
  <c r="AV1" i="6"/>
  <c r="AU1" i="6"/>
  <c r="AT1" i="6"/>
  <c r="AS1" i="6"/>
  <c r="AR1" i="6"/>
  <c r="AQ1" i="6"/>
  <c r="AP1" i="6"/>
  <c r="AO1" i="6"/>
  <c r="AN1" i="6"/>
  <c r="AM1" i="6"/>
  <c r="AL1" i="6"/>
  <c r="AK1" i="6"/>
  <c r="AJ1" i="6"/>
  <c r="AI1" i="6"/>
  <c r="AH1" i="6"/>
  <c r="AG1" i="6"/>
  <c r="AF1" i="6"/>
  <c r="AE1" i="6"/>
  <c r="AD1" i="6"/>
  <c r="AC1" i="6"/>
  <c r="AB1" i="6"/>
  <c r="AA1" i="6"/>
  <c r="Z1" i="6"/>
  <c r="Y1" i="6"/>
  <c r="X1" i="6"/>
  <c r="W1" i="6"/>
  <c r="V1" i="6"/>
  <c r="U1" i="6"/>
  <c r="T1" i="6"/>
  <c r="S1" i="6"/>
  <c r="R1" i="6"/>
  <c r="Q1" i="6"/>
  <c r="P1" i="6"/>
  <c r="O1" i="6"/>
  <c r="N1" i="6"/>
  <c r="M1" i="6"/>
  <c r="L1" i="6"/>
  <c r="K1" i="6"/>
  <c r="J1" i="6"/>
  <c r="I1" i="6"/>
  <c r="H1" i="6"/>
  <c r="G1" i="6"/>
  <c r="F1" i="6"/>
  <c r="E1" i="6"/>
  <c r="D1" i="6"/>
  <c r="C1" i="6"/>
  <c r="B1" i="6"/>
  <c r="GC20" i="24"/>
  <c r="GL14" i="24"/>
  <c r="GK14" i="24"/>
  <c r="GJ14" i="24"/>
  <c r="GI14" i="24"/>
  <c r="GH14" i="24"/>
  <c r="GB14" i="24"/>
  <c r="GA14" i="24"/>
  <c r="GL13" i="24"/>
  <c r="GK13" i="24"/>
  <c r="GJ13" i="24"/>
  <c r="GI13" i="24"/>
  <c r="GH13" i="24"/>
  <c r="GF13" i="24"/>
  <c r="GC19" i="24" s="1"/>
  <c r="GE13" i="24"/>
  <c r="GD13" i="24"/>
  <c r="GC13" i="24"/>
  <c r="GB13" i="24"/>
  <c r="GA13" i="24"/>
  <c r="GM12" i="24"/>
  <c r="GL12" i="24"/>
  <c r="GK12" i="24"/>
  <c r="GJ12" i="24"/>
  <c r="GI12" i="24"/>
  <c r="GH12" i="24"/>
  <c r="GG12" i="24"/>
  <c r="GF12" i="24"/>
  <c r="GE12" i="24"/>
  <c r="GD12" i="24"/>
  <c r="GC12" i="24"/>
  <c r="GB12" i="24"/>
  <c r="GA12" i="24"/>
  <c r="GM11" i="24"/>
  <c r="GL11" i="24"/>
  <c r="GK11" i="24"/>
  <c r="GJ11" i="24"/>
  <c r="GI11" i="24"/>
  <c r="GH11" i="24"/>
  <c r="GG11" i="24"/>
  <c r="GF11" i="24"/>
  <c r="GE11" i="24"/>
  <c r="GD11" i="24"/>
  <c r="GC11" i="24"/>
  <c r="GB11" i="24"/>
  <c r="GA11" i="24"/>
  <c r="GL10" i="24"/>
  <c r="GK10" i="24"/>
  <c r="GJ10" i="24"/>
  <c r="GI10" i="24"/>
  <c r="GH10" i="24"/>
  <c r="GG10" i="24"/>
  <c r="GF10" i="24"/>
  <c r="GE10" i="24"/>
  <c r="GD10" i="24"/>
  <c r="GC10" i="24"/>
  <c r="GB10" i="24"/>
  <c r="GA10" i="24"/>
  <c r="GL9" i="24"/>
  <c r="GK9" i="24"/>
  <c r="GJ9" i="24"/>
  <c r="GI9" i="24"/>
  <c r="GH9" i="24"/>
  <c r="GG9" i="24"/>
  <c r="GF9" i="24"/>
  <c r="GE9" i="24"/>
  <c r="GD9" i="24"/>
  <c r="GC9" i="24"/>
  <c r="GB9" i="24"/>
  <c r="GA9" i="24"/>
  <c r="GM5" i="24"/>
  <c r="GL5" i="24"/>
  <c r="GK5" i="24"/>
  <c r="GJ5" i="24"/>
  <c r="GI5" i="24"/>
  <c r="GH5" i="24"/>
  <c r="GG5" i="24"/>
  <c r="GD5" i="24"/>
  <c r="GC5" i="24"/>
  <c r="GB5" i="24"/>
  <c r="GA5" i="24"/>
  <c r="FZ5" i="24"/>
  <c r="FY5" i="24"/>
  <c r="FX5" i="24"/>
  <c r="FW5" i="24"/>
  <c r="FV5" i="24"/>
  <c r="FU5" i="24"/>
  <c r="FT5" i="24"/>
  <c r="FS5" i="24"/>
  <c r="FR5" i="24"/>
  <c r="FQ5" i="24"/>
  <c r="FP5" i="24"/>
  <c r="FO5" i="24"/>
  <c r="FN5" i="24"/>
  <c r="FM5" i="24"/>
  <c r="FL5" i="24"/>
  <c r="FK5" i="24"/>
  <c r="FJ5" i="24"/>
  <c r="FI5" i="24"/>
  <c r="FH5" i="24"/>
  <c r="FG5" i="24"/>
  <c r="FF5" i="24"/>
  <c r="FE5" i="24"/>
  <c r="FD5" i="24"/>
  <c r="FC5" i="24"/>
  <c r="FB5" i="24"/>
  <c r="FA5" i="24"/>
  <c r="EZ5" i="24"/>
  <c r="EY5" i="24"/>
  <c r="EX5" i="24"/>
  <c r="EW5" i="24"/>
  <c r="EV5" i="24"/>
  <c r="EU5" i="24"/>
  <c r="ET5" i="24"/>
  <c r="ES5" i="24"/>
  <c r="ER5" i="24"/>
  <c r="EQ5" i="24"/>
  <c r="EP5" i="24"/>
  <c r="EO5" i="24"/>
  <c r="EN5" i="24"/>
  <c r="EM5" i="24"/>
  <c r="EL5" i="24"/>
  <c r="EK5" i="24"/>
  <c r="EJ5" i="24"/>
  <c r="EI5" i="24"/>
  <c r="EH5" i="24"/>
  <c r="EG5" i="24"/>
  <c r="EF5" i="24"/>
  <c r="EE5" i="24"/>
  <c r="ED5" i="24"/>
  <c r="EC5" i="24"/>
  <c r="EB5" i="24"/>
  <c r="EA5" i="24"/>
  <c r="DZ5" i="24"/>
  <c r="DY5" i="24"/>
  <c r="DX5" i="24"/>
  <c r="DW5" i="24"/>
  <c r="DV5" i="24"/>
  <c r="DU5" i="24"/>
  <c r="DT5" i="24"/>
  <c r="DS5" i="24"/>
  <c r="DR5" i="24"/>
  <c r="DQ5" i="24"/>
  <c r="DP5" i="24"/>
  <c r="DO5" i="24"/>
  <c r="DN5" i="24"/>
  <c r="DM5" i="24"/>
  <c r="DL5" i="24"/>
  <c r="DK5" i="24"/>
  <c r="DJ5" i="24"/>
  <c r="DI5" i="24"/>
  <c r="DH5" i="24"/>
  <c r="DG5" i="24"/>
  <c r="DF5" i="24"/>
  <c r="DE5" i="24"/>
  <c r="DD5" i="24"/>
  <c r="DC5" i="24"/>
  <c r="DB5" i="24"/>
  <c r="DA5" i="24"/>
  <c r="CZ5" i="24"/>
  <c r="CY5" i="24"/>
  <c r="CX5" i="24"/>
  <c r="CW5" i="24"/>
  <c r="CV5" i="24"/>
  <c r="CU5" i="24"/>
  <c r="CT5" i="24"/>
  <c r="CS5" i="24"/>
  <c r="CR5" i="24"/>
  <c r="CQ5" i="24"/>
  <c r="CP5" i="24"/>
  <c r="CO5" i="24"/>
  <c r="CN5" i="24"/>
  <c r="CM5" i="24"/>
  <c r="CL5" i="24"/>
  <c r="CK5" i="24"/>
  <c r="CJ5" i="24"/>
  <c r="CI5" i="24"/>
  <c r="CH5" i="24"/>
  <c r="CG5" i="24"/>
  <c r="CF5" i="24"/>
  <c r="CE5" i="24"/>
  <c r="CD5" i="24"/>
  <c r="CC5" i="24"/>
  <c r="CB5" i="24"/>
  <c r="CA5" i="24"/>
  <c r="BZ5" i="24"/>
  <c r="BY5" i="24"/>
  <c r="BX5" i="24"/>
  <c r="BW5" i="24"/>
  <c r="BV5" i="24"/>
  <c r="BU5" i="24"/>
  <c r="BT5" i="24"/>
  <c r="BS5" i="24"/>
  <c r="BR5" i="24"/>
  <c r="BQ5" i="24"/>
  <c r="BP5" i="24"/>
  <c r="BO5" i="24"/>
  <c r="BN5" i="24"/>
  <c r="BM5" i="24"/>
  <c r="BL5" i="24"/>
  <c r="BK5" i="24"/>
  <c r="BJ5" i="24"/>
  <c r="BI5" i="24"/>
  <c r="BH5" i="24"/>
  <c r="BG5" i="24"/>
  <c r="BF5" i="24"/>
  <c r="BE5" i="24"/>
  <c r="BD5" i="24"/>
  <c r="BC5" i="24"/>
  <c r="BB5" i="24"/>
  <c r="BA5" i="24"/>
  <c r="AZ5" i="24"/>
  <c r="AY5" i="24"/>
  <c r="AX5" i="24"/>
  <c r="AW5" i="24"/>
  <c r="AV5" i="24"/>
  <c r="AU5" i="24"/>
  <c r="AT5" i="24"/>
  <c r="AS5" i="24"/>
  <c r="AR5" i="24"/>
  <c r="AQ5" i="24"/>
  <c r="AP5" i="24"/>
  <c r="AO5" i="24"/>
  <c r="AN5" i="24"/>
  <c r="AM5" i="24"/>
  <c r="AL5" i="24"/>
  <c r="AK5" i="24"/>
  <c r="AJ5" i="24"/>
  <c r="AI5" i="24"/>
  <c r="AH5" i="24"/>
  <c r="AG5" i="24"/>
  <c r="AF5" i="24"/>
  <c r="AE5" i="24"/>
  <c r="AD5" i="24"/>
  <c r="AC5" i="24"/>
  <c r="AB5" i="24"/>
  <c r="AA5" i="24"/>
  <c r="Z5" i="24"/>
  <c r="Y5" i="24"/>
  <c r="X5" i="24"/>
  <c r="W5" i="24"/>
  <c r="V5" i="24"/>
  <c r="U5" i="24"/>
  <c r="T5" i="24"/>
  <c r="S5" i="24"/>
  <c r="R5" i="24"/>
  <c r="Q5" i="24"/>
  <c r="P5" i="24"/>
  <c r="O5" i="24"/>
  <c r="N5" i="24"/>
  <c r="M5" i="24"/>
  <c r="L5" i="24"/>
  <c r="K5" i="24"/>
  <c r="J5" i="24"/>
  <c r="I5" i="24"/>
  <c r="H5" i="24"/>
  <c r="G5" i="24"/>
  <c r="F5" i="24"/>
  <c r="E5" i="24"/>
  <c r="D5" i="24"/>
  <c r="C5" i="24"/>
  <c r="B5" i="24"/>
  <c r="GM4" i="24"/>
  <c r="GL4" i="24"/>
  <c r="GK4" i="24"/>
  <c r="GJ4" i="24"/>
  <c r="GI4" i="24"/>
  <c r="GH4" i="24"/>
  <c r="GG4" i="24"/>
  <c r="GF4" i="24"/>
  <c r="GE4" i="24"/>
  <c r="GD4" i="24"/>
  <c r="GC4" i="24"/>
  <c r="GB4" i="24"/>
  <c r="GA4" i="24"/>
  <c r="FZ4" i="24"/>
  <c r="FY4" i="24"/>
  <c r="FX4" i="24"/>
  <c r="FW4" i="24"/>
  <c r="FV4" i="24"/>
  <c r="FU4" i="24"/>
  <c r="FT4" i="24"/>
  <c r="FS4" i="24"/>
  <c r="FR4" i="24"/>
  <c r="FQ4" i="24"/>
  <c r="FP4" i="24"/>
  <c r="FO4" i="24"/>
  <c r="FN4" i="24"/>
  <c r="FM4" i="24"/>
  <c r="FL4" i="24"/>
  <c r="FK4" i="24"/>
  <c r="FJ4" i="24"/>
  <c r="FI4" i="24"/>
  <c r="FH4" i="24"/>
  <c r="FG4" i="24"/>
  <c r="FF4" i="24"/>
  <c r="FE4" i="24"/>
  <c r="FD4" i="24"/>
  <c r="FC4" i="24"/>
  <c r="FB4" i="24"/>
  <c r="FA4" i="24"/>
  <c r="EZ4" i="24"/>
  <c r="EY4" i="24"/>
  <c r="EX4" i="24"/>
  <c r="EW4" i="24"/>
  <c r="EV4" i="24"/>
  <c r="EU4" i="24"/>
  <c r="ET4" i="24"/>
  <c r="ES4" i="24"/>
  <c r="ER4" i="24"/>
  <c r="EQ4" i="24"/>
  <c r="EP4" i="24"/>
  <c r="EO4" i="24"/>
  <c r="EN4" i="24"/>
  <c r="EM4" i="24"/>
  <c r="EL4" i="24"/>
  <c r="EK4" i="24"/>
  <c r="EJ4" i="24"/>
  <c r="EI4" i="24"/>
  <c r="EH4" i="24"/>
  <c r="EG4" i="24"/>
  <c r="EF4" i="24"/>
  <c r="EE4" i="24"/>
  <c r="ED4" i="24"/>
  <c r="EC4" i="24"/>
  <c r="EB4" i="24"/>
  <c r="EA4" i="24"/>
  <c r="DZ4" i="24"/>
  <c r="DY4" i="24"/>
  <c r="DX4" i="24"/>
  <c r="DW4" i="24"/>
  <c r="DV4" i="24"/>
  <c r="DU4" i="24"/>
  <c r="DT4" i="24"/>
  <c r="DS4" i="24"/>
  <c r="DR4" i="24"/>
  <c r="DQ4" i="24"/>
  <c r="DP4" i="24"/>
  <c r="DO4" i="24"/>
  <c r="DN4" i="24"/>
  <c r="DM4" i="24"/>
  <c r="DL4" i="24"/>
  <c r="DK4" i="24"/>
  <c r="DJ4" i="24"/>
  <c r="DI4" i="24"/>
  <c r="DH4" i="24"/>
  <c r="DG4" i="24"/>
  <c r="DF4" i="24"/>
  <c r="DE4" i="24"/>
  <c r="DD4" i="24"/>
  <c r="DC4" i="24"/>
  <c r="DB4" i="24"/>
  <c r="DA4" i="24"/>
  <c r="CZ4" i="24"/>
  <c r="CY4" i="24"/>
  <c r="CX4" i="24"/>
  <c r="CW4" i="24"/>
  <c r="CV4" i="24"/>
  <c r="CU4" i="24"/>
  <c r="CT4" i="24"/>
  <c r="CS4" i="24"/>
  <c r="CR4" i="24"/>
  <c r="CQ4" i="24"/>
  <c r="CP4" i="24"/>
  <c r="CO4" i="24"/>
  <c r="CN4" i="24"/>
  <c r="CM4" i="24"/>
  <c r="CL4" i="24"/>
  <c r="CK4" i="24"/>
  <c r="CJ4" i="24"/>
  <c r="CI4" i="24"/>
  <c r="CH4" i="24"/>
  <c r="CG4" i="24"/>
  <c r="CF4" i="24"/>
  <c r="CE4" i="24"/>
  <c r="CD4" i="24"/>
  <c r="CC4" i="24"/>
  <c r="CB4" i="24"/>
  <c r="CA4" i="24"/>
  <c r="BZ4" i="24"/>
  <c r="BY4" i="24"/>
  <c r="BX4" i="24"/>
  <c r="BW4" i="24"/>
  <c r="BV4" i="24"/>
  <c r="BU4" i="24"/>
  <c r="BT4" i="24"/>
  <c r="BS4" i="24"/>
  <c r="BR4" i="24"/>
  <c r="BQ4" i="24"/>
  <c r="BP4" i="24"/>
  <c r="BO4" i="24"/>
  <c r="BN4" i="24"/>
  <c r="BM4" i="24"/>
  <c r="BL4" i="24"/>
  <c r="BK4" i="24"/>
  <c r="BJ4" i="24"/>
  <c r="BI4" i="24"/>
  <c r="BH4" i="24"/>
  <c r="BG4" i="24"/>
  <c r="BF4" i="24"/>
  <c r="BE4" i="24"/>
  <c r="BD4" i="24"/>
  <c r="BC4" i="24"/>
  <c r="BB4" i="24"/>
  <c r="BA4" i="24"/>
  <c r="AZ4" i="24"/>
  <c r="AY4" i="24"/>
  <c r="AX4" i="24"/>
  <c r="AW4" i="24"/>
  <c r="AV4" i="24"/>
  <c r="AU4" i="24"/>
  <c r="AT4" i="24"/>
  <c r="AS4" i="24"/>
  <c r="AR4" i="24"/>
  <c r="AQ4" i="24"/>
  <c r="AP4" i="24"/>
  <c r="AO4" i="24"/>
  <c r="AN4" i="24"/>
  <c r="AM4" i="24"/>
  <c r="AL4" i="24"/>
  <c r="AK4" i="24"/>
  <c r="AJ4" i="24"/>
  <c r="AI4" i="24"/>
  <c r="AH4" i="24"/>
  <c r="AG4" i="24"/>
  <c r="AF4" i="24"/>
  <c r="AE4" i="24"/>
  <c r="AD4" i="24"/>
  <c r="AC4" i="24"/>
  <c r="AB4" i="24"/>
  <c r="AA4" i="24"/>
  <c r="Z4" i="24"/>
  <c r="Y4" i="24"/>
  <c r="X4" i="24"/>
  <c r="W4" i="24"/>
  <c r="V4" i="24"/>
  <c r="U4" i="24"/>
  <c r="T4" i="24"/>
  <c r="S4" i="24"/>
  <c r="R4" i="24"/>
  <c r="Q4" i="24"/>
  <c r="P4" i="24"/>
  <c r="O4" i="24"/>
  <c r="N4" i="24"/>
  <c r="M4" i="24"/>
  <c r="L4" i="24"/>
  <c r="K4" i="24"/>
  <c r="J4" i="24"/>
  <c r="I4" i="24"/>
  <c r="H4" i="24"/>
  <c r="G4" i="24"/>
  <c r="F4" i="24"/>
  <c r="E4" i="24"/>
  <c r="D4" i="24"/>
  <c r="C4" i="24"/>
  <c r="B4" i="24"/>
  <c r="GM3" i="24"/>
  <c r="GL3" i="24"/>
  <c r="GK3" i="24"/>
  <c r="GJ3" i="24"/>
  <c r="GI3" i="24"/>
  <c r="GH3" i="24"/>
  <c r="GG3" i="24"/>
  <c r="GF3" i="24"/>
  <c r="GE3" i="24"/>
  <c r="GD3" i="24"/>
  <c r="GC3" i="24"/>
  <c r="GB3" i="24"/>
  <c r="GA3" i="24"/>
  <c r="FZ3" i="24"/>
  <c r="FY3" i="24"/>
  <c r="FX3" i="24"/>
  <c r="FW3" i="24"/>
  <c r="FV3" i="24"/>
  <c r="FU3" i="24"/>
  <c r="FT3" i="24"/>
  <c r="FS3" i="24"/>
  <c r="FR3" i="24"/>
  <c r="FQ3" i="24"/>
  <c r="FP3" i="24"/>
  <c r="FO3" i="24"/>
  <c r="FN3" i="24"/>
  <c r="FM3" i="24"/>
  <c r="FL3" i="24"/>
  <c r="FK3" i="24"/>
  <c r="FJ3" i="24"/>
  <c r="FI3" i="24"/>
  <c r="FH3" i="24"/>
  <c r="FG3" i="24"/>
  <c r="FF3" i="24"/>
  <c r="FE3" i="24"/>
  <c r="FD3" i="24"/>
  <c r="FC3" i="24"/>
  <c r="FB3" i="24"/>
  <c r="FA3" i="24"/>
  <c r="EZ3" i="24"/>
  <c r="EY3" i="24"/>
  <c r="EX3" i="24"/>
  <c r="EW3" i="24"/>
  <c r="EV3" i="24"/>
  <c r="EU3" i="24"/>
  <c r="ET3" i="24"/>
  <c r="ES3" i="24"/>
  <c r="ER3" i="24"/>
  <c r="EQ3" i="24"/>
  <c r="EP3" i="24"/>
  <c r="EO3" i="24"/>
  <c r="EN3" i="24"/>
  <c r="EM3" i="24"/>
  <c r="EL3" i="24"/>
  <c r="EK3" i="24"/>
  <c r="EJ3" i="24"/>
  <c r="EI3" i="24"/>
  <c r="EH3" i="24"/>
  <c r="EG3" i="24"/>
  <c r="EF3" i="24"/>
  <c r="EE3" i="24"/>
  <c r="ED3" i="24"/>
  <c r="EC3" i="24"/>
  <c r="EB3" i="24"/>
  <c r="EA3" i="24"/>
  <c r="DZ3" i="24"/>
  <c r="DY3" i="24"/>
  <c r="DX3" i="24"/>
  <c r="DW3" i="24"/>
  <c r="DV3" i="24"/>
  <c r="DU3" i="24"/>
  <c r="DT3" i="24"/>
  <c r="DS3" i="24"/>
  <c r="DR3" i="24"/>
  <c r="DQ3" i="24"/>
  <c r="DP3" i="24"/>
  <c r="DO3" i="24"/>
  <c r="DN3" i="24"/>
  <c r="DM3" i="24"/>
  <c r="DL3" i="24"/>
  <c r="DK3" i="24"/>
  <c r="DJ3" i="24"/>
  <c r="DI3" i="24"/>
  <c r="DH3" i="24"/>
  <c r="DG3" i="24"/>
  <c r="DF3" i="24"/>
  <c r="DE3" i="24"/>
  <c r="DD3" i="24"/>
  <c r="DC3" i="24"/>
  <c r="DB3" i="24"/>
  <c r="DA3" i="24"/>
  <c r="CZ3" i="24"/>
  <c r="CY3" i="24"/>
  <c r="CX3" i="24"/>
  <c r="CW3" i="24"/>
  <c r="CV3" i="24"/>
  <c r="CU3" i="24"/>
  <c r="CT3" i="24"/>
  <c r="CS3" i="24"/>
  <c r="CR3" i="24"/>
  <c r="CQ3" i="24"/>
  <c r="CP3" i="24"/>
  <c r="CO3" i="24"/>
  <c r="CN3" i="24"/>
  <c r="CM3" i="24"/>
  <c r="CL3" i="24"/>
  <c r="CK3" i="24"/>
  <c r="CJ3" i="24"/>
  <c r="CI3" i="24"/>
  <c r="CH3" i="24"/>
  <c r="CG3" i="24"/>
  <c r="CF3" i="24"/>
  <c r="CE3" i="24"/>
  <c r="CD3" i="24"/>
  <c r="CC3" i="24"/>
  <c r="CB3" i="24"/>
  <c r="CA3" i="24"/>
  <c r="BZ3" i="24"/>
  <c r="BY3" i="24"/>
  <c r="BX3" i="24"/>
  <c r="BW3" i="24"/>
  <c r="BV3" i="24"/>
  <c r="BU3" i="24"/>
  <c r="BT3" i="24"/>
  <c r="BS3" i="24"/>
  <c r="BR3" i="24"/>
  <c r="BQ3" i="24"/>
  <c r="BP3" i="24"/>
  <c r="BO3" i="24"/>
  <c r="BN3" i="24"/>
  <c r="BM3" i="24"/>
  <c r="BL3" i="24"/>
  <c r="BK3" i="24"/>
  <c r="BJ3" i="24"/>
  <c r="BI3" i="24"/>
  <c r="BH3" i="24"/>
  <c r="BG3" i="24"/>
  <c r="BF3" i="24"/>
  <c r="BE3" i="24"/>
  <c r="BD3" i="24"/>
  <c r="BC3" i="24"/>
  <c r="BB3" i="24"/>
  <c r="BA3" i="24"/>
  <c r="AZ3" i="24"/>
  <c r="AY3" i="24"/>
  <c r="AX3" i="24"/>
  <c r="AW3" i="24"/>
  <c r="AV3" i="24"/>
  <c r="AU3" i="24"/>
  <c r="AT3" i="24"/>
  <c r="AS3" i="24"/>
  <c r="AR3" i="24"/>
  <c r="AQ3" i="24"/>
  <c r="AP3" i="24"/>
  <c r="AO3" i="24"/>
  <c r="AN3" i="24"/>
  <c r="AM3" i="24"/>
  <c r="AL3" i="24"/>
  <c r="AK3" i="24"/>
  <c r="AJ3" i="24"/>
  <c r="AI3" i="24"/>
  <c r="AH3" i="24"/>
  <c r="AG3" i="24"/>
  <c r="AF3" i="24"/>
  <c r="AE3" i="24"/>
  <c r="AD3" i="24"/>
  <c r="AC3" i="24"/>
  <c r="AB3" i="24"/>
  <c r="AA3" i="24"/>
  <c r="Z3" i="24"/>
  <c r="Y3" i="24"/>
  <c r="X3" i="24"/>
  <c r="W3" i="24"/>
  <c r="V3" i="24"/>
  <c r="U3" i="24"/>
  <c r="T3" i="24"/>
  <c r="S3" i="24"/>
  <c r="R3" i="24"/>
  <c r="Q3" i="24"/>
  <c r="P3" i="24"/>
  <c r="O3" i="24"/>
  <c r="N3" i="24"/>
  <c r="M3" i="24"/>
  <c r="L3" i="24"/>
  <c r="K3" i="24"/>
  <c r="J3" i="24"/>
  <c r="I3" i="24"/>
  <c r="H3" i="24"/>
  <c r="G3" i="24"/>
  <c r="F3" i="24"/>
  <c r="E3" i="24"/>
  <c r="D3" i="24"/>
  <c r="C3" i="24"/>
  <c r="B3" i="24"/>
  <c r="GM2" i="24"/>
  <c r="GL2" i="24"/>
  <c r="GK2" i="24"/>
  <c r="GJ2" i="24"/>
  <c r="GI2" i="24"/>
  <c r="GH2" i="24"/>
  <c r="GG2" i="24"/>
  <c r="GF2" i="24"/>
  <c r="GG14" i="24" s="1"/>
  <c r="GB18" i="24" s="1"/>
  <c r="GE2" i="24"/>
  <c r="GF14" i="24" s="1"/>
  <c r="GD2" i="24"/>
  <c r="GE14" i="24" s="1"/>
  <c r="GC2" i="24"/>
  <c r="GD14" i="24" s="1"/>
  <c r="GB2" i="24"/>
  <c r="GC14" i="24" s="1"/>
  <c r="GA2" i="24"/>
  <c r="FZ2" i="24"/>
  <c r="FY2" i="24"/>
  <c r="FX2" i="24"/>
  <c r="FW2" i="24"/>
  <c r="FV2" i="24"/>
  <c r="FU2" i="24"/>
  <c r="FT2" i="24"/>
  <c r="GG13" i="24" s="1"/>
  <c r="GM13" i="24" s="1"/>
  <c r="FS2" i="24"/>
  <c r="FR2" i="24"/>
  <c r="FQ2" i="24"/>
  <c r="FP2" i="24"/>
  <c r="FO2" i="24"/>
  <c r="FN2" i="24"/>
  <c r="FM2" i="24"/>
  <c r="FL2" i="24"/>
  <c r="FK2" i="24"/>
  <c r="FJ2" i="24"/>
  <c r="FI2" i="24"/>
  <c r="FH2" i="24"/>
  <c r="FG2" i="24"/>
  <c r="FF2" i="24"/>
  <c r="FE2" i="24"/>
  <c r="FD2" i="24"/>
  <c r="FC2" i="24"/>
  <c r="FB2" i="24"/>
  <c r="FA2" i="24"/>
  <c r="EZ2" i="24"/>
  <c r="EY2" i="24"/>
  <c r="EX2" i="24"/>
  <c r="EW2" i="24"/>
  <c r="EV2" i="24"/>
  <c r="EU2" i="24"/>
  <c r="ET2" i="24"/>
  <c r="ES2" i="24"/>
  <c r="ER2" i="24"/>
  <c r="EQ2" i="24"/>
  <c r="EP2" i="24"/>
  <c r="EO2" i="24"/>
  <c r="EN2" i="24"/>
  <c r="EM2" i="24"/>
  <c r="EL2" i="24"/>
  <c r="EK2" i="24"/>
  <c r="EJ2" i="24"/>
  <c r="EI2" i="24"/>
  <c r="EH2" i="24"/>
  <c r="EG2" i="24"/>
  <c r="EF2" i="24"/>
  <c r="EE2" i="24"/>
  <c r="ED2" i="24"/>
  <c r="EC2" i="24"/>
  <c r="EB2" i="24"/>
  <c r="EA2" i="24"/>
  <c r="DZ2" i="24"/>
  <c r="DY2" i="24"/>
  <c r="DX2" i="24"/>
  <c r="DW2" i="24"/>
  <c r="DV2" i="24"/>
  <c r="DU2" i="24"/>
  <c r="DT2" i="24"/>
  <c r="DS2" i="24"/>
  <c r="DR2" i="24"/>
  <c r="DQ2" i="24"/>
  <c r="DP2" i="24"/>
  <c r="DO2" i="24"/>
  <c r="DN2" i="24"/>
  <c r="DM2" i="24"/>
  <c r="DL2" i="24"/>
  <c r="DK2" i="24"/>
  <c r="DJ2" i="24"/>
  <c r="DI2" i="24"/>
  <c r="DH2" i="24"/>
  <c r="DG2" i="24"/>
  <c r="DF2" i="24"/>
  <c r="DE2" i="24"/>
  <c r="DD2" i="24"/>
  <c r="DC2" i="24"/>
  <c r="DB2" i="24"/>
  <c r="DA2" i="24"/>
  <c r="CZ2" i="24"/>
  <c r="CY2" i="24"/>
  <c r="CX2" i="24"/>
  <c r="CW2" i="24"/>
  <c r="CV2" i="24"/>
  <c r="CU2" i="24"/>
  <c r="CT2" i="24"/>
  <c r="CS2" i="24"/>
  <c r="CR2" i="24"/>
  <c r="CQ2" i="24"/>
  <c r="CP2" i="24"/>
  <c r="CO2" i="24"/>
  <c r="CN2" i="24"/>
  <c r="CM2" i="24"/>
  <c r="CL2" i="24"/>
  <c r="CK2" i="24"/>
  <c r="CJ2" i="24"/>
  <c r="CI2" i="24"/>
  <c r="CH2" i="24"/>
  <c r="CG2" i="24"/>
  <c r="CF2" i="24"/>
  <c r="CE2" i="24"/>
  <c r="CD2" i="24"/>
  <c r="CC2" i="24"/>
  <c r="CB2" i="24"/>
  <c r="CA2" i="24"/>
  <c r="BZ2" i="24"/>
  <c r="BY2" i="24"/>
  <c r="BX2" i="24"/>
  <c r="BW2" i="24"/>
  <c r="BV2" i="24"/>
  <c r="BU2" i="24"/>
  <c r="BT2" i="24"/>
  <c r="BS2" i="24"/>
  <c r="BR2" i="24"/>
  <c r="BQ2" i="24"/>
  <c r="BP2" i="24"/>
  <c r="BO2" i="24"/>
  <c r="BN2" i="24"/>
  <c r="BM2" i="24"/>
  <c r="BL2" i="24"/>
  <c r="BK2" i="24"/>
  <c r="BJ2" i="24"/>
  <c r="BI2" i="24"/>
  <c r="BH2" i="24"/>
  <c r="BG2" i="24"/>
  <c r="BF2" i="24"/>
  <c r="BE2" i="24"/>
  <c r="BD2" i="24"/>
  <c r="BC2" i="24"/>
  <c r="BB2" i="24"/>
  <c r="BA2" i="24"/>
  <c r="AZ2" i="24"/>
  <c r="AY2" i="24"/>
  <c r="AX2" i="24"/>
  <c r="AW2" i="24"/>
  <c r="AV2" i="24"/>
  <c r="AU2" i="24"/>
  <c r="AT2" i="24"/>
  <c r="AS2" i="24"/>
  <c r="AR2" i="24"/>
  <c r="AQ2" i="24"/>
  <c r="AP2" i="24"/>
  <c r="AO2" i="24"/>
  <c r="AN2" i="24"/>
  <c r="AM2" i="24"/>
  <c r="AL2" i="24"/>
  <c r="AK2" i="24"/>
  <c r="AJ2" i="24"/>
  <c r="AI2" i="24"/>
  <c r="AH2" i="24"/>
  <c r="AG2" i="24"/>
  <c r="AF2" i="24"/>
  <c r="AE2" i="24"/>
  <c r="AD2" i="24"/>
  <c r="AC2" i="24"/>
  <c r="AB2" i="24"/>
  <c r="AA2" i="24"/>
  <c r="Z2" i="24"/>
  <c r="Y2" i="24"/>
  <c r="X2" i="24"/>
  <c r="W2" i="24"/>
  <c r="V2" i="24"/>
  <c r="U2" i="24"/>
  <c r="T2" i="24"/>
  <c r="S2" i="24"/>
  <c r="R2" i="24"/>
  <c r="Q2" i="24"/>
  <c r="P2" i="24"/>
  <c r="O2" i="24"/>
  <c r="N2" i="24"/>
  <c r="M2" i="24"/>
  <c r="L2" i="24"/>
  <c r="K2" i="24"/>
  <c r="J2" i="24"/>
  <c r="I2" i="24"/>
  <c r="H2" i="24"/>
  <c r="G2" i="24"/>
  <c r="F2" i="24"/>
  <c r="E2" i="24"/>
  <c r="D2" i="24"/>
  <c r="C2" i="24"/>
  <c r="B2" i="24"/>
  <c r="GM1" i="24"/>
  <c r="GL1" i="24"/>
  <c r="GK1" i="24"/>
  <c r="GJ1" i="24"/>
  <c r="GI1" i="24"/>
  <c r="GH1" i="24"/>
  <c r="GG1" i="24"/>
  <c r="GF1" i="24"/>
  <c r="GE1" i="24"/>
  <c r="GD1" i="24"/>
  <c r="GC1" i="24"/>
  <c r="GB1" i="24"/>
  <c r="GA1" i="24"/>
  <c r="FZ1" i="24"/>
  <c r="FY1" i="24"/>
  <c r="FX1" i="24"/>
  <c r="FW1" i="24"/>
  <c r="FV1" i="24"/>
  <c r="FU1" i="24"/>
  <c r="FT1" i="24"/>
  <c r="FS1" i="24"/>
  <c r="FR1" i="24"/>
  <c r="FQ1" i="24"/>
  <c r="FP1" i="24"/>
  <c r="FO1" i="24"/>
  <c r="FN1" i="24"/>
  <c r="FM1" i="24"/>
  <c r="FL1" i="24"/>
  <c r="FK1" i="24"/>
  <c r="FJ1" i="24"/>
  <c r="FI1" i="24"/>
  <c r="FH1" i="24"/>
  <c r="FG1" i="24"/>
  <c r="FF1" i="24"/>
  <c r="FE1" i="24"/>
  <c r="FD1" i="24"/>
  <c r="FC1" i="24"/>
  <c r="FB1" i="24"/>
  <c r="FA1" i="24"/>
  <c r="EZ1" i="24"/>
  <c r="EY1" i="24"/>
  <c r="EX1" i="24"/>
  <c r="EW1" i="24"/>
  <c r="EV1" i="24"/>
  <c r="EU1" i="24"/>
  <c r="ET1" i="24"/>
  <c r="ES1" i="24"/>
  <c r="ER1" i="24"/>
  <c r="EQ1" i="24"/>
  <c r="EP1" i="24"/>
  <c r="EO1" i="24"/>
  <c r="EN1" i="24"/>
  <c r="EM1" i="24"/>
  <c r="EL1" i="24"/>
  <c r="EK1" i="24"/>
  <c r="EJ1" i="24"/>
  <c r="EI1" i="24"/>
  <c r="EH1" i="24"/>
  <c r="EG1" i="24"/>
  <c r="EF1" i="24"/>
  <c r="EE1" i="24"/>
  <c r="ED1" i="24"/>
  <c r="EC1" i="24"/>
  <c r="EB1" i="24"/>
  <c r="EA1" i="24"/>
  <c r="DZ1" i="24"/>
  <c r="DY1" i="24"/>
  <c r="DX1" i="24"/>
  <c r="DW1" i="24"/>
  <c r="DV1" i="24"/>
  <c r="DU1" i="24"/>
  <c r="DT1" i="24"/>
  <c r="DS1" i="24"/>
  <c r="DR1" i="24"/>
  <c r="DQ1" i="24"/>
  <c r="DP1" i="24"/>
  <c r="DO1" i="24"/>
  <c r="DN1" i="24"/>
  <c r="DM1" i="24"/>
  <c r="DL1" i="24"/>
  <c r="DK1" i="24"/>
  <c r="DJ1" i="24"/>
  <c r="DI1" i="24"/>
  <c r="DH1" i="24"/>
  <c r="DG1" i="24"/>
  <c r="DF1" i="24"/>
  <c r="DE1" i="24"/>
  <c r="DD1" i="24"/>
  <c r="DC1" i="24"/>
  <c r="DB1" i="24"/>
  <c r="DA1" i="24"/>
  <c r="CZ1" i="24"/>
  <c r="CY1" i="24"/>
  <c r="CX1" i="24"/>
  <c r="CW1" i="24"/>
  <c r="CV1" i="24"/>
  <c r="CU1" i="24"/>
  <c r="CT1" i="24"/>
  <c r="CS1" i="24"/>
  <c r="CR1" i="24"/>
  <c r="CQ1" i="24"/>
  <c r="CP1" i="24"/>
  <c r="CO1" i="24"/>
  <c r="CN1" i="24"/>
  <c r="CM1" i="24"/>
  <c r="CL1" i="24"/>
  <c r="CK1" i="24"/>
  <c r="CJ1" i="24"/>
  <c r="CI1" i="24"/>
  <c r="CH1" i="24"/>
  <c r="CG1" i="24"/>
  <c r="CF1" i="24"/>
  <c r="CE1" i="24"/>
  <c r="CD1" i="24"/>
  <c r="CC1" i="24"/>
  <c r="CB1" i="24"/>
  <c r="CA1" i="24"/>
  <c r="BZ1" i="24"/>
  <c r="BY1" i="24"/>
  <c r="BX1" i="24"/>
  <c r="BW1" i="24"/>
  <c r="BV1" i="24"/>
  <c r="BU1" i="24"/>
  <c r="BT1" i="24"/>
  <c r="BS1" i="24"/>
  <c r="BR1" i="24"/>
  <c r="BQ1" i="24"/>
  <c r="BP1" i="24"/>
  <c r="BO1" i="24"/>
  <c r="BN1" i="24"/>
  <c r="BM1" i="24"/>
  <c r="BL1" i="24"/>
  <c r="BK1" i="24"/>
  <c r="BJ1" i="24"/>
  <c r="BI1" i="24"/>
  <c r="BH1" i="24"/>
  <c r="BG1" i="24"/>
  <c r="BF1" i="24"/>
  <c r="BE1" i="24"/>
  <c r="BD1" i="24"/>
  <c r="BC1" i="24"/>
  <c r="BB1" i="24"/>
  <c r="BA1" i="24"/>
  <c r="AZ1" i="24"/>
  <c r="AY1" i="24"/>
  <c r="AX1" i="24"/>
  <c r="AW1" i="24"/>
  <c r="AV1" i="24"/>
  <c r="AU1" i="24"/>
  <c r="AT1" i="24"/>
  <c r="AS1" i="24"/>
  <c r="AR1" i="24"/>
  <c r="AQ1" i="24"/>
  <c r="AP1" i="24"/>
  <c r="AO1" i="24"/>
  <c r="AN1" i="24"/>
  <c r="AM1" i="24"/>
  <c r="AL1" i="24"/>
  <c r="AK1" i="24"/>
  <c r="AJ1" i="24"/>
  <c r="AI1" i="24"/>
  <c r="AH1" i="24"/>
  <c r="AG1" i="24"/>
  <c r="AF1" i="24"/>
  <c r="AE1" i="24"/>
  <c r="AD1" i="24"/>
  <c r="AC1" i="24"/>
  <c r="AB1" i="24"/>
  <c r="AA1" i="24"/>
  <c r="Z1" i="24"/>
  <c r="Y1" i="24"/>
  <c r="X1" i="24"/>
  <c r="W1" i="24"/>
  <c r="V1" i="24"/>
  <c r="U1" i="24"/>
  <c r="T1" i="24"/>
  <c r="S1" i="24"/>
  <c r="R1" i="24"/>
  <c r="Q1" i="24"/>
  <c r="P1" i="24"/>
  <c r="O1" i="24"/>
  <c r="N1" i="24"/>
  <c r="M1" i="24"/>
  <c r="L1" i="24"/>
  <c r="K1" i="24"/>
  <c r="J1" i="24"/>
  <c r="I1" i="24"/>
  <c r="H1" i="24"/>
  <c r="G1" i="24"/>
  <c r="F1" i="24"/>
  <c r="E1" i="24"/>
  <c r="D1" i="24"/>
  <c r="C1" i="24"/>
  <c r="B1" i="24"/>
  <c r="GD5" i="22"/>
  <c r="GC5" i="22"/>
  <c r="GB5" i="22"/>
  <c r="GA5" i="22"/>
  <c r="FZ5" i="22"/>
  <c r="FY5" i="22"/>
  <c r="FX5" i="22"/>
  <c r="FW5" i="22"/>
  <c r="FV5" i="22"/>
  <c r="FU5" i="22"/>
  <c r="FT5" i="22"/>
  <c r="FS5" i="22"/>
  <c r="FR5" i="22"/>
  <c r="FQ5" i="22"/>
  <c r="FP5" i="22"/>
  <c r="FO5" i="22"/>
  <c r="FN5" i="22"/>
  <c r="FM5" i="22"/>
  <c r="FL5" i="22"/>
  <c r="FK5" i="22"/>
  <c r="FJ5" i="22"/>
  <c r="FI5" i="22"/>
  <c r="FH5" i="22"/>
  <c r="FG5" i="22"/>
  <c r="FF5" i="22"/>
  <c r="FE5" i="22"/>
  <c r="FD5" i="22"/>
  <c r="FC5" i="22"/>
  <c r="FB5" i="22"/>
  <c r="FA5" i="22"/>
  <c r="EZ5" i="22"/>
  <c r="EY5" i="22"/>
  <c r="EX5" i="22"/>
  <c r="EW5" i="22"/>
  <c r="EV5" i="22"/>
  <c r="EU5" i="22"/>
  <c r="ET5" i="22"/>
  <c r="ES5" i="22"/>
  <c r="ER5" i="22"/>
  <c r="EQ5" i="22"/>
  <c r="EP5" i="22"/>
  <c r="EO5" i="22"/>
  <c r="EN5" i="22"/>
  <c r="EM5" i="22"/>
  <c r="EL5" i="22"/>
  <c r="EK5" i="22"/>
  <c r="EJ5" i="22"/>
  <c r="EI5" i="22"/>
  <c r="EH5" i="22"/>
  <c r="EG5" i="22"/>
  <c r="EF5" i="22"/>
  <c r="EE5" i="22"/>
  <c r="ED5" i="22"/>
  <c r="EC5" i="22"/>
  <c r="EB5" i="22"/>
  <c r="EA5" i="22"/>
  <c r="DZ5" i="22"/>
  <c r="DY5" i="22"/>
  <c r="DX5" i="22"/>
  <c r="DW5" i="22"/>
  <c r="DV5" i="22"/>
  <c r="DU5" i="22"/>
  <c r="DT5" i="22"/>
  <c r="DS5" i="22"/>
  <c r="DR5" i="22"/>
  <c r="DQ5" i="22"/>
  <c r="DP5" i="22"/>
  <c r="DO5" i="22"/>
  <c r="DN5" i="22"/>
  <c r="DM5" i="22"/>
  <c r="DL5" i="22"/>
  <c r="DK5" i="22"/>
  <c r="DJ5" i="22"/>
  <c r="DI5" i="22"/>
  <c r="DH5" i="22"/>
  <c r="DG5" i="22"/>
  <c r="DF5" i="22"/>
  <c r="DE5" i="22"/>
  <c r="DD5" i="22"/>
  <c r="DC5" i="22"/>
  <c r="DB5" i="22"/>
  <c r="DA5" i="22"/>
  <c r="CZ5" i="22"/>
  <c r="CY5" i="22"/>
  <c r="CX5" i="22"/>
  <c r="CW5" i="22"/>
  <c r="CV5" i="22"/>
  <c r="CU5" i="22"/>
  <c r="CT5" i="22"/>
  <c r="CS5" i="22"/>
  <c r="CR5" i="22"/>
  <c r="CQ5" i="22"/>
  <c r="CP5" i="22"/>
  <c r="CO5" i="22"/>
  <c r="CN5" i="22"/>
  <c r="CM5" i="22"/>
  <c r="CL5" i="22"/>
  <c r="CK5" i="22"/>
  <c r="CJ5" i="22"/>
  <c r="CI5" i="22"/>
  <c r="CH5" i="22"/>
  <c r="CG5" i="22"/>
  <c r="CF5" i="22"/>
  <c r="CE5" i="22"/>
  <c r="CD5" i="22"/>
  <c r="CC5" i="22"/>
  <c r="CB5" i="22"/>
  <c r="CA5" i="22"/>
  <c r="BZ5" i="22"/>
  <c r="BY5" i="22"/>
  <c r="BX5" i="22"/>
  <c r="BW5" i="22"/>
  <c r="BV5" i="22"/>
  <c r="BU5" i="22"/>
  <c r="BT5" i="22"/>
  <c r="BS5" i="22"/>
  <c r="BR5" i="22"/>
  <c r="BQ5" i="22"/>
  <c r="BP5" i="22"/>
  <c r="BO5" i="22"/>
  <c r="BN5" i="22"/>
  <c r="BM5" i="22"/>
  <c r="BL5" i="22"/>
  <c r="BK5" i="22"/>
  <c r="BJ5" i="22"/>
  <c r="BI5" i="22"/>
  <c r="BH5" i="22"/>
  <c r="BG5" i="22"/>
  <c r="BF5" i="22"/>
  <c r="BE5" i="22"/>
  <c r="BD5" i="22"/>
  <c r="BC5" i="22"/>
  <c r="BB5" i="22"/>
  <c r="BA5" i="22"/>
  <c r="AZ5" i="22"/>
  <c r="AY5" i="22"/>
  <c r="AX5" i="22"/>
  <c r="AW5" i="22"/>
  <c r="AV5" i="22"/>
  <c r="AU5" i="22"/>
  <c r="AT5" i="22"/>
  <c r="AS5" i="22"/>
  <c r="AR5" i="22"/>
  <c r="AQ5" i="22"/>
  <c r="AP5" i="22"/>
  <c r="AO5" i="22"/>
  <c r="AN5" i="22"/>
  <c r="AM5" i="22"/>
  <c r="AL5" i="22"/>
  <c r="AK5" i="22"/>
  <c r="AJ5" i="22"/>
  <c r="AI5" i="22"/>
  <c r="AH5" i="22"/>
  <c r="AG5" i="22"/>
  <c r="AF5" i="22"/>
  <c r="AE5" i="22"/>
  <c r="AD5" i="22"/>
  <c r="AC5" i="22"/>
  <c r="AB5" i="22"/>
  <c r="AA5" i="22"/>
  <c r="Z5" i="22"/>
  <c r="Y5" i="22"/>
  <c r="X5" i="22"/>
  <c r="W5" i="22"/>
  <c r="V5" i="22"/>
  <c r="U5" i="22"/>
  <c r="T5" i="22"/>
  <c r="S5" i="22"/>
  <c r="R5" i="22"/>
  <c r="Q5" i="22"/>
  <c r="P5" i="22"/>
  <c r="O5" i="22"/>
  <c r="N5" i="22"/>
  <c r="M5" i="22"/>
  <c r="L5" i="22"/>
  <c r="K5" i="22"/>
  <c r="J5" i="22"/>
  <c r="I5" i="22"/>
  <c r="H5" i="22"/>
  <c r="G5" i="22"/>
  <c r="F5" i="22"/>
  <c r="E5" i="22"/>
  <c r="D5" i="22"/>
  <c r="C5" i="22"/>
  <c r="B5" i="22"/>
  <c r="GE4" i="22"/>
  <c r="GD4" i="22"/>
  <c r="GC4" i="22"/>
  <c r="GB4" i="22"/>
  <c r="GA4" i="22"/>
  <c r="FZ4" i="22"/>
  <c r="FY4" i="22"/>
  <c r="FX4" i="22"/>
  <c r="FW4" i="22"/>
  <c r="FV4" i="22"/>
  <c r="FU4" i="22"/>
  <c r="FT4" i="22"/>
  <c r="FS4" i="22"/>
  <c r="FR4" i="22"/>
  <c r="FQ4" i="22"/>
  <c r="FP4" i="22"/>
  <c r="FO4" i="22"/>
  <c r="FN4" i="22"/>
  <c r="FM4" i="22"/>
  <c r="FL4" i="22"/>
  <c r="FK4" i="22"/>
  <c r="FJ4" i="22"/>
  <c r="FI4" i="22"/>
  <c r="FH4" i="22"/>
  <c r="FG4" i="22"/>
  <c r="FF4" i="22"/>
  <c r="FE4" i="22"/>
  <c r="FD4" i="22"/>
  <c r="FC4" i="22"/>
  <c r="FB4" i="22"/>
  <c r="FA4" i="22"/>
  <c r="EZ4" i="22"/>
  <c r="EY4" i="22"/>
  <c r="EX4" i="22"/>
  <c r="EW4" i="22"/>
  <c r="EV4" i="22"/>
  <c r="EU4" i="22"/>
  <c r="ET4" i="22"/>
  <c r="ES4" i="22"/>
  <c r="ER4" i="22"/>
  <c r="EQ4" i="22"/>
  <c r="EP4" i="22"/>
  <c r="EO4" i="22"/>
  <c r="EN4" i="22"/>
  <c r="EM4" i="22"/>
  <c r="EL4" i="22"/>
  <c r="EK4" i="22"/>
  <c r="EJ4" i="22"/>
  <c r="EI4" i="22"/>
  <c r="EH4" i="22"/>
  <c r="EG4" i="22"/>
  <c r="EF4" i="22"/>
  <c r="EE4" i="22"/>
  <c r="ED4" i="22"/>
  <c r="EC4" i="22"/>
  <c r="EB4" i="22"/>
  <c r="EA4" i="22"/>
  <c r="DZ4" i="22"/>
  <c r="DY4" i="22"/>
  <c r="DX4" i="22"/>
  <c r="DW4" i="22"/>
  <c r="DV4" i="22"/>
  <c r="DU4" i="22"/>
  <c r="DT4" i="22"/>
  <c r="DS4" i="22"/>
  <c r="DR4" i="22"/>
  <c r="DQ4" i="22"/>
  <c r="DP4" i="22"/>
  <c r="DO4" i="22"/>
  <c r="DN4" i="22"/>
  <c r="DM4" i="22"/>
  <c r="DL4" i="22"/>
  <c r="DK4" i="22"/>
  <c r="DJ4" i="22"/>
  <c r="DI4" i="22"/>
  <c r="DH4" i="22"/>
  <c r="DG4" i="22"/>
  <c r="DF4" i="22"/>
  <c r="DE4" i="22"/>
  <c r="DD4" i="22"/>
  <c r="DC4" i="22"/>
  <c r="DB4" i="22"/>
  <c r="DA4" i="22"/>
  <c r="CZ4" i="22"/>
  <c r="CY4" i="22"/>
  <c r="CX4" i="22"/>
  <c r="CW4" i="22"/>
  <c r="CV4" i="22"/>
  <c r="CU4" i="22"/>
  <c r="CT4" i="22"/>
  <c r="CS4" i="22"/>
  <c r="CR4" i="22"/>
  <c r="CQ4" i="22"/>
  <c r="CP4" i="22"/>
  <c r="CO4" i="22"/>
  <c r="CN4" i="22"/>
  <c r="CM4" i="22"/>
  <c r="CL4" i="22"/>
  <c r="CK4" i="22"/>
  <c r="CJ4" i="22"/>
  <c r="CI4" i="22"/>
  <c r="CH4" i="22"/>
  <c r="CG4" i="22"/>
  <c r="CF4" i="22"/>
  <c r="CE4" i="22"/>
  <c r="CD4" i="22"/>
  <c r="CC4" i="22"/>
  <c r="CB4" i="22"/>
  <c r="CA4" i="22"/>
  <c r="BZ4" i="22"/>
  <c r="BY4" i="22"/>
  <c r="BX4" i="22"/>
  <c r="BW4" i="22"/>
  <c r="BV4" i="22"/>
  <c r="BU4" i="22"/>
  <c r="BT4" i="22"/>
  <c r="BS4" i="22"/>
  <c r="BR4" i="22"/>
  <c r="BQ4" i="22"/>
  <c r="BP4" i="22"/>
  <c r="BO4" i="22"/>
  <c r="BN4" i="22"/>
  <c r="BM4" i="22"/>
  <c r="BL4" i="22"/>
  <c r="BK4" i="22"/>
  <c r="BJ4" i="22"/>
  <c r="BI4" i="22"/>
  <c r="BH4" i="22"/>
  <c r="BG4" i="22"/>
  <c r="BF4" i="22"/>
  <c r="BE4" i="22"/>
  <c r="BD4" i="22"/>
  <c r="BC4" i="22"/>
  <c r="BB4" i="22"/>
  <c r="BA4" i="22"/>
  <c r="AZ4" i="22"/>
  <c r="AY4" i="22"/>
  <c r="AX4" i="22"/>
  <c r="AW4" i="22"/>
  <c r="AV4" i="22"/>
  <c r="AU4" i="22"/>
  <c r="AT4" i="22"/>
  <c r="AS4" i="22"/>
  <c r="AR4" i="22"/>
  <c r="AQ4" i="22"/>
  <c r="AP4" i="22"/>
  <c r="AO4" i="22"/>
  <c r="AN4" i="22"/>
  <c r="AM4" i="22"/>
  <c r="AL4" i="22"/>
  <c r="AK4" i="22"/>
  <c r="AJ4" i="22"/>
  <c r="AI4" i="22"/>
  <c r="AH4" i="22"/>
  <c r="AG4" i="22"/>
  <c r="AF4" i="22"/>
  <c r="AE4" i="22"/>
  <c r="AD4" i="22"/>
  <c r="AC4" i="22"/>
  <c r="AB4" i="22"/>
  <c r="AA4" i="22"/>
  <c r="Z4" i="22"/>
  <c r="Y4" i="22"/>
  <c r="X4" i="22"/>
  <c r="W4" i="22"/>
  <c r="V4" i="22"/>
  <c r="U4" i="22"/>
  <c r="T4" i="22"/>
  <c r="S4" i="22"/>
  <c r="R4" i="22"/>
  <c r="Q4" i="22"/>
  <c r="P4" i="22"/>
  <c r="O4" i="22"/>
  <c r="N4" i="22"/>
  <c r="M4" i="22"/>
  <c r="L4" i="22"/>
  <c r="K4" i="22"/>
  <c r="J4" i="22"/>
  <c r="I4" i="22"/>
  <c r="H4" i="22"/>
  <c r="G4" i="22"/>
  <c r="F4" i="22"/>
  <c r="E4" i="22"/>
  <c r="D4" i="22"/>
  <c r="C4" i="22"/>
  <c r="B4" i="22"/>
  <c r="GE3" i="22"/>
  <c r="GD3" i="22"/>
  <c r="GC3" i="22"/>
  <c r="GB3" i="22"/>
  <c r="GA3" i="22"/>
  <c r="FZ3" i="22"/>
  <c r="FY3" i="22"/>
  <c r="FX3" i="22"/>
  <c r="FW3" i="22"/>
  <c r="FV3" i="22"/>
  <c r="FU3" i="22"/>
  <c r="FT3" i="22"/>
  <c r="FS3" i="22"/>
  <c r="FR3" i="22"/>
  <c r="FQ3" i="22"/>
  <c r="FP3" i="22"/>
  <c r="FO3" i="22"/>
  <c r="FN3" i="22"/>
  <c r="FM3" i="22"/>
  <c r="FL3" i="22"/>
  <c r="FK3" i="22"/>
  <c r="FJ3" i="22"/>
  <c r="FI3" i="22"/>
  <c r="FH3" i="22"/>
  <c r="FG3" i="22"/>
  <c r="FF3" i="22"/>
  <c r="FE3" i="22"/>
  <c r="FD3" i="22"/>
  <c r="FC3" i="22"/>
  <c r="FB3" i="22"/>
  <c r="FA3" i="22"/>
  <c r="EZ3" i="22"/>
  <c r="EY3" i="22"/>
  <c r="EX3" i="22"/>
  <c r="EW3" i="22"/>
  <c r="EV3" i="22"/>
  <c r="EU3" i="22"/>
  <c r="ET3" i="22"/>
  <c r="ES3" i="22"/>
  <c r="ER3" i="22"/>
  <c r="EQ3" i="22"/>
  <c r="EP3" i="22"/>
  <c r="EO3" i="22"/>
  <c r="EN3" i="22"/>
  <c r="EM3" i="22"/>
  <c r="EL3" i="22"/>
  <c r="EK3" i="22"/>
  <c r="EJ3" i="22"/>
  <c r="EI3" i="22"/>
  <c r="EH3" i="22"/>
  <c r="EG3" i="22"/>
  <c r="EF3" i="22"/>
  <c r="EE3" i="22"/>
  <c r="ED3" i="22"/>
  <c r="EC3" i="22"/>
  <c r="EB3" i="22"/>
  <c r="EA3" i="22"/>
  <c r="DZ3" i="22"/>
  <c r="DY3" i="22"/>
  <c r="DX3" i="22"/>
  <c r="DW3" i="22"/>
  <c r="DV3" i="22"/>
  <c r="DU3" i="22"/>
  <c r="DT3" i="22"/>
  <c r="DS3" i="22"/>
  <c r="DR3" i="22"/>
  <c r="DQ3" i="22"/>
  <c r="DP3" i="22"/>
  <c r="DO3" i="22"/>
  <c r="DN3" i="22"/>
  <c r="DM3" i="22"/>
  <c r="DL3" i="22"/>
  <c r="DK3" i="22"/>
  <c r="DJ3" i="22"/>
  <c r="DI3" i="22"/>
  <c r="DH3" i="22"/>
  <c r="DG3" i="22"/>
  <c r="DF3" i="22"/>
  <c r="DE3" i="22"/>
  <c r="DD3" i="22"/>
  <c r="DC3" i="22"/>
  <c r="DB3" i="22"/>
  <c r="DA3" i="22"/>
  <c r="CZ3" i="22"/>
  <c r="CY3" i="22"/>
  <c r="CX3" i="22"/>
  <c r="CW3" i="22"/>
  <c r="CV3" i="22"/>
  <c r="CU3" i="22"/>
  <c r="CT3" i="22"/>
  <c r="CS3" i="22"/>
  <c r="CR3" i="22"/>
  <c r="CQ3" i="22"/>
  <c r="CP3" i="22"/>
  <c r="CO3" i="22"/>
  <c r="CN3" i="22"/>
  <c r="CM3" i="22"/>
  <c r="CL3" i="22"/>
  <c r="CK3" i="22"/>
  <c r="CJ3" i="22"/>
  <c r="CI3" i="22"/>
  <c r="CH3" i="22"/>
  <c r="CG3" i="22"/>
  <c r="CF3" i="22"/>
  <c r="CE3" i="22"/>
  <c r="CD3" i="22"/>
  <c r="CC3" i="22"/>
  <c r="CB3" i="22"/>
  <c r="CA3" i="22"/>
  <c r="BZ3" i="22"/>
  <c r="BY3" i="22"/>
  <c r="BX3" i="22"/>
  <c r="BW3" i="22"/>
  <c r="BV3" i="22"/>
  <c r="BU3" i="22"/>
  <c r="BT3" i="22"/>
  <c r="BS3" i="22"/>
  <c r="BR3" i="22"/>
  <c r="BQ3" i="22"/>
  <c r="BP3" i="22"/>
  <c r="BO3" i="22"/>
  <c r="BN3" i="22"/>
  <c r="BM3" i="22"/>
  <c r="BL3" i="22"/>
  <c r="BK3" i="22"/>
  <c r="BJ3" i="22"/>
  <c r="BI3" i="22"/>
  <c r="BH3" i="22"/>
  <c r="BG3" i="22"/>
  <c r="BF3" i="22"/>
  <c r="BE3" i="22"/>
  <c r="BD3" i="22"/>
  <c r="BC3" i="22"/>
  <c r="BB3" i="22"/>
  <c r="BA3" i="22"/>
  <c r="AZ3" i="22"/>
  <c r="AY3" i="22"/>
  <c r="AX3" i="22"/>
  <c r="AW3" i="22"/>
  <c r="AV3" i="22"/>
  <c r="AU3" i="22"/>
  <c r="AT3" i="22"/>
  <c r="AS3" i="22"/>
  <c r="AR3" i="22"/>
  <c r="AQ3" i="22"/>
  <c r="AP3" i="22"/>
  <c r="AO3" i="22"/>
  <c r="AN3" i="22"/>
  <c r="AM3" i="22"/>
  <c r="AL3" i="22"/>
  <c r="AK3" i="22"/>
  <c r="AJ3" i="22"/>
  <c r="AI3" i="22"/>
  <c r="AH3" i="22"/>
  <c r="AG3" i="22"/>
  <c r="AF3" i="22"/>
  <c r="AE3" i="22"/>
  <c r="AD3" i="22"/>
  <c r="AC3" i="22"/>
  <c r="AB3" i="22"/>
  <c r="AA3" i="22"/>
  <c r="Z3" i="22"/>
  <c r="Y3" i="22"/>
  <c r="X3" i="22"/>
  <c r="W3" i="22"/>
  <c r="V3" i="22"/>
  <c r="U3" i="22"/>
  <c r="T3" i="22"/>
  <c r="S3" i="22"/>
  <c r="R3" i="22"/>
  <c r="Q3" i="22"/>
  <c r="P3" i="22"/>
  <c r="O3" i="22"/>
  <c r="N3" i="22"/>
  <c r="M3" i="22"/>
  <c r="L3" i="22"/>
  <c r="K3" i="22"/>
  <c r="J3" i="22"/>
  <c r="I3" i="22"/>
  <c r="H3" i="22"/>
  <c r="G3" i="22"/>
  <c r="F3" i="22"/>
  <c r="E3" i="22"/>
  <c r="D3" i="22"/>
  <c r="C3" i="22"/>
  <c r="B3" i="22"/>
  <c r="GE2" i="22"/>
  <c r="GD2" i="22"/>
  <c r="GC2" i="22"/>
  <c r="GB2" i="22"/>
  <c r="GA2" i="22"/>
  <c r="FZ2" i="22"/>
  <c r="FY2" i="22"/>
  <c r="FX2" i="22"/>
  <c r="FW2" i="22"/>
  <c r="FV2" i="22"/>
  <c r="FU2" i="22"/>
  <c r="FT2" i="22"/>
  <c r="FS2" i="22"/>
  <c r="FR2" i="22"/>
  <c r="FQ2" i="22"/>
  <c r="FP2" i="22"/>
  <c r="FO2" i="22"/>
  <c r="FN2" i="22"/>
  <c r="FM2" i="22"/>
  <c r="FL2" i="22"/>
  <c r="FK2" i="22"/>
  <c r="FJ2" i="22"/>
  <c r="FI2" i="22"/>
  <c r="FH2" i="22"/>
  <c r="FG2" i="22"/>
  <c r="FF2" i="22"/>
  <c r="FE2" i="22"/>
  <c r="FD2" i="22"/>
  <c r="FC2" i="22"/>
  <c r="FB2" i="22"/>
  <c r="FA2" i="22"/>
  <c r="EZ2" i="22"/>
  <c r="EY2" i="22"/>
  <c r="EX2" i="22"/>
  <c r="EW2" i="22"/>
  <c r="EV2" i="22"/>
  <c r="EU2" i="22"/>
  <c r="ET2" i="22"/>
  <c r="ES2" i="22"/>
  <c r="ER2" i="22"/>
  <c r="EQ2" i="22"/>
  <c r="EP2" i="22"/>
  <c r="EO2" i="22"/>
  <c r="EN2" i="22"/>
  <c r="EM2" i="22"/>
  <c r="EL2" i="22"/>
  <c r="EK2" i="22"/>
  <c r="EJ2" i="22"/>
  <c r="EI2" i="22"/>
  <c r="EH2" i="22"/>
  <c r="EG2" i="22"/>
  <c r="EF2" i="22"/>
  <c r="EE2" i="22"/>
  <c r="ED2" i="22"/>
  <c r="EC2" i="22"/>
  <c r="EB2" i="22"/>
  <c r="EA2" i="22"/>
  <c r="DZ2" i="22"/>
  <c r="DY2" i="22"/>
  <c r="DX2" i="22"/>
  <c r="DW2" i="22"/>
  <c r="DV2" i="22"/>
  <c r="DU2" i="22"/>
  <c r="DT2" i="22"/>
  <c r="DS2" i="22"/>
  <c r="DR2" i="22"/>
  <c r="DQ2" i="22"/>
  <c r="DP2" i="22"/>
  <c r="DO2" i="22"/>
  <c r="DN2" i="22"/>
  <c r="DM2" i="22"/>
  <c r="DL2" i="22"/>
  <c r="DK2" i="22"/>
  <c r="DJ2" i="22"/>
  <c r="DI2" i="22"/>
  <c r="DH2" i="22"/>
  <c r="DG2" i="22"/>
  <c r="DF2" i="22"/>
  <c r="DE2" i="22"/>
  <c r="DD2" i="22"/>
  <c r="DC2" i="22"/>
  <c r="DB2" i="22"/>
  <c r="DA2" i="22"/>
  <c r="CZ2" i="22"/>
  <c r="CY2" i="22"/>
  <c r="CX2" i="22"/>
  <c r="CW2" i="22"/>
  <c r="CV2" i="22"/>
  <c r="CU2" i="22"/>
  <c r="CT2" i="22"/>
  <c r="CS2" i="22"/>
  <c r="CR2" i="22"/>
  <c r="CQ2" i="22"/>
  <c r="CP2" i="22"/>
  <c r="CO2" i="22"/>
  <c r="CN2" i="22"/>
  <c r="CM2" i="22"/>
  <c r="CL2" i="22"/>
  <c r="CK2" i="22"/>
  <c r="CJ2" i="22"/>
  <c r="CI2" i="22"/>
  <c r="CH2" i="22"/>
  <c r="CG2" i="22"/>
  <c r="CF2" i="22"/>
  <c r="CE2" i="22"/>
  <c r="CD2" i="22"/>
  <c r="CC2" i="22"/>
  <c r="CB2" i="22"/>
  <c r="CA2" i="22"/>
  <c r="BZ2" i="22"/>
  <c r="BY2" i="22"/>
  <c r="BX2" i="22"/>
  <c r="BW2" i="22"/>
  <c r="BV2" i="22"/>
  <c r="BU2" i="22"/>
  <c r="BT2" i="22"/>
  <c r="BS2" i="22"/>
  <c r="BR2" i="22"/>
  <c r="BQ2" i="22"/>
  <c r="BP2" i="22"/>
  <c r="BO2" i="22"/>
  <c r="BN2" i="22"/>
  <c r="BM2" i="22"/>
  <c r="BL2" i="22"/>
  <c r="BK2" i="22"/>
  <c r="BJ2" i="22"/>
  <c r="BI2" i="22"/>
  <c r="BH2" i="22"/>
  <c r="BG2" i="22"/>
  <c r="BF2" i="22"/>
  <c r="BE2" i="22"/>
  <c r="BD2" i="22"/>
  <c r="BC2" i="22"/>
  <c r="BB2" i="22"/>
  <c r="BA2" i="22"/>
  <c r="AZ2" i="22"/>
  <c r="AY2" i="22"/>
  <c r="AX2" i="22"/>
  <c r="AW2" i="22"/>
  <c r="AV2" i="22"/>
  <c r="AU2" i="22"/>
  <c r="AT2" i="22"/>
  <c r="AS2" i="22"/>
  <c r="AR2" i="22"/>
  <c r="AQ2" i="22"/>
  <c r="AP2" i="22"/>
  <c r="AO2" i="22"/>
  <c r="AN2" i="22"/>
  <c r="AM2" i="22"/>
  <c r="AL2" i="22"/>
  <c r="AK2" i="22"/>
  <c r="AJ2" i="22"/>
  <c r="AI2" i="22"/>
  <c r="AH2" i="22"/>
  <c r="AG2" i="22"/>
  <c r="AF2" i="22"/>
  <c r="AE2" i="22"/>
  <c r="AD2" i="22"/>
  <c r="AC2" i="22"/>
  <c r="AB2" i="22"/>
  <c r="AA2" i="22"/>
  <c r="Z2" i="22"/>
  <c r="Y2" i="22"/>
  <c r="X2" i="22"/>
  <c r="W2" i="22"/>
  <c r="V2" i="22"/>
  <c r="U2" i="22"/>
  <c r="T2" i="22"/>
  <c r="S2" i="22"/>
  <c r="R2" i="22"/>
  <c r="Q2" i="22"/>
  <c r="P2" i="22"/>
  <c r="O2" i="22"/>
  <c r="N2" i="22"/>
  <c r="M2" i="22"/>
  <c r="L2" i="22"/>
  <c r="K2" i="22"/>
  <c r="J2" i="22"/>
  <c r="I2" i="22"/>
  <c r="H2" i="22"/>
  <c r="G2" i="22"/>
  <c r="F2" i="22"/>
  <c r="E2" i="22"/>
  <c r="D2" i="22"/>
  <c r="C2" i="22"/>
  <c r="B2" i="22"/>
  <c r="EP1" i="22"/>
  <c r="EO1" i="22"/>
  <c r="EN1" i="22"/>
  <c r="EM1" i="22"/>
  <c r="EL1" i="22"/>
  <c r="EK1" i="22"/>
  <c r="EJ1" i="22"/>
  <c r="EI1" i="22"/>
  <c r="EH1" i="22"/>
  <c r="EG1" i="22"/>
  <c r="EF1" i="22"/>
  <c r="EE1" i="22"/>
  <c r="ED1" i="22"/>
  <c r="EC1" i="22"/>
  <c r="EB1" i="22"/>
  <c r="EA1" i="22"/>
  <c r="DZ1" i="22"/>
  <c r="DY1" i="22"/>
  <c r="DX1" i="22"/>
  <c r="DW1" i="22"/>
  <c r="DV1" i="22"/>
  <c r="DU1" i="22"/>
  <c r="DT1" i="22"/>
  <c r="DS1" i="22"/>
  <c r="DR1" i="22"/>
  <c r="DQ1" i="22"/>
  <c r="DP1" i="22"/>
  <c r="DO1" i="22"/>
  <c r="DN1" i="22"/>
  <c r="DM1" i="22"/>
  <c r="DL1" i="22"/>
  <c r="DK1" i="22"/>
  <c r="DJ1" i="22"/>
  <c r="DI1" i="22"/>
  <c r="DH1" i="22"/>
  <c r="DG1" i="22"/>
  <c r="DF1" i="22"/>
  <c r="DE1" i="22"/>
  <c r="DD1" i="22"/>
  <c r="DC1" i="22"/>
  <c r="DB1" i="22"/>
  <c r="DA1" i="22"/>
  <c r="CZ1" i="22"/>
  <c r="CY1" i="22"/>
  <c r="CX1" i="22"/>
  <c r="CW1" i="22"/>
  <c r="CV1" i="22"/>
  <c r="CU1" i="22"/>
  <c r="CT1" i="22"/>
  <c r="CS1" i="22"/>
  <c r="CR1" i="22"/>
  <c r="CQ1" i="22"/>
  <c r="CP1" i="22"/>
  <c r="CO1" i="22"/>
  <c r="CN1" i="22"/>
  <c r="CM1" i="22"/>
  <c r="CL1" i="22"/>
  <c r="CK1" i="22"/>
  <c r="CJ1" i="22"/>
  <c r="CI1" i="22"/>
  <c r="CH1" i="22"/>
  <c r="CG1" i="22"/>
  <c r="CF1" i="22"/>
  <c r="CE1" i="22"/>
  <c r="CD1" i="22"/>
  <c r="CC1" i="22"/>
  <c r="CB1" i="22"/>
  <c r="CA1" i="22"/>
  <c r="BZ1" i="22"/>
  <c r="BY1" i="22"/>
  <c r="BX1" i="22"/>
  <c r="BW1" i="22"/>
  <c r="BV1" i="22"/>
  <c r="BU1" i="22"/>
  <c r="BT1" i="22"/>
  <c r="BS1" i="22"/>
  <c r="BR1" i="22"/>
  <c r="BQ1" i="22"/>
  <c r="BP1" i="22"/>
  <c r="BO1" i="22"/>
  <c r="BN1" i="22"/>
  <c r="BM1" i="22"/>
  <c r="BL1" i="22"/>
  <c r="BK1" i="22"/>
  <c r="BJ1" i="22"/>
  <c r="BI1" i="22"/>
  <c r="BH1" i="22"/>
  <c r="BG1" i="22"/>
  <c r="BF1" i="22"/>
  <c r="BE1" i="22"/>
  <c r="BD1" i="22"/>
  <c r="BC1" i="22"/>
  <c r="BB1" i="22"/>
  <c r="BA1" i="22"/>
  <c r="AZ1" i="22"/>
  <c r="AY1" i="22"/>
  <c r="AX1" i="22"/>
  <c r="AW1" i="22"/>
  <c r="AV1" i="22"/>
  <c r="AU1" i="22"/>
  <c r="AT1" i="22"/>
  <c r="AS1" i="22"/>
  <c r="AR1" i="22"/>
  <c r="AQ1" i="22"/>
  <c r="AP1" i="22"/>
  <c r="AO1" i="22"/>
  <c r="AN1" i="22"/>
  <c r="AM1" i="22"/>
  <c r="AL1" i="22"/>
  <c r="AK1" i="22"/>
  <c r="AJ1" i="22"/>
  <c r="AI1" i="22"/>
  <c r="AH1" i="22"/>
  <c r="AG1" i="22"/>
  <c r="AF1" i="22"/>
  <c r="AE1" i="22"/>
  <c r="AD1" i="22"/>
  <c r="AC1" i="22"/>
  <c r="AB1" i="22"/>
  <c r="AA1" i="22"/>
  <c r="Z1" i="22"/>
  <c r="Y1" i="22"/>
  <c r="X1" i="22"/>
  <c r="W1" i="22"/>
  <c r="V1" i="22"/>
  <c r="U1" i="22"/>
  <c r="T1" i="22"/>
  <c r="S1" i="22"/>
  <c r="R1" i="22"/>
  <c r="Q1" i="22"/>
  <c r="P1" i="22"/>
  <c r="O1" i="22"/>
  <c r="N1" i="22"/>
  <c r="M1" i="22"/>
  <c r="L1" i="22"/>
  <c r="K1" i="22"/>
  <c r="J1" i="22"/>
  <c r="I1" i="22"/>
  <c r="H1" i="22"/>
  <c r="G1" i="22"/>
  <c r="F1" i="22"/>
  <c r="E1" i="22"/>
  <c r="D1" i="22"/>
  <c r="C1" i="22"/>
  <c r="B1" i="22"/>
  <c r="N29" i="41"/>
  <c r="M29" i="41"/>
  <c r="L29" i="41"/>
  <c r="K29" i="41"/>
  <c r="J29" i="41"/>
  <c r="I29" i="41"/>
  <c r="H29" i="41"/>
  <c r="G29" i="41"/>
  <c r="F29" i="41"/>
  <c r="E29" i="41"/>
  <c r="D29" i="41"/>
  <c r="C29" i="41"/>
  <c r="N28" i="41"/>
  <c r="M28" i="41"/>
  <c r="L28" i="41"/>
  <c r="K28" i="41"/>
  <c r="J28" i="41"/>
  <c r="I28" i="41"/>
  <c r="H28" i="41"/>
  <c r="G28" i="41"/>
  <c r="F28" i="41"/>
  <c r="E28" i="41"/>
  <c r="D28" i="41"/>
  <c r="C28" i="41"/>
  <c r="J24" i="41"/>
  <c r="J23" i="41"/>
  <c r="G23" i="41"/>
  <c r="J22" i="41"/>
  <c r="M17" i="41"/>
  <c r="L17" i="41"/>
  <c r="K17" i="41"/>
  <c r="J17" i="41"/>
  <c r="I17" i="41"/>
  <c r="F17" i="41"/>
  <c r="E17" i="41"/>
  <c r="D17" i="41"/>
  <c r="C17" i="41"/>
  <c r="B17" i="41"/>
  <c r="M16" i="41"/>
  <c r="L16" i="41"/>
  <c r="K16" i="41"/>
  <c r="J16" i="41"/>
  <c r="I16" i="41"/>
  <c r="H16" i="41"/>
  <c r="G16" i="41"/>
  <c r="G22" i="41" s="1"/>
  <c r="F16" i="41"/>
  <c r="E16" i="41"/>
  <c r="D16" i="41"/>
  <c r="C16" i="41"/>
  <c r="B16" i="41"/>
  <c r="M15" i="41"/>
  <c r="L15" i="41"/>
  <c r="K15" i="41"/>
  <c r="J15" i="41"/>
  <c r="I15" i="41"/>
  <c r="H15" i="41"/>
  <c r="G15" i="41"/>
  <c r="F15" i="41"/>
  <c r="E15" i="41"/>
  <c r="D15" i="41"/>
  <c r="C15" i="41"/>
  <c r="B15" i="41"/>
  <c r="M14" i="41"/>
  <c r="L14" i="41"/>
  <c r="K14" i="41"/>
  <c r="J14" i="41"/>
  <c r="I14" i="41"/>
  <c r="H14" i="41"/>
  <c r="G14" i="41"/>
  <c r="F14" i="41"/>
  <c r="E14" i="41"/>
  <c r="D14" i="41"/>
  <c r="C14" i="41"/>
  <c r="B14" i="41"/>
  <c r="N13" i="41"/>
  <c r="M13" i="41"/>
  <c r="L13" i="41"/>
  <c r="K13" i="41"/>
  <c r="J13" i="41"/>
  <c r="I13" i="41"/>
  <c r="H13" i="41"/>
  <c r="G13" i="41"/>
  <c r="F13" i="41"/>
  <c r="E13" i="41"/>
  <c r="D13" i="41"/>
  <c r="C13" i="41"/>
  <c r="B13" i="41"/>
  <c r="N12" i="41"/>
  <c r="M12" i="41"/>
  <c r="L12" i="41"/>
  <c r="K12" i="41"/>
  <c r="J12" i="41"/>
  <c r="I12" i="41"/>
  <c r="H12" i="41"/>
  <c r="G12" i="41"/>
  <c r="F12" i="41"/>
  <c r="E12" i="41"/>
  <c r="D12" i="41"/>
  <c r="C12" i="41"/>
  <c r="B12" i="41"/>
  <c r="N11" i="41"/>
  <c r="M11" i="41"/>
  <c r="L11" i="41"/>
  <c r="K11" i="41"/>
  <c r="J11" i="41"/>
  <c r="I11" i="41"/>
  <c r="H11" i="41"/>
  <c r="G11" i="41"/>
  <c r="F11" i="41"/>
  <c r="E11" i="41"/>
  <c r="D11" i="41"/>
  <c r="C11" i="41"/>
  <c r="B11" i="41"/>
  <c r="N10" i="41"/>
  <c r="M10" i="41"/>
  <c r="L10" i="41"/>
  <c r="K10" i="41"/>
  <c r="J10" i="41"/>
  <c r="I10" i="41"/>
  <c r="H10" i="41"/>
  <c r="G10" i="41"/>
  <c r="F10" i="41"/>
  <c r="E10" i="41"/>
  <c r="D10" i="41"/>
  <c r="C10" i="41"/>
  <c r="B10" i="41"/>
  <c r="N9" i="41"/>
  <c r="M9" i="41"/>
  <c r="L9" i="41"/>
  <c r="K9" i="41"/>
  <c r="J9" i="41"/>
  <c r="I9" i="41"/>
  <c r="H9" i="41"/>
  <c r="G9" i="41"/>
  <c r="F9" i="41"/>
  <c r="E9" i="41"/>
  <c r="D9" i="41"/>
  <c r="C9" i="41"/>
  <c r="B9" i="41"/>
  <c r="N8" i="41"/>
  <c r="M8" i="41"/>
  <c r="L8" i="41"/>
  <c r="K8" i="41"/>
  <c r="J8" i="41"/>
  <c r="I8" i="41"/>
  <c r="H8" i="41"/>
  <c r="G8" i="41"/>
  <c r="F8" i="41"/>
  <c r="E8" i="41"/>
  <c r="D8" i="41"/>
  <c r="C8" i="41"/>
  <c r="B8" i="41"/>
  <c r="N7" i="41"/>
  <c r="M7" i="41"/>
  <c r="L7" i="41"/>
  <c r="K7" i="41"/>
  <c r="J7" i="41"/>
  <c r="I7" i="41"/>
  <c r="H7" i="41"/>
  <c r="G7" i="41"/>
  <c r="F7" i="41"/>
  <c r="E7" i="41"/>
  <c r="D7" i="41"/>
  <c r="C7" i="41"/>
  <c r="B7" i="41"/>
  <c r="N6" i="41"/>
  <c r="M6" i="41"/>
  <c r="L6" i="41"/>
  <c r="K6" i="41"/>
  <c r="J6" i="41"/>
  <c r="I6" i="41"/>
  <c r="H6" i="41"/>
  <c r="G6" i="41"/>
  <c r="F6" i="41"/>
  <c r="E6" i="41"/>
  <c r="D6" i="41"/>
  <c r="C6" i="41"/>
  <c r="B6" i="41"/>
  <c r="N5" i="41"/>
  <c r="M5" i="41"/>
  <c r="L5" i="41"/>
  <c r="K5" i="41"/>
  <c r="J5" i="41"/>
  <c r="I5" i="41"/>
  <c r="H5" i="41"/>
  <c r="G5" i="41"/>
  <c r="F5" i="41"/>
  <c r="E5" i="41"/>
  <c r="D5" i="41"/>
  <c r="C5" i="41"/>
  <c r="B5" i="41"/>
  <c r="N4" i="41"/>
  <c r="M4" i="41"/>
  <c r="L4" i="41"/>
  <c r="K4" i="41"/>
  <c r="J4" i="41"/>
  <c r="I4" i="41"/>
  <c r="H4" i="41"/>
  <c r="G4" i="41"/>
  <c r="F4" i="41"/>
  <c r="E4" i="41"/>
  <c r="D4" i="41"/>
  <c r="C4" i="41"/>
  <c r="B4" i="41"/>
  <c r="N3" i="41"/>
  <c r="M3" i="41"/>
  <c r="L3" i="41"/>
  <c r="K3" i="41"/>
  <c r="J3" i="41"/>
  <c r="I3" i="41"/>
  <c r="H3" i="41"/>
  <c r="G3" i="41"/>
  <c r="F3" i="41"/>
  <c r="E3" i="41"/>
  <c r="D3" i="41"/>
  <c r="C3" i="41"/>
  <c r="B3" i="41"/>
  <c r="N2" i="41"/>
  <c r="M2" i="41"/>
  <c r="L2" i="41"/>
  <c r="K2" i="41"/>
  <c r="J2" i="41"/>
  <c r="I2" i="41"/>
  <c r="H2" i="41"/>
  <c r="G2" i="41"/>
  <c r="F2" i="41"/>
  <c r="E2" i="41"/>
  <c r="D2" i="41"/>
  <c r="C2" i="41"/>
  <c r="B2" i="41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GQ5" i="3"/>
  <c r="GP5" i="3"/>
  <c r="GO5" i="3"/>
  <c r="GN5" i="3"/>
  <c r="GM5" i="3"/>
  <c r="GL5" i="3"/>
  <c r="GK5" i="3"/>
  <c r="GJ5" i="3"/>
  <c r="GI5" i="3"/>
  <c r="GH5" i="3"/>
  <c r="GG5" i="3"/>
  <c r="GD5" i="3"/>
  <c r="GC5" i="3"/>
  <c r="GB5" i="3"/>
  <c r="GA5" i="3"/>
  <c r="FZ5" i="3"/>
  <c r="FY5" i="3"/>
  <c r="FX5" i="3"/>
  <c r="FW5" i="3"/>
  <c r="FV5" i="3"/>
  <c r="FU5" i="3"/>
  <c r="FT5" i="3"/>
  <c r="FS5" i="3"/>
  <c r="FR5" i="3"/>
  <c r="FQ5" i="3"/>
  <c r="FP5" i="3"/>
  <c r="FO5" i="3"/>
  <c r="FN5" i="3"/>
  <c r="FM5" i="3"/>
  <c r="FL5" i="3"/>
  <c r="FK5" i="3"/>
  <c r="FJ5" i="3"/>
  <c r="FI5" i="3"/>
  <c r="FH5" i="3"/>
  <c r="FG5" i="3"/>
  <c r="FF5" i="3"/>
  <c r="FE5" i="3"/>
  <c r="FD5" i="3"/>
  <c r="FC5" i="3"/>
  <c r="FB5" i="3"/>
  <c r="FA5" i="3"/>
  <c r="EZ5" i="3"/>
  <c r="EY5" i="3"/>
  <c r="EX5" i="3"/>
  <c r="EW5" i="3"/>
  <c r="EV5" i="3"/>
  <c r="EU5" i="3"/>
  <c r="ET5" i="3"/>
  <c r="ES5" i="3"/>
  <c r="ER5" i="3"/>
  <c r="EQ5" i="3"/>
  <c r="EP5" i="3"/>
  <c r="EO5" i="3"/>
  <c r="EN5" i="3"/>
  <c r="EM5" i="3"/>
  <c r="EL5" i="3"/>
  <c r="EK5" i="3"/>
  <c r="EJ5" i="3"/>
  <c r="EI5" i="3"/>
  <c r="EH5" i="3"/>
  <c r="EG5" i="3"/>
  <c r="EF5" i="3"/>
  <c r="EE5" i="3"/>
  <c r="ED5" i="3"/>
  <c r="EC5" i="3"/>
  <c r="EB5" i="3"/>
  <c r="EA5" i="3"/>
  <c r="DZ5" i="3"/>
  <c r="DY5" i="3"/>
  <c r="DX5" i="3"/>
  <c r="DW5" i="3"/>
  <c r="DV5" i="3"/>
  <c r="DU5" i="3"/>
  <c r="DT5" i="3"/>
  <c r="DS5" i="3"/>
  <c r="DR5" i="3"/>
  <c r="DQ5" i="3"/>
  <c r="DP5" i="3"/>
  <c r="DO5" i="3"/>
  <c r="DN5" i="3"/>
  <c r="DM5" i="3"/>
  <c r="DL5" i="3"/>
  <c r="DK5" i="3"/>
  <c r="DJ5" i="3"/>
  <c r="DI5" i="3"/>
  <c r="DH5" i="3"/>
  <c r="DG5" i="3"/>
  <c r="DF5" i="3"/>
  <c r="DE5" i="3"/>
  <c r="DD5" i="3"/>
  <c r="DC5" i="3"/>
  <c r="DB5" i="3"/>
  <c r="DA5" i="3"/>
  <c r="CZ5" i="3"/>
  <c r="CY5" i="3"/>
  <c r="CX5" i="3"/>
  <c r="CW5" i="3"/>
  <c r="CV5" i="3"/>
  <c r="CU5" i="3"/>
  <c r="CS5" i="3"/>
  <c r="CR5" i="3"/>
  <c r="CQ5" i="3"/>
  <c r="CP5" i="3"/>
  <c r="CO5" i="3"/>
  <c r="CN5" i="3"/>
  <c r="CM5" i="3"/>
  <c r="CL5" i="3"/>
  <c r="CK5" i="3"/>
  <c r="CJ5" i="3"/>
  <c r="CI5" i="3"/>
  <c r="CH5" i="3"/>
  <c r="CG5" i="3"/>
  <c r="CF5" i="3"/>
  <c r="CE5" i="3"/>
  <c r="CD5" i="3"/>
  <c r="CC5" i="3"/>
  <c r="CB5" i="3"/>
  <c r="CA5" i="3"/>
  <c r="BZ5" i="3"/>
  <c r="BY5" i="3"/>
  <c r="BX5" i="3"/>
  <c r="BW5" i="3"/>
  <c r="BV5" i="3"/>
  <c r="BU5" i="3"/>
  <c r="BT5" i="3"/>
  <c r="BS5" i="3"/>
  <c r="BR5" i="3"/>
  <c r="BQ5" i="3"/>
  <c r="BP5" i="3"/>
  <c r="BO5" i="3"/>
  <c r="BN5" i="3"/>
  <c r="BM5" i="3"/>
  <c r="BL5" i="3"/>
  <c r="BK5" i="3"/>
  <c r="BJ5" i="3"/>
  <c r="BI5" i="3"/>
  <c r="BH5" i="3"/>
  <c r="BG5" i="3"/>
  <c r="BF5" i="3"/>
  <c r="BE5" i="3"/>
  <c r="BD5" i="3"/>
  <c r="BC5" i="3"/>
  <c r="BB5" i="3"/>
  <c r="BA5" i="3"/>
  <c r="AZ5" i="3"/>
  <c r="AY5" i="3"/>
  <c r="AX5" i="3"/>
  <c r="AW5" i="3"/>
  <c r="AV5" i="3"/>
  <c r="AU5" i="3"/>
  <c r="AT5" i="3"/>
  <c r="AS5" i="3"/>
  <c r="AR5" i="3"/>
  <c r="AQ5" i="3"/>
  <c r="AP5" i="3"/>
  <c r="AO5" i="3"/>
  <c r="AN5" i="3"/>
  <c r="AM5" i="3"/>
  <c r="AL5" i="3"/>
  <c r="AK5" i="3"/>
  <c r="AJ5" i="3"/>
  <c r="AI5" i="3"/>
  <c r="AH5" i="3"/>
  <c r="AG5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B5" i="3"/>
  <c r="GQ4" i="3"/>
  <c r="GP4" i="3"/>
  <c r="GO4" i="3"/>
  <c r="GN4" i="3"/>
  <c r="GM4" i="3"/>
  <c r="GL4" i="3"/>
  <c r="GK4" i="3"/>
  <c r="GJ4" i="3"/>
  <c r="GI4" i="3"/>
  <c r="GH4" i="3"/>
  <c r="GG4" i="3"/>
  <c r="GF4" i="3"/>
  <c r="GE4" i="3"/>
  <c r="GD4" i="3"/>
  <c r="GC4" i="3"/>
  <c r="GB4" i="3"/>
  <c r="GA4" i="3"/>
  <c r="FZ4" i="3"/>
  <c r="FY4" i="3"/>
  <c r="FX4" i="3"/>
  <c r="FW4" i="3"/>
  <c r="FV4" i="3"/>
  <c r="FU4" i="3"/>
  <c r="FT4" i="3"/>
  <c r="FS4" i="3"/>
  <c r="FR4" i="3"/>
  <c r="FQ4" i="3"/>
  <c r="FP4" i="3"/>
  <c r="FO4" i="3"/>
  <c r="FN4" i="3"/>
  <c r="FM4" i="3"/>
  <c r="FL4" i="3"/>
  <c r="FK4" i="3"/>
  <c r="FJ4" i="3"/>
  <c r="FI4" i="3"/>
  <c r="FH4" i="3"/>
  <c r="FG4" i="3"/>
  <c r="FF4" i="3"/>
  <c r="FE4" i="3"/>
  <c r="FD4" i="3"/>
  <c r="FC4" i="3"/>
  <c r="FB4" i="3"/>
  <c r="FA4" i="3"/>
  <c r="EZ4" i="3"/>
  <c r="EY4" i="3"/>
  <c r="EX4" i="3"/>
  <c r="EW4" i="3"/>
  <c r="EV4" i="3"/>
  <c r="EU4" i="3"/>
  <c r="ET4" i="3"/>
  <c r="ES4" i="3"/>
  <c r="ER4" i="3"/>
  <c r="EQ4" i="3"/>
  <c r="EP4" i="3"/>
  <c r="EO4" i="3"/>
  <c r="EN4" i="3"/>
  <c r="EM4" i="3"/>
  <c r="EL4" i="3"/>
  <c r="EK4" i="3"/>
  <c r="EJ4" i="3"/>
  <c r="EI4" i="3"/>
  <c r="EH4" i="3"/>
  <c r="EG4" i="3"/>
  <c r="EF4" i="3"/>
  <c r="EE4" i="3"/>
  <c r="ED4" i="3"/>
  <c r="EC4" i="3"/>
  <c r="EB4" i="3"/>
  <c r="EA4" i="3"/>
  <c r="DZ4" i="3"/>
  <c r="DY4" i="3"/>
  <c r="DX4" i="3"/>
  <c r="DW4" i="3"/>
  <c r="DV4" i="3"/>
  <c r="DU4" i="3"/>
  <c r="DT4" i="3"/>
  <c r="DS4" i="3"/>
  <c r="DR4" i="3"/>
  <c r="DQ4" i="3"/>
  <c r="DP4" i="3"/>
  <c r="DO4" i="3"/>
  <c r="DN4" i="3"/>
  <c r="DM4" i="3"/>
  <c r="DL4" i="3"/>
  <c r="DK4" i="3"/>
  <c r="DJ4" i="3"/>
  <c r="DI4" i="3"/>
  <c r="DH4" i="3"/>
  <c r="DG4" i="3"/>
  <c r="DF4" i="3"/>
  <c r="DE4" i="3"/>
  <c r="DD4" i="3"/>
  <c r="DC4" i="3"/>
  <c r="DB4" i="3"/>
  <c r="DA4" i="3"/>
  <c r="CZ4" i="3"/>
  <c r="CY4" i="3"/>
  <c r="CX4" i="3"/>
  <c r="CW4" i="3"/>
  <c r="CV4" i="3"/>
  <c r="CU4" i="3"/>
  <c r="CT4" i="3"/>
  <c r="CS4" i="3"/>
  <c r="CR4" i="3"/>
  <c r="CQ4" i="3"/>
  <c r="CP4" i="3"/>
  <c r="CO4" i="3"/>
  <c r="CN4" i="3"/>
  <c r="CM4" i="3"/>
  <c r="CL4" i="3"/>
  <c r="CK4" i="3"/>
  <c r="CJ4" i="3"/>
  <c r="CI4" i="3"/>
  <c r="CH4" i="3"/>
  <c r="CG4" i="3"/>
  <c r="CF4" i="3"/>
  <c r="CE4" i="3"/>
  <c r="CD4" i="3"/>
  <c r="CC4" i="3"/>
  <c r="CB4" i="3"/>
  <c r="CA4" i="3"/>
  <c r="BZ4" i="3"/>
  <c r="BY4" i="3"/>
  <c r="BX4" i="3"/>
  <c r="BW4" i="3"/>
  <c r="BV4" i="3"/>
  <c r="BU4" i="3"/>
  <c r="BT4" i="3"/>
  <c r="BS4" i="3"/>
  <c r="BR4" i="3"/>
  <c r="BQ4" i="3"/>
  <c r="BP4" i="3"/>
  <c r="BO4" i="3"/>
  <c r="BN4" i="3"/>
  <c r="BM4" i="3"/>
  <c r="BL4" i="3"/>
  <c r="BK4" i="3"/>
  <c r="BJ4" i="3"/>
  <c r="BI4" i="3"/>
  <c r="BH4" i="3"/>
  <c r="BG4" i="3"/>
  <c r="BF4" i="3"/>
  <c r="BE4" i="3"/>
  <c r="BD4" i="3"/>
  <c r="BC4" i="3"/>
  <c r="BB4" i="3"/>
  <c r="BA4" i="3"/>
  <c r="AZ4" i="3"/>
  <c r="AY4" i="3"/>
  <c r="AX4" i="3"/>
  <c r="AW4" i="3"/>
  <c r="AV4" i="3"/>
  <c r="AU4" i="3"/>
  <c r="AT4" i="3"/>
  <c r="AS4" i="3"/>
  <c r="AR4" i="3"/>
  <c r="AQ4" i="3"/>
  <c r="AP4" i="3"/>
  <c r="AO4" i="3"/>
  <c r="AN4" i="3"/>
  <c r="AM4" i="3"/>
  <c r="AL4" i="3"/>
  <c r="AK4" i="3"/>
  <c r="AJ4" i="3"/>
  <c r="AI4" i="3"/>
  <c r="AH4" i="3"/>
  <c r="AG4" i="3"/>
  <c r="AF4" i="3"/>
  <c r="AE4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C4" i="3"/>
  <c r="B4" i="3"/>
  <c r="GQ3" i="3"/>
  <c r="GP3" i="3"/>
  <c r="GO3" i="3"/>
  <c r="GN3" i="3"/>
  <c r="GM3" i="3"/>
  <c r="GL3" i="3"/>
  <c r="GK3" i="3"/>
  <c r="GJ3" i="3"/>
  <c r="GI3" i="3"/>
  <c r="GH3" i="3"/>
  <c r="GG3" i="3"/>
  <c r="GF3" i="3"/>
  <c r="GE3" i="3"/>
  <c r="GD3" i="3"/>
  <c r="GC3" i="3"/>
  <c r="GB3" i="3"/>
  <c r="GA3" i="3"/>
  <c r="FZ3" i="3"/>
  <c r="FY3" i="3"/>
  <c r="FX3" i="3"/>
  <c r="FW3" i="3"/>
  <c r="FV3" i="3"/>
  <c r="FU3" i="3"/>
  <c r="FT3" i="3"/>
  <c r="FS3" i="3"/>
  <c r="FR3" i="3"/>
  <c r="FQ3" i="3"/>
  <c r="FP3" i="3"/>
  <c r="FO3" i="3"/>
  <c r="FN3" i="3"/>
  <c r="FM3" i="3"/>
  <c r="FL3" i="3"/>
  <c r="FK3" i="3"/>
  <c r="FJ3" i="3"/>
  <c r="FI3" i="3"/>
  <c r="FH3" i="3"/>
  <c r="FG3" i="3"/>
  <c r="FF3" i="3"/>
  <c r="FE3" i="3"/>
  <c r="FD3" i="3"/>
  <c r="FC3" i="3"/>
  <c r="FB3" i="3"/>
  <c r="FA3" i="3"/>
  <c r="EZ3" i="3"/>
  <c r="EY3" i="3"/>
  <c r="EX3" i="3"/>
  <c r="EW3" i="3"/>
  <c r="EV3" i="3"/>
  <c r="EU3" i="3"/>
  <c r="ET3" i="3"/>
  <c r="ES3" i="3"/>
  <c r="ER3" i="3"/>
  <c r="EQ3" i="3"/>
  <c r="EP3" i="3"/>
  <c r="EO3" i="3"/>
  <c r="EN3" i="3"/>
  <c r="EM3" i="3"/>
  <c r="EL3" i="3"/>
  <c r="EK3" i="3"/>
  <c r="EJ3" i="3"/>
  <c r="EI3" i="3"/>
  <c r="EH3" i="3"/>
  <c r="EG3" i="3"/>
  <c r="EF3" i="3"/>
  <c r="EE3" i="3"/>
  <c r="ED3" i="3"/>
  <c r="EC3" i="3"/>
  <c r="EB3" i="3"/>
  <c r="EA3" i="3"/>
  <c r="DZ3" i="3"/>
  <c r="DY3" i="3"/>
  <c r="DX3" i="3"/>
  <c r="DW3" i="3"/>
  <c r="DV3" i="3"/>
  <c r="DU3" i="3"/>
  <c r="DT3" i="3"/>
  <c r="DS3" i="3"/>
  <c r="DR3" i="3"/>
  <c r="DQ3" i="3"/>
  <c r="DP3" i="3"/>
  <c r="DO3" i="3"/>
  <c r="DN3" i="3"/>
  <c r="DM3" i="3"/>
  <c r="DL3" i="3"/>
  <c r="DK3" i="3"/>
  <c r="DJ3" i="3"/>
  <c r="DI3" i="3"/>
  <c r="DH3" i="3"/>
  <c r="DG3" i="3"/>
  <c r="DF3" i="3"/>
  <c r="DE3" i="3"/>
  <c r="DD3" i="3"/>
  <c r="DC3" i="3"/>
  <c r="DB3" i="3"/>
  <c r="DA3" i="3"/>
  <c r="CZ3" i="3"/>
  <c r="CY3" i="3"/>
  <c r="CX3" i="3"/>
  <c r="CW3" i="3"/>
  <c r="CV3" i="3"/>
  <c r="CU3" i="3"/>
  <c r="CT3" i="3"/>
  <c r="CS3" i="3"/>
  <c r="CR3" i="3"/>
  <c r="CQ3" i="3"/>
  <c r="CP3" i="3"/>
  <c r="CO3" i="3"/>
  <c r="CN3" i="3"/>
  <c r="CM3" i="3"/>
  <c r="CL3" i="3"/>
  <c r="CK3" i="3"/>
  <c r="CJ3" i="3"/>
  <c r="CI3" i="3"/>
  <c r="CH3" i="3"/>
  <c r="CG3" i="3"/>
  <c r="CF3" i="3"/>
  <c r="CE3" i="3"/>
  <c r="CD3" i="3"/>
  <c r="CC3" i="3"/>
  <c r="CB3" i="3"/>
  <c r="CA3" i="3"/>
  <c r="BZ3" i="3"/>
  <c r="BY3" i="3"/>
  <c r="BX3" i="3"/>
  <c r="BW3" i="3"/>
  <c r="BV3" i="3"/>
  <c r="BU3" i="3"/>
  <c r="BT3" i="3"/>
  <c r="BS3" i="3"/>
  <c r="BR3" i="3"/>
  <c r="BQ3" i="3"/>
  <c r="BP3" i="3"/>
  <c r="BO3" i="3"/>
  <c r="BN3" i="3"/>
  <c r="BM3" i="3"/>
  <c r="BL3" i="3"/>
  <c r="BK3" i="3"/>
  <c r="BJ3" i="3"/>
  <c r="BI3" i="3"/>
  <c r="BH3" i="3"/>
  <c r="BG3" i="3"/>
  <c r="BF3" i="3"/>
  <c r="BE3" i="3"/>
  <c r="BD3" i="3"/>
  <c r="BC3" i="3"/>
  <c r="BB3" i="3"/>
  <c r="BA3" i="3"/>
  <c r="AZ3" i="3"/>
  <c r="AY3" i="3"/>
  <c r="AX3" i="3"/>
  <c r="AW3" i="3"/>
  <c r="AV3" i="3"/>
  <c r="AU3" i="3"/>
  <c r="AT3" i="3"/>
  <c r="AS3" i="3"/>
  <c r="AR3" i="3"/>
  <c r="AQ3" i="3"/>
  <c r="AP3" i="3"/>
  <c r="AO3" i="3"/>
  <c r="AN3" i="3"/>
  <c r="AM3" i="3"/>
  <c r="AL3" i="3"/>
  <c r="AK3" i="3"/>
  <c r="AJ3" i="3"/>
  <c r="AI3" i="3"/>
  <c r="AH3" i="3"/>
  <c r="AG3" i="3"/>
  <c r="AF3" i="3"/>
  <c r="AE3" i="3"/>
  <c r="AD3" i="3"/>
  <c r="AC3" i="3"/>
  <c r="AB3" i="3"/>
  <c r="AA3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B3" i="3"/>
  <c r="GQ2" i="3"/>
  <c r="GP2" i="3"/>
  <c r="GO2" i="3"/>
  <c r="GN2" i="3"/>
  <c r="GM2" i="3"/>
  <c r="GL2" i="3"/>
  <c r="GK2" i="3"/>
  <c r="GJ2" i="3"/>
  <c r="GI2" i="3"/>
  <c r="GH2" i="3"/>
  <c r="GG2" i="3"/>
  <c r="GF2" i="3"/>
  <c r="GE2" i="3"/>
  <c r="GD2" i="3"/>
  <c r="GC2" i="3"/>
  <c r="GB2" i="3"/>
  <c r="GA2" i="3"/>
  <c r="FZ2" i="3"/>
  <c r="FY2" i="3"/>
  <c r="FX2" i="3"/>
  <c r="FW2" i="3"/>
  <c r="FV2" i="3"/>
  <c r="FU2" i="3"/>
  <c r="FT2" i="3"/>
  <c r="FS2" i="3"/>
  <c r="FR2" i="3"/>
  <c r="FQ2" i="3"/>
  <c r="FP2" i="3"/>
  <c r="FO2" i="3"/>
  <c r="FN2" i="3"/>
  <c r="FM2" i="3"/>
  <c r="FL2" i="3"/>
  <c r="FK2" i="3"/>
  <c r="FJ2" i="3"/>
  <c r="FI2" i="3"/>
  <c r="FH2" i="3"/>
  <c r="FG2" i="3"/>
  <c r="FF2" i="3"/>
  <c r="FE2" i="3"/>
  <c r="FD2" i="3"/>
  <c r="FC2" i="3"/>
  <c r="FB2" i="3"/>
  <c r="FA2" i="3"/>
  <c r="EZ2" i="3"/>
  <c r="EY2" i="3"/>
  <c r="EX2" i="3"/>
  <c r="EW2" i="3"/>
  <c r="EV2" i="3"/>
  <c r="EU2" i="3"/>
  <c r="ET2" i="3"/>
  <c r="ES2" i="3"/>
  <c r="ER2" i="3"/>
  <c r="EQ2" i="3"/>
  <c r="EP2" i="3"/>
  <c r="EO2" i="3"/>
  <c r="EN2" i="3"/>
  <c r="EM2" i="3"/>
  <c r="EL2" i="3"/>
  <c r="EK2" i="3"/>
  <c r="EJ2" i="3"/>
  <c r="EI2" i="3"/>
  <c r="EH2" i="3"/>
  <c r="EG2" i="3"/>
  <c r="EF2" i="3"/>
  <c r="EE2" i="3"/>
  <c r="ED2" i="3"/>
  <c r="EC2" i="3"/>
  <c r="EB2" i="3"/>
  <c r="EA2" i="3"/>
  <c r="DZ2" i="3"/>
  <c r="DY2" i="3"/>
  <c r="DX2" i="3"/>
  <c r="DW2" i="3"/>
  <c r="DV2" i="3"/>
  <c r="DU2" i="3"/>
  <c r="DT2" i="3"/>
  <c r="DS2" i="3"/>
  <c r="DR2" i="3"/>
  <c r="DQ2" i="3"/>
  <c r="DP2" i="3"/>
  <c r="DO2" i="3"/>
  <c r="DN2" i="3"/>
  <c r="DM2" i="3"/>
  <c r="DL2" i="3"/>
  <c r="DK2" i="3"/>
  <c r="DJ2" i="3"/>
  <c r="DI2" i="3"/>
  <c r="DH2" i="3"/>
  <c r="DG2" i="3"/>
  <c r="DF2" i="3"/>
  <c r="DE2" i="3"/>
  <c r="DD2" i="3"/>
  <c r="DC2" i="3"/>
  <c r="DB2" i="3"/>
  <c r="DA2" i="3"/>
  <c r="CZ2" i="3"/>
  <c r="CY2" i="3"/>
  <c r="CX2" i="3"/>
  <c r="CW2" i="3"/>
  <c r="CV2" i="3"/>
  <c r="CU2" i="3"/>
  <c r="CT2" i="3"/>
  <c r="CS2" i="3"/>
  <c r="CR2" i="3"/>
  <c r="CQ2" i="3"/>
  <c r="CP2" i="3"/>
  <c r="CO2" i="3"/>
  <c r="CN2" i="3"/>
  <c r="CM2" i="3"/>
  <c r="CL2" i="3"/>
  <c r="CK2" i="3"/>
  <c r="CJ2" i="3"/>
  <c r="CI2" i="3"/>
  <c r="CH2" i="3"/>
  <c r="CG2" i="3"/>
  <c r="CF2" i="3"/>
  <c r="CE2" i="3"/>
  <c r="CD2" i="3"/>
  <c r="CC2" i="3"/>
  <c r="CB2" i="3"/>
  <c r="CA2" i="3"/>
  <c r="BZ2" i="3"/>
  <c r="BY2" i="3"/>
  <c r="BX2" i="3"/>
  <c r="BW2" i="3"/>
  <c r="BV2" i="3"/>
  <c r="BU2" i="3"/>
  <c r="BT2" i="3"/>
  <c r="BS2" i="3"/>
  <c r="BR2" i="3"/>
  <c r="BQ2" i="3"/>
  <c r="BP2" i="3"/>
  <c r="BO2" i="3"/>
  <c r="BN2" i="3"/>
  <c r="BM2" i="3"/>
  <c r="BL2" i="3"/>
  <c r="BK2" i="3"/>
  <c r="BJ2" i="3"/>
  <c r="BI2" i="3"/>
  <c r="BH2" i="3"/>
  <c r="BG2" i="3"/>
  <c r="BF2" i="3"/>
  <c r="BE2" i="3"/>
  <c r="BD2" i="3"/>
  <c r="BC2" i="3"/>
  <c r="BB2" i="3"/>
  <c r="BA2" i="3"/>
  <c r="AZ2" i="3"/>
  <c r="AY2" i="3"/>
  <c r="AX2" i="3"/>
  <c r="AW2" i="3"/>
  <c r="AV2" i="3"/>
  <c r="AU2" i="3"/>
  <c r="AT2" i="3"/>
  <c r="AS2" i="3"/>
  <c r="AR2" i="3"/>
  <c r="AQ2" i="3"/>
  <c r="AP2" i="3"/>
  <c r="AO2" i="3"/>
  <c r="AN2" i="3"/>
  <c r="AM2" i="3"/>
  <c r="AL2" i="3"/>
  <c r="AK2" i="3"/>
  <c r="AJ2" i="3"/>
  <c r="AI2" i="3"/>
  <c r="AH2" i="3"/>
  <c r="AG2" i="3"/>
  <c r="AF2" i="3"/>
  <c r="AE2" i="3"/>
  <c r="AD2" i="3"/>
  <c r="AC2" i="3"/>
  <c r="AB2" i="3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F2" i="3"/>
  <c r="E2" i="3"/>
  <c r="D2" i="3"/>
  <c r="C2" i="3"/>
  <c r="B2" i="3"/>
  <c r="K29" i="80"/>
  <c r="L28" i="80"/>
  <c r="H28" i="80"/>
  <c r="M22" i="80"/>
  <c r="L22" i="80"/>
  <c r="K22" i="80"/>
  <c r="J22" i="80"/>
  <c r="I22" i="80"/>
  <c r="H22" i="80"/>
  <c r="G26" i="80" s="1"/>
  <c r="G22" i="80"/>
  <c r="F22" i="80"/>
  <c r="E22" i="80"/>
  <c r="D22" i="80"/>
  <c r="C22" i="80"/>
  <c r="B22" i="80"/>
  <c r="M21" i="80"/>
  <c r="L21" i="80"/>
  <c r="K21" i="80"/>
  <c r="J21" i="80"/>
  <c r="I21" i="80"/>
  <c r="H21" i="80"/>
  <c r="G21" i="80"/>
  <c r="H27" i="80" s="1"/>
  <c r="F21" i="80"/>
  <c r="E21" i="80"/>
  <c r="D21" i="80"/>
  <c r="C21" i="80"/>
  <c r="B21" i="80"/>
  <c r="M20" i="80"/>
  <c r="L20" i="80"/>
  <c r="K20" i="80"/>
  <c r="J20" i="80"/>
  <c r="I20" i="80"/>
  <c r="H20" i="80"/>
  <c r="G20" i="80"/>
  <c r="F20" i="80"/>
  <c r="E20" i="80"/>
  <c r="D20" i="80"/>
  <c r="C20" i="80"/>
  <c r="B20" i="80"/>
  <c r="M19" i="80"/>
  <c r="L19" i="80"/>
  <c r="K19" i="80"/>
  <c r="J19" i="80"/>
  <c r="I19" i="80"/>
  <c r="H19" i="80"/>
  <c r="G19" i="80"/>
  <c r="F19" i="80"/>
  <c r="E19" i="80"/>
  <c r="D19" i="80"/>
  <c r="C19" i="80"/>
  <c r="B19" i="80"/>
  <c r="M18" i="80"/>
  <c r="L18" i="80"/>
  <c r="K18" i="80"/>
  <c r="J18" i="80"/>
  <c r="I18" i="80"/>
  <c r="H18" i="80"/>
  <c r="G18" i="80"/>
  <c r="F18" i="80"/>
  <c r="E18" i="80"/>
  <c r="D18" i="80"/>
  <c r="C18" i="80"/>
  <c r="B18" i="80"/>
  <c r="M17" i="80"/>
  <c r="L17" i="80"/>
  <c r="K17" i="80"/>
  <c r="J17" i="80"/>
  <c r="I17" i="80"/>
  <c r="H17" i="80"/>
  <c r="G17" i="80"/>
  <c r="F17" i="80"/>
  <c r="E17" i="80"/>
  <c r="D17" i="80"/>
  <c r="C17" i="80"/>
  <c r="B17" i="80"/>
  <c r="M16" i="80"/>
  <c r="L16" i="80"/>
  <c r="K16" i="80"/>
  <c r="J16" i="80"/>
  <c r="I16" i="80"/>
  <c r="H16" i="80"/>
  <c r="G16" i="80"/>
  <c r="F16" i="80"/>
  <c r="E16" i="80"/>
  <c r="D16" i="80"/>
  <c r="C16" i="80"/>
  <c r="B16" i="80"/>
  <c r="M15" i="80"/>
  <c r="L15" i="80"/>
  <c r="K15" i="80"/>
  <c r="J15" i="80"/>
  <c r="I15" i="80"/>
  <c r="H15" i="80"/>
  <c r="G15" i="80"/>
  <c r="F15" i="80"/>
  <c r="E15" i="80"/>
  <c r="D15" i="80"/>
  <c r="C15" i="80"/>
  <c r="B15" i="80"/>
  <c r="M14" i="80"/>
  <c r="L14" i="80"/>
  <c r="K14" i="80"/>
  <c r="J14" i="80"/>
  <c r="I14" i="80"/>
  <c r="H14" i="80"/>
  <c r="G14" i="80"/>
  <c r="F14" i="80"/>
  <c r="E14" i="80"/>
  <c r="D14" i="80"/>
  <c r="C14" i="80"/>
  <c r="B14" i="80"/>
  <c r="M10" i="80"/>
  <c r="L10" i="80"/>
  <c r="K10" i="80"/>
  <c r="J10" i="80"/>
  <c r="I10" i="80"/>
  <c r="H10" i="80"/>
  <c r="K26" i="80" s="1"/>
  <c r="G10" i="80"/>
  <c r="F10" i="80"/>
  <c r="E10" i="80"/>
  <c r="D10" i="80"/>
  <c r="C10" i="80"/>
  <c r="B10" i="80"/>
  <c r="M9" i="80"/>
  <c r="L9" i="80"/>
  <c r="K9" i="80"/>
  <c r="J9" i="80"/>
  <c r="I9" i="80"/>
  <c r="F9" i="80"/>
  <c r="E9" i="80"/>
  <c r="D9" i="80"/>
  <c r="C9" i="80"/>
  <c r="B9" i="80"/>
  <c r="M8" i="80"/>
  <c r="L8" i="80"/>
  <c r="K8" i="80"/>
  <c r="J8" i="80"/>
  <c r="I8" i="80"/>
  <c r="H8" i="80"/>
  <c r="G8" i="80"/>
  <c r="F8" i="80"/>
  <c r="E8" i="80"/>
  <c r="D8" i="80"/>
  <c r="C8" i="80"/>
  <c r="B8" i="80"/>
  <c r="M7" i="80"/>
  <c r="L7" i="80"/>
  <c r="K7" i="80"/>
  <c r="J7" i="80"/>
  <c r="I7" i="80"/>
  <c r="H7" i="80"/>
  <c r="G7" i="80"/>
  <c r="F7" i="80"/>
  <c r="E7" i="80"/>
  <c r="D7" i="80"/>
  <c r="C7" i="80"/>
  <c r="B7" i="80"/>
  <c r="M6" i="80"/>
  <c r="L6" i="80"/>
  <c r="K6" i="80"/>
  <c r="J6" i="80"/>
  <c r="I6" i="80"/>
  <c r="H6" i="80"/>
  <c r="G6" i="80"/>
  <c r="F6" i="80"/>
  <c r="E6" i="80"/>
  <c r="D6" i="80"/>
  <c r="C6" i="80"/>
  <c r="B6" i="80"/>
  <c r="M5" i="80"/>
  <c r="L5" i="80"/>
  <c r="K5" i="80"/>
  <c r="J5" i="80"/>
  <c r="I5" i="80"/>
  <c r="H5" i="80"/>
  <c r="G5" i="80"/>
  <c r="F5" i="80"/>
  <c r="E5" i="80"/>
  <c r="D5" i="80"/>
  <c r="C5" i="80"/>
  <c r="B5" i="80"/>
  <c r="M4" i="80"/>
  <c r="L4" i="80"/>
  <c r="K4" i="80"/>
  <c r="J4" i="80"/>
  <c r="I4" i="80"/>
  <c r="H4" i="80"/>
  <c r="G4" i="80"/>
  <c r="F4" i="80"/>
  <c r="E4" i="80"/>
  <c r="D4" i="80"/>
  <c r="C4" i="80"/>
  <c r="B4" i="80"/>
  <c r="M3" i="80"/>
  <c r="L3" i="80"/>
  <c r="K3" i="80"/>
  <c r="J3" i="80"/>
  <c r="I3" i="80"/>
  <c r="H3" i="80"/>
  <c r="G3" i="80"/>
  <c r="F3" i="80"/>
  <c r="E3" i="80"/>
  <c r="D3" i="80"/>
  <c r="C3" i="80"/>
  <c r="B3" i="80"/>
  <c r="M2" i="80"/>
  <c r="L2" i="80"/>
  <c r="K2" i="80"/>
  <c r="J2" i="80"/>
  <c r="I2" i="80"/>
  <c r="H2" i="80"/>
  <c r="G2" i="80"/>
  <c r="F2" i="80"/>
  <c r="E2" i="80"/>
  <c r="D2" i="80"/>
  <c r="C2" i="80"/>
  <c r="B2" i="80"/>
  <c r="GI2" i="2"/>
  <c r="GH2" i="2"/>
  <c r="GG2" i="2"/>
  <c r="GF2" i="2"/>
  <c r="GE2" i="2"/>
  <c r="GD2" i="2"/>
  <c r="GC2" i="2"/>
  <c r="GB2" i="2"/>
  <c r="GA2" i="2"/>
  <c r="FZ2" i="2"/>
  <c r="FY2" i="2"/>
  <c r="FX2" i="2"/>
  <c r="FW2" i="2"/>
  <c r="FV2" i="2"/>
  <c r="FU2" i="2"/>
  <c r="FT2" i="2"/>
  <c r="FS2" i="2"/>
  <c r="FR2" i="2"/>
  <c r="FQ2" i="2"/>
  <c r="FP2" i="2"/>
  <c r="FO2" i="2"/>
  <c r="FN2" i="2"/>
  <c r="FM2" i="2"/>
  <c r="FL2" i="2"/>
  <c r="FK2" i="2"/>
  <c r="FJ2" i="2"/>
  <c r="FI2" i="2"/>
  <c r="FH2" i="2"/>
  <c r="FG2" i="2"/>
  <c r="FF2" i="2"/>
  <c r="FE2" i="2"/>
  <c r="FD2" i="2"/>
  <c r="FC2" i="2"/>
  <c r="FB2" i="2"/>
  <c r="FA2" i="2"/>
  <c r="EZ2" i="2"/>
  <c r="EY2" i="2"/>
  <c r="EX2" i="2"/>
  <c r="EW2" i="2"/>
  <c r="EV2" i="2"/>
  <c r="EU2" i="2"/>
  <c r="ET2" i="2"/>
  <c r="ES2" i="2"/>
  <c r="ER2" i="2"/>
  <c r="EQ2" i="2"/>
  <c r="EP2" i="2"/>
  <c r="EO2" i="2"/>
  <c r="EN2" i="2"/>
  <c r="EM2" i="2"/>
  <c r="EL2" i="2"/>
  <c r="EK2" i="2"/>
  <c r="EJ2" i="2"/>
  <c r="EI2" i="2"/>
  <c r="EH2" i="2"/>
  <c r="EG2" i="2"/>
  <c r="EF2" i="2"/>
  <c r="EE2" i="2"/>
  <c r="ED2" i="2"/>
  <c r="EC2" i="2"/>
  <c r="EB2" i="2"/>
  <c r="EA2" i="2"/>
  <c r="DZ2" i="2"/>
  <c r="DY2" i="2"/>
  <c r="DX2" i="2"/>
  <c r="DW2" i="2"/>
  <c r="DV2" i="2"/>
  <c r="DU2" i="2"/>
  <c r="DT2" i="2"/>
  <c r="DS2" i="2"/>
  <c r="DR2" i="2"/>
  <c r="DQ2" i="2"/>
  <c r="DP2" i="2"/>
  <c r="DO2" i="2"/>
  <c r="DN2" i="2"/>
  <c r="DM2" i="2"/>
  <c r="DL2" i="2"/>
  <c r="DK2" i="2"/>
  <c r="DJ2" i="2"/>
  <c r="DI2" i="2"/>
  <c r="DH2" i="2"/>
  <c r="DG2" i="2"/>
  <c r="DF2" i="2"/>
  <c r="DE2" i="2"/>
  <c r="DD2" i="2"/>
  <c r="DC2" i="2"/>
  <c r="DB2" i="2"/>
  <c r="DA2" i="2"/>
  <c r="CZ2" i="2"/>
  <c r="CY2" i="2"/>
  <c r="CX2" i="2"/>
  <c r="CW2" i="2"/>
  <c r="CV2" i="2"/>
  <c r="CU2" i="2"/>
  <c r="CT2" i="2"/>
  <c r="CS2" i="2"/>
  <c r="CR2" i="2"/>
  <c r="CQ2" i="2"/>
  <c r="CP2" i="2"/>
  <c r="CO2" i="2"/>
  <c r="CN2" i="2"/>
  <c r="CM2" i="2"/>
  <c r="CL2" i="2"/>
  <c r="CK2" i="2"/>
  <c r="CJ2" i="2"/>
  <c r="CI2" i="2"/>
  <c r="CH2" i="2"/>
  <c r="CG2" i="2"/>
  <c r="CF2" i="2"/>
  <c r="CE2" i="2"/>
  <c r="CD2" i="2"/>
  <c r="CC2" i="2"/>
  <c r="CB2" i="2"/>
  <c r="CA2" i="2"/>
  <c r="BZ2" i="2"/>
  <c r="BY2" i="2"/>
  <c r="BX2" i="2"/>
  <c r="BW2" i="2"/>
  <c r="BV2" i="2"/>
  <c r="BU2" i="2"/>
  <c r="BT2" i="2"/>
  <c r="BS2" i="2"/>
  <c r="BR2" i="2"/>
  <c r="BQ2" i="2"/>
  <c r="BP2" i="2"/>
  <c r="BO2" i="2"/>
  <c r="BN2" i="2"/>
  <c r="BM2" i="2"/>
  <c r="BL2" i="2"/>
  <c r="BK2" i="2"/>
  <c r="BJ2" i="2"/>
  <c r="BI2" i="2"/>
  <c r="BH2" i="2"/>
  <c r="BG2" i="2"/>
  <c r="BF2" i="2"/>
  <c r="BE2" i="2"/>
  <c r="BD2" i="2"/>
  <c r="BC2" i="2"/>
  <c r="BB2" i="2"/>
  <c r="BA2" i="2"/>
  <c r="AZ2" i="2"/>
  <c r="AY2" i="2"/>
  <c r="AX2" i="2"/>
  <c r="AW2" i="2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  <c r="A2" i="2"/>
  <c r="I49" i="81" l="1"/>
  <c r="GY90" i="1"/>
  <c r="F121" i="43"/>
  <c r="G121" i="43" s="1"/>
  <c r="D41" i="43"/>
  <c r="E41" i="43" s="1"/>
  <c r="F41" i="43"/>
  <c r="G41" i="43" s="1"/>
  <c r="D20" i="43"/>
  <c r="E20" i="43" s="1"/>
  <c r="F20" i="43"/>
  <c r="G20" i="43" s="1"/>
  <c r="D59" i="43"/>
  <c r="E59" i="43" s="1"/>
  <c r="L20" i="43"/>
  <c r="M20" i="43" s="1"/>
  <c r="K22" i="41"/>
  <c r="K23" i="41"/>
  <c r="EL10" i="6"/>
  <c r="N21" i="86"/>
  <c r="B121" i="86" s="1"/>
  <c r="N20" i="86"/>
  <c r="B120" i="86" s="1"/>
  <c r="N44" i="86"/>
  <c r="N45" i="86"/>
  <c r="N115" i="86"/>
  <c r="N93" i="86"/>
  <c r="N3" i="63"/>
  <c r="N7" i="63"/>
  <c r="N68" i="86"/>
  <c r="N69" i="86"/>
  <c r="N92" i="86"/>
  <c r="N2" i="63"/>
  <c r="N6" i="63"/>
  <c r="B139" i="86"/>
  <c r="B11" i="63"/>
  <c r="N11" i="63" s="1"/>
  <c r="N11" i="64"/>
  <c r="Q2" i="64"/>
  <c r="ER18" i="45"/>
  <c r="H49" i="81"/>
  <c r="E53" i="81" s="1"/>
  <c r="H17" i="41"/>
  <c r="EL6" i="6"/>
  <c r="GF5" i="3"/>
  <c r="EK16" i="6"/>
  <c r="EK11" i="6" s="1"/>
  <c r="ER19" i="45"/>
  <c r="GJ17" i="9"/>
  <c r="GJ13" i="9"/>
  <c r="GJ9" i="9"/>
  <c r="GJ5" i="9"/>
  <c r="EK21" i="6"/>
  <c r="EL25" i="6"/>
  <c r="DZ38" i="6" s="1"/>
  <c r="EL11" i="6"/>
  <c r="EL24" i="6" s="1"/>
  <c r="DZ28" i="6" s="1"/>
  <c r="DZ52" i="6" s="1"/>
  <c r="EL17" i="6"/>
  <c r="EL22" i="6"/>
  <c r="EL7" i="6"/>
  <c r="EN7" i="38"/>
  <c r="EN10" i="38" s="1"/>
  <c r="EL5" i="6"/>
  <c r="CZ46" i="17"/>
  <c r="CZ45" i="17"/>
  <c r="GE66" i="9"/>
  <c r="GE65" i="9"/>
  <c r="DY25" i="6"/>
  <c r="DY39" i="6" s="1"/>
  <c r="DY12" i="6"/>
  <c r="EA10" i="38"/>
  <c r="EA11" i="38"/>
  <c r="L26" i="80"/>
  <c r="DY17" i="6"/>
  <c r="FX9" i="9"/>
  <c r="GI65" i="9"/>
  <c r="GI66" i="9"/>
  <c r="CZ61" i="17"/>
  <c r="FX13" i="9"/>
  <c r="GM65" i="9"/>
  <c r="GQ65" i="9"/>
  <c r="GI81" i="9"/>
  <c r="CZ29" i="17"/>
  <c r="F12" i="81"/>
  <c r="H26" i="80"/>
  <c r="DY5" i="6"/>
  <c r="DY7" i="6"/>
  <c r="FX17" i="9"/>
  <c r="F28" i="81"/>
  <c r="GC18" i="24"/>
  <c r="H14" i="140"/>
  <c r="EB10" i="38"/>
  <c r="FY9" i="9"/>
  <c r="FY17" i="9"/>
  <c r="DZ7" i="6"/>
  <c r="DZ10" i="6"/>
  <c r="DZ17" i="6"/>
  <c r="EB7" i="38"/>
  <c r="EB13" i="38" s="1"/>
  <c r="EK6" i="6"/>
  <c r="EK12" i="6"/>
  <c r="EM10" i="38"/>
  <c r="EM13" i="38"/>
  <c r="EM11" i="38"/>
  <c r="EM12" i="38"/>
  <c r="GE5" i="22"/>
  <c r="GE5" i="3"/>
  <c r="GE5" i="24"/>
  <c r="EK22" i="6"/>
  <c r="EK24" i="6"/>
  <c r="DY28" i="6" s="1"/>
  <c r="EK5" i="6"/>
  <c r="EK7" i="6"/>
  <c r="EJ7" i="38"/>
  <c r="EJ11" i="38" s="1"/>
  <c r="EH6" i="6"/>
  <c r="EH5" i="6"/>
  <c r="EK12" i="38"/>
  <c r="EK13" i="38"/>
  <c r="EK11" i="38"/>
  <c r="EK10" i="38"/>
  <c r="EI5" i="6"/>
  <c r="EI6" i="6"/>
  <c r="GM14" i="24"/>
  <c r="EL7" i="38"/>
  <c r="EJ5" i="6"/>
  <c r="EJ6" i="6"/>
  <c r="G49" i="81"/>
  <c r="EN11" i="38" l="1"/>
  <c r="EN13" i="38"/>
  <c r="EA52" i="6"/>
  <c r="F53" i="81"/>
  <c r="F21" i="41"/>
  <c r="G21" i="41" s="1"/>
  <c r="O17" i="41"/>
  <c r="J21" i="41" s="1"/>
  <c r="K21" i="41" s="1"/>
  <c r="EK17" i="6"/>
  <c r="EN12" i="38"/>
  <c r="EL12" i="6"/>
  <c r="EE52" i="6"/>
  <c r="EE53" i="6"/>
  <c r="EB11" i="38"/>
  <c r="DZ25" i="6"/>
  <c r="DZ39" i="6" s="1"/>
  <c r="DZ12" i="6"/>
  <c r="EB12" i="38"/>
  <c r="EJ13" i="38"/>
  <c r="EJ12" i="38"/>
  <c r="EJ10" i="38"/>
  <c r="EL13" i="38"/>
  <c r="EL12" i="38"/>
  <c r="EL10" i="38"/>
  <c r="EL11" i="38"/>
</calcChain>
</file>

<file path=xl/sharedStrings.xml><?xml version="1.0" encoding="utf-8"?>
<sst xmlns="http://schemas.openxmlformats.org/spreadsheetml/2006/main" count="1108" uniqueCount="329">
  <si>
    <t>Date</t>
  </si>
  <si>
    <t>New Listings</t>
  </si>
  <si>
    <t>BOM</t>
  </si>
  <si>
    <t>Price Changes</t>
  </si>
  <si>
    <t>Sold</t>
  </si>
  <si>
    <t>Under Contract</t>
  </si>
  <si>
    <t>Withdrawn</t>
  </si>
  <si>
    <t>Expired</t>
  </si>
  <si>
    <t>UC / SH</t>
  </si>
  <si>
    <t>Rented</t>
  </si>
  <si>
    <t xml:space="preserve">Total </t>
  </si>
  <si>
    <t>New Res</t>
  </si>
  <si>
    <t>New Land</t>
  </si>
  <si>
    <t>New Commercial</t>
  </si>
  <si>
    <t>Residential Rental</t>
  </si>
  <si>
    <t>Commercial Rental</t>
  </si>
  <si>
    <t>Total</t>
  </si>
  <si>
    <t>Sold Properties</t>
  </si>
  <si>
    <t>Residential</t>
  </si>
  <si>
    <t>Land</t>
  </si>
  <si>
    <t>Commercial</t>
  </si>
  <si>
    <t>Total Active Listings</t>
  </si>
  <si>
    <t>Commercial Rental Listings</t>
  </si>
  <si>
    <t>Residential Rental Listings</t>
  </si>
  <si>
    <t>Residential Listings</t>
  </si>
  <si>
    <t xml:space="preserve">RES Under Contract / Continue to Show </t>
  </si>
  <si>
    <t>LND Under Contract / Continue to Show</t>
  </si>
  <si>
    <t>COM Under Contract / Continue to Show</t>
  </si>
  <si>
    <t>Monthly Under Contract (Market Monitor)</t>
  </si>
  <si>
    <t>Residential How Sold</t>
  </si>
  <si>
    <t>Conventional</t>
  </si>
  <si>
    <t>Cash</t>
  </si>
  <si>
    <t>FHA</t>
  </si>
  <si>
    <t>2013 updated 03/07/14   2014 Data updated 03/07/14</t>
  </si>
  <si>
    <t>Jumbo</t>
  </si>
  <si>
    <t>USDA</t>
  </si>
  <si>
    <t>Other</t>
  </si>
  <si>
    <t>VA</t>
  </si>
  <si>
    <t>Sold Residential by Price Range</t>
  </si>
  <si>
    <t>Current Period (March 2013 to Feb 2014</t>
  </si>
  <si>
    <t>Previous Period (March 2012 to Feb 2013)</t>
  </si>
  <si>
    <t>$200,000 - $499,999</t>
  </si>
  <si>
    <t>Below $199,999K</t>
  </si>
  <si>
    <t>$500,000 - $749,999</t>
  </si>
  <si>
    <t>$750,000 and Above</t>
  </si>
  <si>
    <t>Hot Sheet Data</t>
  </si>
  <si>
    <t>Active Data</t>
  </si>
  <si>
    <t>Sold Data</t>
  </si>
  <si>
    <t>Total Average Sale Price</t>
  </si>
  <si>
    <t>Total Median Sale Price</t>
  </si>
  <si>
    <t>SF Average Sale Price</t>
  </si>
  <si>
    <t>SF Median Sale Price</t>
  </si>
  <si>
    <t>Condo Median Sale Price</t>
  </si>
  <si>
    <t>Condo Total Sale Volumn</t>
  </si>
  <si>
    <t>SF Total Sale Volumn</t>
  </si>
  <si>
    <t>Total Sale Volumn</t>
  </si>
  <si>
    <t>Comm / Industrial</t>
  </si>
  <si>
    <t>Boat Slip</t>
  </si>
  <si>
    <t>Residential Sold Data</t>
  </si>
  <si>
    <t>Land Sold Data</t>
  </si>
  <si>
    <t>Commercial Sold Data</t>
  </si>
  <si>
    <t>Short Sale Sold</t>
  </si>
  <si>
    <t>Bank Owned Sold</t>
  </si>
  <si>
    <t>Short Sale Inventory</t>
  </si>
  <si>
    <t>Bank Owned Inventory</t>
  </si>
  <si>
    <t>Condo Average Sale Price</t>
  </si>
  <si>
    <t>Condo Units Sold</t>
  </si>
  <si>
    <t>SFD Units Sold</t>
  </si>
  <si>
    <t>Total Units Sold</t>
  </si>
  <si>
    <t>Residential Price / SQFT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</si>
  <si>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</si>
  <si>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</si>
  <si>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</si>
  <si>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</si>
  <si>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</si>
  <si>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</si>
  <si>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</si>
  <si>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</si>
  <si>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</si>
  <si>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</si>
  <si>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</si>
  <si>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</si>
  <si>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Residential Sold</t>
  </si>
  <si>
    <t>Potential Short Sale</t>
  </si>
  <si>
    <t>Bank Owned</t>
  </si>
  <si>
    <t>Percent Potential Short Sale</t>
  </si>
  <si>
    <t>Percent Bank Owned</t>
  </si>
  <si>
    <t>Total Percent</t>
  </si>
  <si>
    <t>Total distressed sold</t>
  </si>
  <si>
    <t>Total distressed inventory</t>
  </si>
  <si>
    <t>Percent of Inventory</t>
  </si>
  <si>
    <t>Percent of Active Inventory</t>
  </si>
  <si>
    <t>Short Sales in Active Inventory</t>
  </si>
  <si>
    <t>Bank Owned in Active Inventory</t>
  </si>
  <si>
    <t>Year to Date Comparison - Distressed Properties</t>
  </si>
  <si>
    <t>Qty Sold</t>
  </si>
  <si>
    <t>% Chg</t>
  </si>
  <si>
    <t>Volume Sold</t>
  </si>
  <si>
    <t>Average Sale</t>
  </si>
  <si>
    <t>Median Sale</t>
  </si>
  <si>
    <t>Residential - Short Sale</t>
  </si>
  <si>
    <t>Current Period</t>
  </si>
  <si>
    <t>One year Ago</t>
  </si>
  <si>
    <t>Increase / (Decrease)</t>
  </si>
  <si>
    <t>Residential - Bank Owned</t>
  </si>
  <si>
    <t xml:space="preserve">Current Period </t>
  </si>
  <si>
    <t>One Year Ago</t>
  </si>
  <si>
    <t>All Residential - Distressed</t>
  </si>
  <si>
    <t>12 Months of Data / 12 Months of Data</t>
  </si>
  <si>
    <t>vs</t>
  </si>
  <si>
    <t>Previous Period</t>
  </si>
  <si>
    <t>Total Distressed Inventory</t>
  </si>
  <si>
    <t>Total Distressed Sold</t>
  </si>
  <si>
    <t>Total Sold Volume</t>
  </si>
  <si>
    <t>Total Sold</t>
  </si>
  <si>
    <t xml:space="preserve">Average </t>
  </si>
  <si>
    <t>Median Sale Price</t>
  </si>
  <si>
    <t>Units Sold</t>
  </si>
  <si>
    <t>Median Price SFD</t>
  </si>
  <si>
    <t>Median Price Condo</t>
  </si>
  <si>
    <t>Average Sale Price</t>
  </si>
  <si>
    <t>Total Sale Price</t>
  </si>
  <si>
    <t>Commercial / Industrial</t>
  </si>
  <si>
    <t>Boatslip</t>
  </si>
  <si>
    <t>Acreage</t>
  </si>
  <si>
    <t>Sold Residential</t>
  </si>
  <si>
    <t>Sold Land</t>
  </si>
  <si>
    <t>Sold Commercial</t>
  </si>
  <si>
    <t>Year to Date Comparison - Land Listings</t>
  </si>
  <si>
    <t>Land - Residential</t>
  </si>
  <si>
    <t>Increase / Decrease</t>
  </si>
  <si>
    <t>All Land</t>
  </si>
  <si>
    <t>Year to Year Comparison - Land Listings</t>
  </si>
  <si>
    <t>Land Type Sold</t>
  </si>
  <si>
    <t>YTD Sold</t>
  </si>
  <si>
    <t>YTD Under Contact</t>
  </si>
  <si>
    <t>Under Contract WO UC / SH</t>
  </si>
  <si>
    <t>Under Contract With UC / SH</t>
  </si>
  <si>
    <t>Residential Property Absorption Rate</t>
  </si>
  <si>
    <t>Absorption Rate in Weeks</t>
  </si>
  <si>
    <t>Percentage of Total Sold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</si>
  <si>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</si>
  <si>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</si>
  <si>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</si>
  <si>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</si>
  <si>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</si>
  <si>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</si>
  <si>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</si>
  <si>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</si>
  <si>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</si>
  <si>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</si>
  <si>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</si>
  <si>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Year to Date Comparison</t>
  </si>
  <si>
    <t>Qty Active</t>
  </si>
  <si>
    <t>Lots / Land</t>
  </si>
  <si>
    <t>All Classes</t>
  </si>
  <si>
    <t>Year to Date Comparison - Residential Property</t>
  </si>
  <si>
    <t>Single Family Detached</t>
  </si>
  <si>
    <t>Condominium</t>
  </si>
  <si>
    <t>All Residential</t>
  </si>
  <si>
    <t>Residential Sales</t>
  </si>
  <si>
    <t>Land Sales</t>
  </si>
  <si>
    <t>Units</t>
  </si>
  <si>
    <t>RESIDENTIAL</t>
  </si>
  <si>
    <t>ALL SALES</t>
  </si>
  <si>
    <t>LAND</t>
  </si>
  <si>
    <t>DISTRESSED PROPERTY</t>
  </si>
  <si>
    <t>Active = Active + UC / SH</t>
  </si>
  <si>
    <r>
      <t xml:space="preserve">Total </t>
    </r>
    <r>
      <rPr>
        <b/>
        <sz val="11"/>
        <color theme="1"/>
        <rFont val="Calibri"/>
        <family val="2"/>
        <scheme val="minor"/>
      </rPr>
      <t>Active</t>
    </r>
    <r>
      <rPr>
        <sz val="11"/>
        <color theme="1"/>
        <rFont val="Calibri"/>
        <family val="2"/>
        <scheme val="minor"/>
      </rPr>
      <t xml:space="preserve"> Resindential Listings</t>
    </r>
  </si>
  <si>
    <r>
      <t xml:space="preserve">Total </t>
    </r>
    <r>
      <rPr>
        <b/>
        <sz val="11"/>
        <color theme="1"/>
        <rFont val="Calibri"/>
        <family val="2"/>
        <scheme val="minor"/>
      </rPr>
      <t>Active</t>
    </r>
    <r>
      <rPr>
        <sz val="11"/>
        <color theme="1"/>
        <rFont val="Calibri"/>
        <family val="2"/>
        <scheme val="minor"/>
      </rPr>
      <t xml:space="preserve"> Land Listings</t>
    </r>
  </si>
  <si>
    <r>
      <t xml:space="preserve">Total </t>
    </r>
    <r>
      <rPr>
        <b/>
        <sz val="11"/>
        <color theme="1"/>
        <rFont val="Calibri"/>
        <family val="2"/>
        <scheme val="minor"/>
      </rPr>
      <t>Active</t>
    </r>
    <r>
      <rPr>
        <sz val="11"/>
        <color theme="1"/>
        <rFont val="Calibri"/>
        <family val="2"/>
        <scheme val="minor"/>
      </rPr>
      <t xml:space="preserve"> Commercial Listings</t>
    </r>
  </si>
  <si>
    <r>
      <rPr>
        <b/>
        <sz val="11"/>
        <color theme="1"/>
        <rFont val="Calibri"/>
        <family val="2"/>
        <scheme val="minor"/>
      </rPr>
      <t>All Active</t>
    </r>
    <r>
      <rPr>
        <sz val="11"/>
        <color theme="1"/>
        <rFont val="Calibri"/>
        <family val="2"/>
        <scheme val="minor"/>
      </rPr>
      <t xml:space="preserve"> Residential Listings</t>
    </r>
  </si>
  <si>
    <r>
      <rPr>
        <b/>
        <sz val="11"/>
        <color theme="1"/>
        <rFont val="Calibri"/>
        <family val="2"/>
        <scheme val="minor"/>
      </rPr>
      <t>All Active</t>
    </r>
    <r>
      <rPr>
        <sz val="11"/>
        <color theme="1"/>
        <rFont val="Calibri"/>
        <family val="2"/>
        <scheme val="minor"/>
      </rPr>
      <t xml:space="preserve"> Land Listings</t>
    </r>
  </si>
  <si>
    <r>
      <rPr>
        <b/>
        <sz val="11"/>
        <color theme="1"/>
        <rFont val="Calibri"/>
        <family val="2"/>
        <scheme val="minor"/>
      </rPr>
      <t>All Active</t>
    </r>
    <r>
      <rPr>
        <sz val="11"/>
        <color theme="1"/>
        <rFont val="Calibri"/>
        <family val="2"/>
        <scheme val="minor"/>
      </rPr>
      <t xml:space="preserve"> Commercial Listings</t>
    </r>
  </si>
  <si>
    <t>Average DOM</t>
  </si>
  <si>
    <t>Calculated Under Contract</t>
  </si>
  <si>
    <t>Manteo</t>
  </si>
  <si>
    <t>Southern Shores</t>
  </si>
  <si>
    <t>Nags Head</t>
  </si>
  <si>
    <t>Kill Devil Hills</t>
  </si>
  <si>
    <t>Kitty Hawk</t>
  </si>
  <si>
    <t>Duck</t>
  </si>
  <si>
    <t>Hatteras Island</t>
  </si>
  <si>
    <t>Roanoke Island</t>
  </si>
  <si>
    <t>KDH - UnIncorporated</t>
  </si>
  <si>
    <t>Value of Building Permits 2015</t>
  </si>
  <si>
    <t>Value of Building Permits 2016</t>
  </si>
  <si>
    <t>Total New Residential Permits</t>
  </si>
  <si>
    <t>Total Building Permits</t>
  </si>
  <si>
    <t>YTD 2016 Total Residential New Construction Building Permit Value</t>
  </si>
  <si>
    <t>Value of Building Permints 2017</t>
  </si>
  <si>
    <t>2017 - Total Residential New Construction Building Permits</t>
  </si>
  <si>
    <t>YTD 2017 Total Residential New Construction Building Permit Value</t>
  </si>
  <si>
    <t>YOY Building Permit Value</t>
  </si>
  <si>
    <t>2017 Total</t>
  </si>
  <si>
    <t>2016 Total</t>
  </si>
  <si>
    <t>Manteo-16</t>
  </si>
  <si>
    <t>Manteo-17</t>
  </si>
  <si>
    <t>Southern Shores - 17</t>
  </si>
  <si>
    <t>Southern Shores - 16</t>
  </si>
  <si>
    <t>Nags Head - 17</t>
  </si>
  <si>
    <t>Nags Head - 16</t>
  </si>
  <si>
    <t>Kill Devil Hills - 17</t>
  </si>
  <si>
    <t>Kill Devil Hills - 16</t>
  </si>
  <si>
    <t>Kitty Hawk - 17</t>
  </si>
  <si>
    <t>Kitty Hawk -  16</t>
  </si>
  <si>
    <t>Duck -17</t>
  </si>
  <si>
    <t>Duck - 16</t>
  </si>
  <si>
    <t>Hatteras Island - 17</t>
  </si>
  <si>
    <t>Roanoke Island - 17</t>
  </si>
  <si>
    <t>KDH - UnIncorporated - 17</t>
  </si>
  <si>
    <t>Hatteras Island - 16</t>
  </si>
  <si>
    <t>Roanoke Island -16</t>
  </si>
  <si>
    <t>KDH - UnIncorporated -16</t>
  </si>
  <si>
    <t>Value of Building Permits 2014</t>
  </si>
  <si>
    <t>Value of Building Permits 2013</t>
  </si>
  <si>
    <t>Value of Building Permits 2011</t>
  </si>
  <si>
    <t>Value of Building Permits 2012</t>
  </si>
  <si>
    <t>Manteo-18</t>
  </si>
  <si>
    <t>Southern Shores - 18</t>
  </si>
  <si>
    <t>Nags Head - 18</t>
  </si>
  <si>
    <t>Kill Devil Hills - 18</t>
  </si>
  <si>
    <t>Kitty Hawk - 18</t>
  </si>
  <si>
    <t>Kitty Hawk -  17</t>
  </si>
  <si>
    <t>Duck -18</t>
  </si>
  <si>
    <t>Duck - 17</t>
  </si>
  <si>
    <t>Hatteras Island - 18</t>
  </si>
  <si>
    <t>Roanoke Island - 18</t>
  </si>
  <si>
    <t>Roanoke Island -18</t>
  </si>
  <si>
    <t>KDH - UnIncorporated - 18</t>
  </si>
  <si>
    <t>KDH - UnIncorporated -17</t>
  </si>
  <si>
    <t>2018 Total</t>
  </si>
  <si>
    <t>Manteo - 18</t>
  </si>
  <si>
    <t>Southern Shores-18</t>
  </si>
  <si>
    <t>Nags Head-18</t>
  </si>
  <si>
    <t>Kill Devil Hills -18</t>
  </si>
  <si>
    <t>Kitty Hawk-18</t>
  </si>
  <si>
    <t>Duck - 18</t>
  </si>
  <si>
    <t>Hatteras Island -18</t>
  </si>
  <si>
    <t xml:space="preserve">Manteo - 17 </t>
  </si>
  <si>
    <t>Value of Building Permints 2018</t>
  </si>
  <si>
    <t>Roanoke Island -17</t>
  </si>
  <si>
    <t>Total Under Contract</t>
  </si>
  <si>
    <t>Total Inventory</t>
  </si>
  <si>
    <t>Month / Year</t>
  </si>
  <si>
    <t>Count</t>
  </si>
  <si>
    <t>All Residential Sales</t>
  </si>
  <si>
    <t>%Chg</t>
  </si>
  <si>
    <t>Active Residential Inventory</t>
  </si>
  <si>
    <t>SFD Median Sale Price</t>
  </si>
  <si>
    <t>Residential Median Sale Price</t>
  </si>
  <si>
    <t>Current Year</t>
  </si>
  <si>
    <t>Prior Year</t>
  </si>
  <si>
    <t>Residential - Avg Sale Price</t>
  </si>
  <si>
    <t>Residential Propert Sales</t>
  </si>
  <si>
    <t>Avg Days on Market</t>
  </si>
  <si>
    <t>Lots / Land Sales</t>
  </si>
  <si>
    <t>Lots / Land Average Price</t>
  </si>
  <si>
    <t>Lots / Land Median Price</t>
  </si>
  <si>
    <t>Distressed Sale Inventory</t>
  </si>
  <si>
    <t>Total Active Inventory</t>
  </si>
  <si>
    <t>Distressed Sales</t>
  </si>
  <si>
    <t>Residential Inventory</t>
  </si>
  <si>
    <t>Lots / Land  Inventory</t>
  </si>
  <si>
    <t>Listings Sold</t>
  </si>
  <si>
    <t>Listing Sold</t>
  </si>
  <si>
    <t>Manteo-19</t>
  </si>
  <si>
    <t>Southern Shores - 19</t>
  </si>
  <si>
    <t>Nags Head - 19</t>
  </si>
  <si>
    <t>Kill Devil Hills - 19</t>
  </si>
  <si>
    <t>Kitty Hawk - 19</t>
  </si>
  <si>
    <t>Kitty Hawk -  18</t>
  </si>
  <si>
    <t>Duck -19</t>
  </si>
  <si>
    <t>Hatteras Island - 19</t>
  </si>
  <si>
    <t>Roanoke Island - 19</t>
  </si>
  <si>
    <t>KDH - UnIncorporated - 19</t>
  </si>
  <si>
    <t>KDH - UnIncorporated -18</t>
  </si>
  <si>
    <t>2019 Total</t>
  </si>
  <si>
    <t>Manteo - 19</t>
  </si>
  <si>
    <t>Southern Shores-19</t>
  </si>
  <si>
    <t>Nags Head-19</t>
  </si>
  <si>
    <t>Kill Devil Hills -19</t>
  </si>
  <si>
    <t>Kitty Hawk-19</t>
  </si>
  <si>
    <t>Duck - 19</t>
  </si>
  <si>
    <t>Hatteras Island -19</t>
  </si>
  <si>
    <t>Roanoke Island -19</t>
  </si>
  <si>
    <t>Value of Building Permints 2019</t>
  </si>
  <si>
    <t xml:space="preserve"> </t>
  </si>
  <si>
    <t>Monthly Sales</t>
  </si>
  <si>
    <t>G</t>
  </si>
  <si>
    <t>y</t>
  </si>
  <si>
    <t>b</t>
  </si>
  <si>
    <t>r</t>
  </si>
  <si>
    <t>Yearly (as of Jan) Sales</t>
  </si>
  <si>
    <t>TOM</t>
  </si>
  <si>
    <t>Value of Building Permints 2020</t>
  </si>
  <si>
    <t>Manteo - 20</t>
  </si>
  <si>
    <t>Southern Shores-20</t>
  </si>
  <si>
    <t>Nags Head-20</t>
  </si>
  <si>
    <t>Kill Devil Hills -20</t>
  </si>
  <si>
    <t>Kitty Hawk-20</t>
  </si>
  <si>
    <t>Duck - 20</t>
  </si>
  <si>
    <t>Hatteras Island -20</t>
  </si>
  <si>
    <t>Roanoke Island -20</t>
  </si>
  <si>
    <t>KDH - UnIncorporated - 20</t>
  </si>
  <si>
    <t>Manteo-20</t>
  </si>
  <si>
    <t>Southern Shores - 20</t>
  </si>
  <si>
    <t>Nags Head - 20</t>
  </si>
  <si>
    <t>Kill Devil Hills - 20</t>
  </si>
  <si>
    <t>Kitty Hawk -  20</t>
  </si>
  <si>
    <t>Kitty Hawk -  19</t>
  </si>
  <si>
    <t>Duck -20</t>
  </si>
  <si>
    <t>Hatteras Island - 20</t>
  </si>
  <si>
    <t>Roanoke Island - 20</t>
  </si>
  <si>
    <t>KDH - UnIncorporated -19</t>
  </si>
  <si>
    <t>2020 Total</t>
  </si>
  <si>
    <t>Kitty Hawk - 20</t>
  </si>
  <si>
    <t>Dollar Value Under Contract</t>
  </si>
  <si>
    <t>Y-O-Y Total Building Permit Comparision as of April 2020</t>
  </si>
  <si>
    <t>Residential Sold</t>
  </si>
  <si>
    <t>Jul'20</t>
  </si>
  <si>
    <t>Jul'19</t>
  </si>
  <si>
    <t>Jul'18</t>
  </si>
  <si>
    <t>Jul'17</t>
  </si>
  <si>
    <t>Current Period (Aug 2019 to July 2020)</t>
  </si>
  <si>
    <t>Previous Period (Aug 2018 to July 2019)</t>
  </si>
  <si>
    <t>2019 updated 07.24.20              2020 Data updated 08.05.20</t>
  </si>
  <si>
    <t>2019 data updated 07.24.20               2020 data updated 08.05.20</t>
  </si>
  <si>
    <t>2019 data updated 07.24.20               2020 data updated 08.08.20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</si>
</sst>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164" formatCode="[$-409]mmm\-yy;@"/>
    <numFmt numFmtId="165" formatCode="&quot;$&quot;#,##0.00"/>
    <numFmt numFmtId="166" formatCode="&quot;$&quot;#,##0"/>
    <numFmt numFmtId="167" formatCode="[$-409]mmmmm;@"/>
    <numFmt numFmtId="168" formatCode="0_);[Red]\(0\)"/>
  </numFmts>
  <fonts count="1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12"/>
      <color rgb="FF000000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8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339BFF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</borders>
  <cellStyleXfs count="47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72">
    <xf numFmtId="0" fontId="0" fillId="0" borderId="0" xfId="0"/>
    <xf numFmtId="0" fontId="0" fillId="4" borderId="0" xfId="0" applyFill="1"/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3" borderId="0" xfId="0" applyFill="1"/>
    <xf numFmtId="9" fontId="0" fillId="3" borderId="0" xfId="0" applyNumberFormat="1" applyFill="1"/>
    <xf numFmtId="0" fontId="0" fillId="3" borderId="0" xfId="0" applyFill="1" applyAlignment="1">
      <alignment horizontal="center" vertical="center" wrapText="1"/>
    </xf>
    <xf numFmtId="9" fontId="0" fillId="3" borderId="0" xfId="0" applyNumberFormat="1" applyFill="1" applyAlignment="1">
      <alignment horizontal="center" vertical="center"/>
    </xf>
    <xf numFmtId="17" fontId="0" fillId="0" borderId="0" xfId="0" applyNumberFormat="1"/>
    <xf numFmtId="0" fontId="0" fillId="0" borderId="0" xfId="0" applyAlignment="1">
      <alignment horizontal="center" vertical="center"/>
    </xf>
    <xf numFmtId="168" fontId="1" fillId="0" borderId="0" xfId="0" applyNumberFormat="1" applyFont="1" applyAlignment="1">
      <alignment horizontal="center"/>
    </xf>
    <xf numFmtId="0" fontId="1" fillId="0" borderId="7" xfId="0" applyFont="1" applyBorder="1" applyAlignment="1">
      <alignment horizontal="center"/>
    </xf>
    <xf numFmtId="9" fontId="1" fillId="0" borderId="7" xfId="0" applyNumberFormat="1" applyFont="1" applyBorder="1" applyAlignment="1">
      <alignment horizontal="center"/>
    </xf>
    <xf numFmtId="0" fontId="1" fillId="0" borderId="0" xfId="0" applyFont="1"/>
    <xf numFmtId="0" fontId="1" fillId="0" borderId="7" xfId="0" applyFont="1" applyBorder="1"/>
    <xf numFmtId="6" fontId="1" fillId="0" borderId="0" xfId="0" applyNumberFormat="1" applyFont="1"/>
    <xf numFmtId="6" fontId="1" fillId="3" borderId="0" xfId="0" applyNumberFormat="1" applyFont="1" applyFill="1"/>
    <xf numFmtId="0" fontId="1" fillId="3" borderId="7" xfId="0" applyFont="1" applyFill="1" applyBorder="1" applyAlignment="1">
      <alignment horizontal="center"/>
    </xf>
    <xf numFmtId="168" fontId="1" fillId="3" borderId="8" xfId="0" applyNumberFormat="1" applyFont="1" applyFill="1" applyBorder="1" applyAlignment="1">
      <alignment horizontal="center"/>
    </xf>
    <xf numFmtId="9" fontId="1" fillId="3" borderId="8" xfId="0" applyNumberFormat="1" applyFont="1" applyFill="1" applyBorder="1" applyAlignment="1">
      <alignment horizontal="center"/>
    </xf>
    <xf numFmtId="6" fontId="1" fillId="3" borderId="8" xfId="0" applyNumberFormat="1" applyFont="1" applyFill="1" applyBorder="1"/>
    <xf numFmtId="9" fontId="1" fillId="3" borderId="9" xfId="0" applyNumberFormat="1" applyFont="1" applyFill="1" applyBorder="1" applyAlignment="1">
      <alignment horizontal="center"/>
    </xf>
    <xf numFmtId="9" fontId="0" fillId="0" borderId="0" xfId="0" applyNumberFormat="1" applyAlignment="1">
      <alignment horizontal="center" vertical="center"/>
    </xf>
    <xf numFmtId="164" fontId="0" fillId="3" borderId="0" xfId="0" applyNumberFormat="1" applyFill="1"/>
    <xf numFmtId="166" fontId="0" fillId="3" borderId="0" xfId="0" applyNumberFormat="1" applyFill="1"/>
    <xf numFmtId="9" fontId="1" fillId="0" borderId="0" xfId="0" applyNumberFormat="1" applyFont="1" applyAlignment="1">
      <alignment horizontal="center"/>
    </xf>
    <xf numFmtId="166" fontId="0" fillId="0" borderId="0" xfId="0" applyNumberFormat="1"/>
    <xf numFmtId="16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166" fontId="0" fillId="3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center"/>
    </xf>
    <xf numFmtId="3" fontId="0" fillId="3" borderId="0" xfId="0" applyNumberFormat="1" applyFill="1"/>
    <xf numFmtId="6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/>
    <xf numFmtId="0" fontId="0" fillId="0" borderId="19" xfId="0" applyBorder="1"/>
    <xf numFmtId="168" fontId="1" fillId="3" borderId="0" xfId="0" applyNumberFormat="1" applyFont="1" applyFill="1" applyAlignment="1">
      <alignment horizontal="center"/>
    </xf>
    <xf numFmtId="166" fontId="1" fillId="3" borderId="0" xfId="0" applyNumberFormat="1" applyFont="1" applyFill="1" applyAlignment="1">
      <alignment horizontal="center"/>
    </xf>
    <xf numFmtId="6" fontId="1" fillId="3" borderId="0" xfId="0" applyNumberFormat="1" applyFont="1" applyFill="1" applyAlignment="1">
      <alignment horizontal="center"/>
    </xf>
    <xf numFmtId="168" fontId="1" fillId="3" borderId="5" xfId="0" applyNumberFormat="1" applyFont="1" applyFill="1" applyBorder="1" applyAlignment="1">
      <alignment horizontal="center"/>
    </xf>
    <xf numFmtId="9" fontId="1" fillId="3" borderId="5" xfId="0" applyNumberFormat="1" applyFont="1" applyFill="1" applyBorder="1" applyAlignment="1">
      <alignment horizontal="center"/>
    </xf>
    <xf numFmtId="6" fontId="1" fillId="3" borderId="5" xfId="0" applyNumberFormat="1" applyFont="1" applyFill="1" applyBorder="1" applyAlignment="1">
      <alignment horizontal="center"/>
    </xf>
    <xf numFmtId="9" fontId="1" fillId="3" borderId="4" xfId="0" applyNumberFormat="1" applyFont="1" applyFill="1" applyBorder="1" applyAlignment="1">
      <alignment horizontal="center"/>
    </xf>
    <xf numFmtId="9" fontId="1" fillId="3" borderId="0" xfId="0" applyNumberFormat="1" applyFont="1" applyFill="1" applyAlignment="1">
      <alignment horizontal="center"/>
    </xf>
    <xf numFmtId="9" fontId="1" fillId="3" borderId="19" xfId="0" applyNumberFormat="1" applyFont="1" applyFill="1" applyBorder="1" applyAlignment="1">
      <alignment horizontal="center"/>
    </xf>
    <xf numFmtId="0" fontId="1" fillId="3" borderId="19" xfId="0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7" fontId="0" fillId="3" borderId="0" xfId="0" applyNumberFormat="1" applyFill="1" applyAlignment="1">
      <alignment horizontal="center" wrapText="1"/>
    </xf>
    <xf numFmtId="167" fontId="0" fillId="3" borderId="0" xfId="0" applyNumberFormat="1" applyFill="1" applyAlignment="1">
      <alignment horizontal="center"/>
    </xf>
    <xf numFmtId="2" fontId="0" fillId="3" borderId="0" xfId="0" applyNumberFormat="1" applyFill="1"/>
    <xf numFmtId="9" fontId="0" fillId="0" borderId="0" xfId="0" applyNumberFormat="1"/>
    <xf numFmtId="1" fontId="1" fillId="0" borderId="0" xfId="0" applyNumberFormat="1" applyFont="1" applyAlignment="1">
      <alignment horizontal="center"/>
    </xf>
    <xf numFmtId="9" fontId="1" fillId="0" borderId="19" xfId="0" applyNumberFormat="1" applyFont="1" applyBorder="1" applyAlignment="1">
      <alignment horizontal="center"/>
    </xf>
    <xf numFmtId="6" fontId="1" fillId="0" borderId="19" xfId="0" applyNumberFormat="1" applyFont="1" applyBorder="1"/>
    <xf numFmtId="0" fontId="0" fillId="3" borderId="19" xfId="0" applyFill="1" applyBorder="1" applyAlignment="1">
      <alignment horizontal="center"/>
    </xf>
    <xf numFmtId="0" fontId="0" fillId="7" borderId="0" xfId="0" applyFill="1"/>
    <xf numFmtId="0" fontId="0" fillId="8" borderId="0" xfId="0" applyFill="1"/>
    <xf numFmtId="0" fontId="1" fillId="3" borderId="0" xfId="0" applyFont="1" applyFill="1"/>
    <xf numFmtId="6" fontId="1" fillId="3" borderId="19" xfId="0" applyNumberFormat="1" applyFont="1" applyFill="1" applyBorder="1"/>
    <xf numFmtId="0" fontId="0" fillId="3" borderId="0" xfId="0" applyFill="1" applyAlignment="1">
      <alignment horizontal="center" wrapText="1"/>
    </xf>
    <xf numFmtId="0" fontId="0" fillId="9" borderId="0" xfId="0" applyFill="1"/>
    <xf numFmtId="0" fontId="5" fillId="8" borderId="0" xfId="0" applyFont="1" applyFill="1"/>
    <xf numFmtId="9" fontId="0" fillId="9" borderId="0" xfId="0" applyNumberFormat="1" applyFill="1"/>
    <xf numFmtId="0" fontId="0" fillId="9" borderId="20" xfId="0" applyFill="1" applyBorder="1"/>
    <xf numFmtId="0" fontId="1" fillId="9" borderId="20" xfId="0" applyFont="1" applyFill="1" applyBorder="1"/>
    <xf numFmtId="0" fontId="1" fillId="9" borderId="0" xfId="0" applyFont="1" applyFill="1"/>
    <xf numFmtId="9" fontId="1" fillId="9" borderId="20" xfId="0" applyNumberFormat="1" applyFont="1" applyFill="1" applyBorder="1"/>
    <xf numFmtId="0" fontId="1" fillId="9" borderId="0" xfId="0" applyFont="1" applyFill="1" applyAlignment="1">
      <alignment horizontal="center"/>
    </xf>
    <xf numFmtId="9" fontId="1" fillId="9" borderId="0" xfId="0" applyNumberFormat="1" applyFont="1" applyFill="1"/>
    <xf numFmtId="1" fontId="1" fillId="9" borderId="20" xfId="0" applyNumberFormat="1" applyFont="1" applyFill="1" applyBorder="1" applyAlignment="1">
      <alignment horizontal="center"/>
    </xf>
    <xf numFmtId="9" fontId="1" fillId="9" borderId="0" xfId="0" applyNumberFormat="1" applyFont="1" applyFill="1" applyAlignment="1">
      <alignment horizontal="center"/>
    </xf>
    <xf numFmtId="168" fontId="1" fillId="9" borderId="20" xfId="0" applyNumberFormat="1" applyFont="1" applyFill="1" applyBorder="1" applyAlignment="1">
      <alignment horizontal="center"/>
    </xf>
    <xf numFmtId="9" fontId="1" fillId="9" borderId="20" xfId="0" applyNumberFormat="1" applyFont="1" applyFill="1" applyBorder="1" applyAlignment="1">
      <alignment horizontal="center"/>
    </xf>
    <xf numFmtId="165" fontId="0" fillId="3" borderId="0" xfId="0" applyNumberFormat="1" applyFill="1"/>
    <xf numFmtId="0" fontId="0" fillId="11" borderId="0" xfId="0" applyFill="1"/>
    <xf numFmtId="166" fontId="0" fillId="0" borderId="0" xfId="0" applyNumberFormat="1" applyAlignment="1">
      <alignment wrapText="1"/>
    </xf>
    <xf numFmtId="17" fontId="0" fillId="3" borderId="0" xfId="0" applyNumberFormat="1" applyFill="1"/>
    <xf numFmtId="0" fontId="0" fillId="0" borderId="0" xfId="0" applyAlignment="1">
      <alignment wrapText="1"/>
    </xf>
    <xf numFmtId="9" fontId="1" fillId="0" borderId="2" xfId="0" applyNumberFormat="1" applyFont="1" applyBorder="1"/>
    <xf numFmtId="9" fontId="1" fillId="0" borderId="0" xfId="0" applyNumberFormat="1" applyFont="1"/>
    <xf numFmtId="9" fontId="1" fillId="0" borderId="19" xfId="0" applyNumberFormat="1" applyFont="1" applyBorder="1"/>
    <xf numFmtId="166" fontId="0" fillId="3" borderId="0" xfId="0" applyNumberFormat="1" applyFill="1" applyAlignment="1">
      <alignment wrapText="1"/>
    </xf>
    <xf numFmtId="1" fontId="1" fillId="3" borderId="0" xfId="0" applyNumberFormat="1" applyFont="1" applyFill="1" applyAlignment="1">
      <alignment horizontal="center"/>
    </xf>
    <xf numFmtId="0" fontId="0" fillId="2" borderId="0" xfId="0" applyFill="1"/>
    <xf numFmtId="164" fontId="9" fillId="3" borderId="0" xfId="0" applyNumberFormat="1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10" borderId="0" xfId="0" applyFont="1" applyFill="1" applyAlignment="1">
      <alignment horizontal="center"/>
    </xf>
    <xf numFmtId="0" fontId="9" fillId="0" borderId="0" xfId="0" applyFont="1"/>
    <xf numFmtId="0" fontId="9" fillId="3" borderId="0" xfId="0" applyFont="1" applyFill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164" fontId="9" fillId="3" borderId="3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wrapText="1"/>
    </xf>
    <xf numFmtId="164" fontId="9" fillId="0" borderId="0" xfId="0" applyNumberFormat="1" applyFont="1" applyAlignment="1">
      <alignment horizontal="center"/>
    </xf>
    <xf numFmtId="0" fontId="9" fillId="10" borderId="3" xfId="0" applyFont="1" applyFill="1" applyBorder="1" applyAlignment="1">
      <alignment horizontal="center" wrapText="1"/>
    </xf>
    <xf numFmtId="0" fontId="9" fillId="10" borderId="0" xfId="0" applyFont="1" applyFill="1" applyAlignment="1">
      <alignment horizontal="center" wrapText="1"/>
    </xf>
    <xf numFmtId="0" fontId="9" fillId="3" borderId="3" xfId="0" applyFont="1" applyFill="1" applyBorder="1" applyAlignment="1">
      <alignment horizontal="center" wrapText="1"/>
    </xf>
    <xf numFmtId="0" fontId="9" fillId="3" borderId="0" xfId="0" applyFont="1" applyFill="1"/>
    <xf numFmtId="0" fontId="9" fillId="3" borderId="0" xfId="0" applyFont="1" applyFill="1" applyAlignment="1">
      <alignment horizontal="center" wrapText="1"/>
    </xf>
    <xf numFmtId="0" fontId="9" fillId="4" borderId="3" xfId="0" applyFont="1" applyFill="1" applyBorder="1" applyAlignment="1">
      <alignment horizontal="center" wrapText="1"/>
    </xf>
    <xf numFmtId="0" fontId="9" fillId="4" borderId="0" xfId="0" applyFont="1" applyFill="1"/>
    <xf numFmtId="0" fontId="9" fillId="4" borderId="0" xfId="0" applyFont="1" applyFill="1" applyAlignment="1">
      <alignment horizontal="center" wrapText="1"/>
    </xf>
    <xf numFmtId="164" fontId="9" fillId="4" borderId="0" xfId="0" applyNumberFormat="1" applyFont="1" applyFill="1" applyAlignment="1">
      <alignment horizontal="center"/>
    </xf>
    <xf numFmtId="0" fontId="9" fillId="6" borderId="3" xfId="0" applyFont="1" applyFill="1" applyBorder="1" applyAlignment="1">
      <alignment horizontal="center" wrapText="1"/>
    </xf>
    <xf numFmtId="0" fontId="9" fillId="6" borderId="0" xfId="0" applyFont="1" applyFill="1"/>
    <xf numFmtId="0" fontId="9" fillId="6" borderId="0" xfId="0" applyFont="1" applyFill="1" applyAlignment="1">
      <alignment horizontal="center" wrapText="1"/>
    </xf>
    <xf numFmtId="0" fontId="9" fillId="6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9" fillId="5" borderId="0" xfId="0" applyFont="1" applyFill="1"/>
    <xf numFmtId="166" fontId="9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right"/>
    </xf>
    <xf numFmtId="166" fontId="9" fillId="0" borderId="0" xfId="0" applyNumberFormat="1" applyFont="1"/>
    <xf numFmtId="0" fontId="9" fillId="0" borderId="0" xfId="0" applyFont="1" applyAlignment="1">
      <alignment horizontal="center" vertical="center"/>
    </xf>
    <xf numFmtId="0" fontId="9" fillId="4" borderId="0" xfId="0" applyFont="1" applyFill="1" applyAlignment="1">
      <alignment horizontal="center" vertical="center" wrapText="1"/>
    </xf>
    <xf numFmtId="0" fontId="9" fillId="4" borderId="0" xfId="0" applyFont="1" applyFill="1" applyAlignment="1">
      <alignment horizontal="center" vertical="center"/>
    </xf>
    <xf numFmtId="164" fontId="9" fillId="4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/>
    </xf>
    <xf numFmtId="167" fontId="9" fillId="0" borderId="0" xfId="0" applyNumberFormat="1" applyFont="1" applyAlignment="1">
      <alignment horizontal="center" wrapText="1"/>
    </xf>
    <xf numFmtId="167" fontId="9" fillId="0" borderId="0" xfId="0" applyNumberFormat="1" applyFont="1" applyAlignment="1">
      <alignment horizontal="center"/>
    </xf>
    <xf numFmtId="165" fontId="9" fillId="0" borderId="0" xfId="0" applyNumberFormat="1" applyFont="1"/>
    <xf numFmtId="165" fontId="0" fillId="0" borderId="0" xfId="0" applyNumberFormat="1"/>
    <xf numFmtId="166" fontId="0" fillId="0" borderId="0" xfId="0" applyNumberFormat="1" applyAlignment="1">
      <alignment horizontal="right"/>
    </xf>
    <xf numFmtId="168" fontId="1" fillId="0" borderId="5" xfId="0" applyNumberFormat="1" applyFont="1" applyBorder="1" applyAlignment="1">
      <alignment horizontal="center"/>
    </xf>
    <xf numFmtId="9" fontId="1" fillId="0" borderId="5" xfId="0" applyNumberFormat="1" applyFont="1" applyBorder="1" applyAlignment="1">
      <alignment horizontal="center"/>
    </xf>
    <xf numFmtId="9" fontId="1" fillId="0" borderId="4" xfId="0" applyNumberFormat="1" applyFont="1" applyBorder="1" applyAlignment="1">
      <alignment horizontal="center"/>
    </xf>
    <xf numFmtId="1" fontId="0" fillId="0" borderId="0" xfId="0" applyNumberFormat="1"/>
    <xf numFmtId="166" fontId="9" fillId="12" borderId="0" xfId="0" applyNumberFormat="1" applyFont="1" applyFill="1" applyAlignment="1">
      <alignment horizontal="right"/>
    </xf>
    <xf numFmtId="1" fontId="0" fillId="3" borderId="0" xfId="0" applyNumberFormat="1" applyFill="1"/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" fontId="6" fillId="0" borderId="0" xfId="0" applyNumberFormat="1" applyFont="1"/>
    <xf numFmtId="17" fontId="0" fillId="0" borderId="0" xfId="0" applyNumberFormat="1" applyAlignment="1">
      <alignment horizontal="center"/>
    </xf>
    <xf numFmtId="0" fontId="0" fillId="0" borderId="1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9" fillId="14" borderId="0" xfId="0" applyFont="1" applyFill="1" applyAlignment="1">
      <alignment horizontal="center"/>
    </xf>
    <xf numFmtId="0" fontId="9" fillId="14" borderId="0" xfId="0" applyFont="1" applyFill="1"/>
    <xf numFmtId="0" fontId="12" fillId="13" borderId="0" xfId="0" applyFont="1" applyFill="1" applyAlignment="1">
      <alignment horizontal="center" vertical="center"/>
    </xf>
    <xf numFmtId="9" fontId="12" fillId="13" borderId="0" xfId="0" applyNumberFormat="1" applyFont="1" applyFill="1" applyAlignment="1">
      <alignment horizontal="center" vertical="center"/>
    </xf>
    <xf numFmtId="0" fontId="13" fillId="13" borderId="0" xfId="0" applyFont="1" applyFill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/>
    <xf numFmtId="9" fontId="0" fillId="3" borderId="0" xfId="0" applyNumberFormat="1" applyFill="1" applyAlignment="1">
      <alignment horizontal="center"/>
    </xf>
    <xf numFmtId="166" fontId="14" fillId="0" borderId="0" xfId="0" applyNumberFormat="1" applyFont="1" applyAlignment="1">
      <alignment horizontal="center" vertical="center"/>
    </xf>
    <xf numFmtId="9" fontId="14" fillId="0" borderId="0" xfId="0" applyNumberFormat="1" applyFont="1" applyAlignment="1">
      <alignment horizontal="center" vertical="center"/>
    </xf>
    <xf numFmtId="9" fontId="14" fillId="0" borderId="0" xfId="0" applyNumberFormat="1" applyFont="1" applyAlignment="1">
      <alignment horizontal="center"/>
    </xf>
    <xf numFmtId="0" fontId="1" fillId="6" borderId="0" xfId="0" applyFont="1" applyFill="1" applyAlignment="1">
      <alignment horizontal="center"/>
    </xf>
    <xf numFmtId="0" fontId="11" fillId="13" borderId="0" xfId="0" applyFont="1" applyFill="1" applyAlignment="1">
      <alignment horizontal="center" vertical="center"/>
    </xf>
    <xf numFmtId="0" fontId="13" fillId="6" borderId="0" xfId="0" applyFont="1" applyFill="1" applyAlignment="1">
      <alignment horizontal="center"/>
    </xf>
    <xf numFmtId="9" fontId="13" fillId="6" borderId="0" xfId="0" applyNumberFormat="1" applyFont="1" applyFill="1" applyAlignment="1">
      <alignment horizontal="center"/>
    </xf>
    <xf numFmtId="0" fontId="17" fillId="13" borderId="0" xfId="0" applyFont="1" applyFill="1" applyAlignment="1">
      <alignment horizontal="center" vertical="center"/>
    </xf>
    <xf numFmtId="166" fontId="14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 horizontal="center" vertical="center"/>
    </xf>
    <xf numFmtId="9" fontId="13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0" xfId="0" applyFont="1"/>
    <xf numFmtId="0" fontId="0" fillId="0" borderId="0" xfId="0" applyAlignment="1">
      <alignment horizontal="center"/>
    </xf>
    <xf numFmtId="0" fontId="0" fillId="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166" fontId="0" fillId="0" borderId="0" xfId="0" applyNumberFormat="1" applyFont="1" applyAlignment="1">
      <alignment horizontal="right"/>
    </xf>
    <xf numFmtId="166" fontId="13" fillId="6" borderId="0" xfId="0" applyNumberFormat="1" applyFont="1" applyFill="1" applyAlignment="1">
      <alignment horizontal="center"/>
    </xf>
    <xf numFmtId="0" fontId="13" fillId="6" borderId="0" xfId="0" applyNumberFormat="1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9" fillId="10" borderId="0" xfId="0" applyNumberFormat="1" applyFont="1" applyFill="1" applyAlignment="1">
      <alignment horizontal="center"/>
    </xf>
    <xf numFmtId="0" fontId="0" fillId="10" borderId="0" xfId="0" applyFill="1" applyAlignment="1">
      <alignment horizontal="center"/>
    </xf>
    <xf numFmtId="0" fontId="9" fillId="10" borderId="2" xfId="0" applyFont="1" applyFill="1" applyBorder="1"/>
    <xf numFmtId="0" fontId="9" fillId="10" borderId="0" xfId="0" applyFont="1" applyFill="1"/>
    <xf numFmtId="166" fontId="9" fillId="10" borderId="0" xfId="0" applyNumberFormat="1" applyFont="1" applyFill="1" applyAlignment="1">
      <alignment horizontal="right"/>
    </xf>
    <xf numFmtId="166" fontId="0" fillId="10" borderId="0" xfId="0" applyNumberFormat="1" applyFill="1" applyAlignment="1">
      <alignment horizontal="right"/>
    </xf>
    <xf numFmtId="0" fontId="0" fillId="10" borderId="0" xfId="0" applyFont="1" applyFill="1" applyAlignment="1">
      <alignment horizontal="center" vertical="center"/>
    </xf>
    <xf numFmtId="0" fontId="9" fillId="10" borderId="0" xfId="0" applyFont="1" applyFill="1" applyAlignment="1">
      <alignment horizontal="center" vertical="center"/>
    </xf>
    <xf numFmtId="166" fontId="9" fillId="10" borderId="0" xfId="0" applyNumberFormat="1" applyFont="1" applyFill="1"/>
    <xf numFmtId="166" fontId="0" fillId="10" borderId="0" xfId="0" applyNumberFormat="1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9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ont="1"/>
    <xf numFmtId="0" fontId="0" fillId="0" borderId="0" xfId="0" applyAlignment="1">
      <alignment horizontal="center"/>
    </xf>
    <xf numFmtId="168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9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6" fillId="6" borderId="2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left"/>
    </xf>
    <xf numFmtId="9" fontId="0" fillId="0" borderId="16" xfId="0" applyNumberFormat="1" applyBorder="1" applyAlignment="1">
      <alignment horizontal="center"/>
    </xf>
    <xf numFmtId="9" fontId="0" fillId="0" borderId="17" xfId="0" applyNumberForma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1" fillId="3" borderId="2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9" fontId="0" fillId="0" borderId="0" xfId="0" applyNumberForma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4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4" fillId="8" borderId="8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47"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40" builtinId="9" hidden="1"/>
    <cellStyle name="Followed Hyperlink" xfId="38" builtinId="9" hidden="1"/>
    <cellStyle name="Followed Hyperlink" xfId="30" builtinId="9" hidden="1"/>
    <cellStyle name="Followed Hyperlink" xfId="22" builtinId="9" hidden="1"/>
    <cellStyle name="Followed Hyperlink" xfId="10" builtinId="9" hidden="1"/>
    <cellStyle name="Followed Hyperlink" xfId="12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14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39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27" builtinId="8" hidden="1"/>
    <cellStyle name="Hyperlink" xfId="7" builtinId="8" hidden="1"/>
    <cellStyle name="Hyperlink" xfId="9" builtinId="8" hidden="1"/>
    <cellStyle name="Hyperlink" xfId="13" builtinId="8" hidden="1"/>
    <cellStyle name="Hyperlink" xfId="15" builtinId="8" hidden="1"/>
    <cellStyle name="Hyperlink" xfId="11" builtinId="8" hidden="1"/>
    <cellStyle name="Hyperlink" xfId="3" builtinId="8" hidden="1"/>
    <cellStyle name="Hyperlink" xfId="5" builtinId="8" hidden="1"/>
    <cellStyle name="Hyperlink" xfId="1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</cellStyles>
  <dxfs count="0"/>
  <tableStyles count="0" defaultTableStyle="TableStyleMedium9" defaultPivotStyle="PivotStyleLight16"/>
  <colors>
    <mruColors>
      <color rgb="FF339BFF"/>
      <color rgb="FF000000"/>
      <color rgb="FF40FF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hartsheet" Target="chartsheets/sheet9.xml"/><Relationship Id="rId18" Type="http://schemas.openxmlformats.org/officeDocument/2006/relationships/chartsheet" Target="chartsheets/sheet12.xml"/><Relationship Id="rId26" Type="http://schemas.openxmlformats.org/officeDocument/2006/relationships/chartsheet" Target="chartsheets/sheet19.xml"/><Relationship Id="rId39" Type="http://schemas.openxmlformats.org/officeDocument/2006/relationships/chartsheet" Target="chartsheets/sheet28.xml"/><Relationship Id="rId21" Type="http://schemas.openxmlformats.org/officeDocument/2006/relationships/chartsheet" Target="chartsheets/sheet14.xml"/><Relationship Id="rId34" Type="http://schemas.openxmlformats.org/officeDocument/2006/relationships/chartsheet" Target="chartsheets/sheet25.xml"/><Relationship Id="rId42" Type="http://schemas.openxmlformats.org/officeDocument/2006/relationships/worksheet" Target="worksheets/sheet13.xml"/><Relationship Id="rId47" Type="http://schemas.openxmlformats.org/officeDocument/2006/relationships/chartsheet" Target="chartsheets/sheet32.xml"/><Relationship Id="rId50" Type="http://schemas.openxmlformats.org/officeDocument/2006/relationships/worksheet" Target="worksheets/sheet17.xml"/><Relationship Id="rId55" Type="http://schemas.openxmlformats.org/officeDocument/2006/relationships/worksheet" Target="worksheets/sheet19.xml"/><Relationship Id="rId63" Type="http://schemas.openxmlformats.org/officeDocument/2006/relationships/styles" Target="styles.xml"/><Relationship Id="rId7" Type="http://schemas.openxmlformats.org/officeDocument/2006/relationships/chartsheet" Target="chartsheets/sheet5.xml"/><Relationship Id="rId2" Type="http://schemas.openxmlformats.org/officeDocument/2006/relationships/worksheet" Target="worksheets/sheet1.xml"/><Relationship Id="rId16" Type="http://schemas.openxmlformats.org/officeDocument/2006/relationships/chartsheet" Target="chartsheets/sheet11.xml"/><Relationship Id="rId20" Type="http://schemas.openxmlformats.org/officeDocument/2006/relationships/worksheet" Target="worksheets/sheet7.xml"/><Relationship Id="rId29" Type="http://schemas.openxmlformats.org/officeDocument/2006/relationships/chartsheet" Target="chartsheets/sheet21.xml"/><Relationship Id="rId41" Type="http://schemas.openxmlformats.org/officeDocument/2006/relationships/chartsheet" Target="chartsheets/sheet29.xml"/><Relationship Id="rId54" Type="http://schemas.openxmlformats.org/officeDocument/2006/relationships/chartsheet" Target="chartsheets/sheet36.xml"/><Relationship Id="rId62" Type="http://schemas.openxmlformats.org/officeDocument/2006/relationships/theme" Target="theme/theme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chartsheet" Target="chartsheets/sheet8.xml"/><Relationship Id="rId24" Type="http://schemas.openxmlformats.org/officeDocument/2006/relationships/chartsheet" Target="chartsheets/sheet17.xml"/><Relationship Id="rId32" Type="http://schemas.openxmlformats.org/officeDocument/2006/relationships/worksheet" Target="worksheets/sheet9.xml"/><Relationship Id="rId37" Type="http://schemas.openxmlformats.org/officeDocument/2006/relationships/chartsheet" Target="chartsheets/sheet27.xml"/><Relationship Id="rId40" Type="http://schemas.openxmlformats.org/officeDocument/2006/relationships/worksheet" Target="worksheets/sheet12.xml"/><Relationship Id="rId45" Type="http://schemas.openxmlformats.org/officeDocument/2006/relationships/chartsheet" Target="chartsheets/sheet31.xml"/><Relationship Id="rId53" Type="http://schemas.openxmlformats.org/officeDocument/2006/relationships/chartsheet" Target="chartsheets/sheet35.xml"/><Relationship Id="rId58" Type="http://schemas.openxmlformats.org/officeDocument/2006/relationships/worksheet" Target="worksheets/sheet21.xml"/><Relationship Id="rId5" Type="http://schemas.openxmlformats.org/officeDocument/2006/relationships/chartsheet" Target="chartsheets/sheet4.xml"/><Relationship Id="rId15" Type="http://schemas.openxmlformats.org/officeDocument/2006/relationships/chartsheet" Target="chartsheets/sheet10.xml"/><Relationship Id="rId23" Type="http://schemas.openxmlformats.org/officeDocument/2006/relationships/chartsheet" Target="chartsheets/sheet16.xml"/><Relationship Id="rId28" Type="http://schemas.openxmlformats.org/officeDocument/2006/relationships/chartsheet" Target="chartsheets/sheet20.xml"/><Relationship Id="rId36" Type="http://schemas.openxmlformats.org/officeDocument/2006/relationships/worksheet" Target="worksheets/sheet10.xml"/><Relationship Id="rId49" Type="http://schemas.openxmlformats.org/officeDocument/2006/relationships/chartsheet" Target="chartsheets/sheet33.xml"/><Relationship Id="rId57" Type="http://schemas.openxmlformats.org/officeDocument/2006/relationships/worksheet" Target="worksheets/sheet20.xml"/><Relationship Id="rId61" Type="http://schemas.openxmlformats.org/officeDocument/2006/relationships/worksheet" Target="worksheets/sheet24.xml"/><Relationship Id="rId10" Type="http://schemas.openxmlformats.org/officeDocument/2006/relationships/chartsheet" Target="chartsheets/sheet7.xml"/><Relationship Id="rId19" Type="http://schemas.openxmlformats.org/officeDocument/2006/relationships/chartsheet" Target="chartsheets/sheet13.xml"/><Relationship Id="rId31" Type="http://schemas.openxmlformats.org/officeDocument/2006/relationships/chartsheet" Target="chartsheets/sheet23.xml"/><Relationship Id="rId44" Type="http://schemas.openxmlformats.org/officeDocument/2006/relationships/worksheet" Target="worksheets/sheet14.xml"/><Relationship Id="rId52" Type="http://schemas.openxmlformats.org/officeDocument/2006/relationships/chartsheet" Target="chartsheets/sheet34.xml"/><Relationship Id="rId60" Type="http://schemas.openxmlformats.org/officeDocument/2006/relationships/worksheet" Target="worksheets/sheet23.xml"/><Relationship Id="rId65" Type="http://schemas.openxmlformats.org/officeDocument/2006/relationships/calcChain" Target="calcChain.xml"/><Relationship Id="rId4" Type="http://schemas.openxmlformats.org/officeDocument/2006/relationships/chartsheet" Target="chartsheets/sheet3.xml"/><Relationship Id="rId9" Type="http://schemas.openxmlformats.org/officeDocument/2006/relationships/worksheet" Target="worksheets/sheet3.xml"/><Relationship Id="rId14" Type="http://schemas.openxmlformats.org/officeDocument/2006/relationships/worksheet" Target="worksheets/sheet5.xml"/><Relationship Id="rId22" Type="http://schemas.openxmlformats.org/officeDocument/2006/relationships/chartsheet" Target="chartsheets/sheet15.xml"/><Relationship Id="rId27" Type="http://schemas.openxmlformats.org/officeDocument/2006/relationships/worksheet" Target="worksheets/sheet8.xml"/><Relationship Id="rId30" Type="http://schemas.openxmlformats.org/officeDocument/2006/relationships/chartsheet" Target="chartsheets/sheet22.xml"/><Relationship Id="rId35" Type="http://schemas.openxmlformats.org/officeDocument/2006/relationships/chartsheet" Target="chartsheets/sheet26.xml"/><Relationship Id="rId43" Type="http://schemas.openxmlformats.org/officeDocument/2006/relationships/chartsheet" Target="chartsheets/sheet30.xml"/><Relationship Id="rId48" Type="http://schemas.openxmlformats.org/officeDocument/2006/relationships/worksheet" Target="worksheets/sheet16.xml"/><Relationship Id="rId56" Type="http://schemas.openxmlformats.org/officeDocument/2006/relationships/chartsheet" Target="chartsheets/sheet37.xml"/><Relationship Id="rId64" Type="http://schemas.openxmlformats.org/officeDocument/2006/relationships/sharedStrings" Target="sharedStrings.xml"/><Relationship Id="rId8" Type="http://schemas.openxmlformats.org/officeDocument/2006/relationships/chartsheet" Target="chartsheets/sheet6.xml"/><Relationship Id="rId51" Type="http://schemas.openxmlformats.org/officeDocument/2006/relationships/worksheet" Target="worksheets/sheet18.xml"/><Relationship Id="rId3" Type="http://schemas.openxmlformats.org/officeDocument/2006/relationships/chartsheet" Target="chartsheets/sheet2.xml"/><Relationship Id="rId12" Type="http://schemas.openxmlformats.org/officeDocument/2006/relationships/worksheet" Target="worksheets/sheet4.xml"/><Relationship Id="rId17" Type="http://schemas.openxmlformats.org/officeDocument/2006/relationships/worksheet" Target="worksheets/sheet6.xml"/><Relationship Id="rId25" Type="http://schemas.openxmlformats.org/officeDocument/2006/relationships/chartsheet" Target="chartsheets/sheet18.xml"/><Relationship Id="rId33" Type="http://schemas.openxmlformats.org/officeDocument/2006/relationships/chartsheet" Target="chartsheets/sheet24.xml"/><Relationship Id="rId38" Type="http://schemas.openxmlformats.org/officeDocument/2006/relationships/worksheet" Target="worksheets/sheet11.xml"/><Relationship Id="rId46" Type="http://schemas.openxmlformats.org/officeDocument/2006/relationships/worksheet" Target="worksheets/sheet15.xml"/><Relationship Id="rId59" Type="http://schemas.openxmlformats.org/officeDocument/2006/relationships/worksheet" Target="worksheets/sheet22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NEW LISTINGS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7597939432071601E-2"/>
          <c:y val="9.5530761069638995E-2"/>
          <c:w val="0.91884003997150199"/>
          <c:h val="0.81307968606197001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'New Listings'!$A$1:$GJ$1</c:f>
              <c:numCache>
                <c:formatCode>[$-409]mmm\-yy;@</c:formatCode>
                <c:ptCount val="192"/>
                <c:pt idx="0">
                  <c:v>38200</c:v>
                </c:pt>
                <c:pt idx="1">
                  <c:v>38231</c:v>
                </c:pt>
                <c:pt idx="2">
                  <c:v>38261</c:v>
                </c:pt>
                <c:pt idx="3">
                  <c:v>38292</c:v>
                </c:pt>
                <c:pt idx="4">
                  <c:v>38322</c:v>
                </c:pt>
                <c:pt idx="5">
                  <c:v>38353</c:v>
                </c:pt>
                <c:pt idx="6">
                  <c:v>38384</c:v>
                </c:pt>
                <c:pt idx="7">
                  <c:v>38412</c:v>
                </c:pt>
                <c:pt idx="8">
                  <c:v>38443</c:v>
                </c:pt>
                <c:pt idx="9">
                  <c:v>38473</c:v>
                </c:pt>
                <c:pt idx="10">
                  <c:v>38504</c:v>
                </c:pt>
                <c:pt idx="11">
                  <c:v>38534</c:v>
                </c:pt>
                <c:pt idx="12">
                  <c:v>38565</c:v>
                </c:pt>
                <c:pt idx="13">
                  <c:v>38596</c:v>
                </c:pt>
                <c:pt idx="14">
                  <c:v>38626</c:v>
                </c:pt>
                <c:pt idx="15">
                  <c:v>38657</c:v>
                </c:pt>
                <c:pt idx="16">
                  <c:v>38687</c:v>
                </c:pt>
                <c:pt idx="17">
                  <c:v>38718</c:v>
                </c:pt>
                <c:pt idx="18">
                  <c:v>38749</c:v>
                </c:pt>
                <c:pt idx="19">
                  <c:v>38777</c:v>
                </c:pt>
                <c:pt idx="20">
                  <c:v>38808</c:v>
                </c:pt>
                <c:pt idx="21">
                  <c:v>38838</c:v>
                </c:pt>
                <c:pt idx="22">
                  <c:v>38869</c:v>
                </c:pt>
                <c:pt idx="23">
                  <c:v>38899</c:v>
                </c:pt>
                <c:pt idx="24">
                  <c:v>38930</c:v>
                </c:pt>
                <c:pt idx="25">
                  <c:v>38961</c:v>
                </c:pt>
                <c:pt idx="26">
                  <c:v>38991</c:v>
                </c:pt>
                <c:pt idx="27">
                  <c:v>39022</c:v>
                </c:pt>
                <c:pt idx="28">
                  <c:v>39052</c:v>
                </c:pt>
                <c:pt idx="29">
                  <c:v>39083</c:v>
                </c:pt>
                <c:pt idx="30">
                  <c:v>39114</c:v>
                </c:pt>
                <c:pt idx="31">
                  <c:v>39142</c:v>
                </c:pt>
                <c:pt idx="32">
                  <c:v>39173</c:v>
                </c:pt>
                <c:pt idx="33">
                  <c:v>39203</c:v>
                </c:pt>
                <c:pt idx="34">
                  <c:v>39234</c:v>
                </c:pt>
                <c:pt idx="35">
                  <c:v>39264</c:v>
                </c:pt>
                <c:pt idx="36">
                  <c:v>39295</c:v>
                </c:pt>
                <c:pt idx="37">
                  <c:v>39326</c:v>
                </c:pt>
                <c:pt idx="38">
                  <c:v>39356</c:v>
                </c:pt>
                <c:pt idx="39">
                  <c:v>39387</c:v>
                </c:pt>
                <c:pt idx="40">
                  <c:v>39417</c:v>
                </c:pt>
                <c:pt idx="41">
                  <c:v>39448</c:v>
                </c:pt>
                <c:pt idx="42">
                  <c:v>39479</c:v>
                </c:pt>
                <c:pt idx="43">
                  <c:v>39508</c:v>
                </c:pt>
                <c:pt idx="44">
                  <c:v>39539</c:v>
                </c:pt>
                <c:pt idx="45">
                  <c:v>39569</c:v>
                </c:pt>
                <c:pt idx="46">
                  <c:v>39600</c:v>
                </c:pt>
                <c:pt idx="47">
                  <c:v>39630</c:v>
                </c:pt>
                <c:pt idx="48">
                  <c:v>39661</c:v>
                </c:pt>
                <c:pt idx="49">
                  <c:v>39692</c:v>
                </c:pt>
                <c:pt idx="50">
                  <c:v>39722</c:v>
                </c:pt>
                <c:pt idx="51">
                  <c:v>39753</c:v>
                </c:pt>
                <c:pt idx="52">
                  <c:v>39783</c:v>
                </c:pt>
                <c:pt idx="53">
                  <c:v>39814</c:v>
                </c:pt>
                <c:pt idx="54">
                  <c:v>39845</c:v>
                </c:pt>
                <c:pt idx="55">
                  <c:v>39873</c:v>
                </c:pt>
                <c:pt idx="56">
                  <c:v>39904</c:v>
                </c:pt>
                <c:pt idx="57">
                  <c:v>39934</c:v>
                </c:pt>
                <c:pt idx="58">
                  <c:v>39965</c:v>
                </c:pt>
                <c:pt idx="59">
                  <c:v>39995</c:v>
                </c:pt>
                <c:pt idx="60">
                  <c:v>40026</c:v>
                </c:pt>
                <c:pt idx="61">
                  <c:v>40057</c:v>
                </c:pt>
                <c:pt idx="62">
                  <c:v>40087</c:v>
                </c:pt>
                <c:pt idx="63">
                  <c:v>40118</c:v>
                </c:pt>
                <c:pt idx="64">
                  <c:v>40148</c:v>
                </c:pt>
                <c:pt idx="65">
                  <c:v>40179</c:v>
                </c:pt>
                <c:pt idx="66">
                  <c:v>40210</c:v>
                </c:pt>
                <c:pt idx="67">
                  <c:v>40238</c:v>
                </c:pt>
                <c:pt idx="68">
                  <c:v>40269</c:v>
                </c:pt>
                <c:pt idx="69">
                  <c:v>40299</c:v>
                </c:pt>
                <c:pt idx="70">
                  <c:v>40330</c:v>
                </c:pt>
                <c:pt idx="71">
                  <c:v>40360</c:v>
                </c:pt>
                <c:pt idx="72">
                  <c:v>40391</c:v>
                </c:pt>
                <c:pt idx="73">
                  <c:v>40422</c:v>
                </c:pt>
                <c:pt idx="74">
                  <c:v>40452</c:v>
                </c:pt>
                <c:pt idx="75">
                  <c:v>40483</c:v>
                </c:pt>
                <c:pt idx="76">
                  <c:v>40513</c:v>
                </c:pt>
                <c:pt idx="77">
                  <c:v>40544</c:v>
                </c:pt>
                <c:pt idx="78">
                  <c:v>40575</c:v>
                </c:pt>
                <c:pt idx="79">
                  <c:v>40603</c:v>
                </c:pt>
                <c:pt idx="80">
                  <c:v>40634</c:v>
                </c:pt>
                <c:pt idx="81">
                  <c:v>40664</c:v>
                </c:pt>
                <c:pt idx="82">
                  <c:v>40695</c:v>
                </c:pt>
                <c:pt idx="83">
                  <c:v>40725</c:v>
                </c:pt>
                <c:pt idx="84">
                  <c:v>40756</c:v>
                </c:pt>
                <c:pt idx="85">
                  <c:v>40787</c:v>
                </c:pt>
                <c:pt idx="86">
                  <c:v>40817</c:v>
                </c:pt>
                <c:pt idx="87">
                  <c:v>40848</c:v>
                </c:pt>
                <c:pt idx="88">
                  <c:v>40878</c:v>
                </c:pt>
                <c:pt idx="89">
                  <c:v>40909</c:v>
                </c:pt>
                <c:pt idx="90">
                  <c:v>40940</c:v>
                </c:pt>
                <c:pt idx="91">
                  <c:v>40969</c:v>
                </c:pt>
                <c:pt idx="92">
                  <c:v>41000</c:v>
                </c:pt>
                <c:pt idx="93">
                  <c:v>41030</c:v>
                </c:pt>
                <c:pt idx="94">
                  <c:v>41061</c:v>
                </c:pt>
                <c:pt idx="95">
                  <c:v>41091</c:v>
                </c:pt>
                <c:pt idx="96">
                  <c:v>41122</c:v>
                </c:pt>
                <c:pt idx="97">
                  <c:v>41153</c:v>
                </c:pt>
                <c:pt idx="98">
                  <c:v>41183</c:v>
                </c:pt>
                <c:pt idx="99">
                  <c:v>41214</c:v>
                </c:pt>
                <c:pt idx="100">
                  <c:v>41244</c:v>
                </c:pt>
                <c:pt idx="101">
                  <c:v>41275</c:v>
                </c:pt>
                <c:pt idx="102">
                  <c:v>41306</c:v>
                </c:pt>
                <c:pt idx="103">
                  <c:v>41334</c:v>
                </c:pt>
                <c:pt idx="104">
                  <c:v>41365</c:v>
                </c:pt>
                <c:pt idx="105">
                  <c:v>41395</c:v>
                </c:pt>
                <c:pt idx="106">
                  <c:v>41426</c:v>
                </c:pt>
                <c:pt idx="107">
                  <c:v>41456</c:v>
                </c:pt>
                <c:pt idx="108">
                  <c:v>41487</c:v>
                </c:pt>
                <c:pt idx="109">
                  <c:v>41518</c:v>
                </c:pt>
                <c:pt idx="110">
                  <c:v>41548</c:v>
                </c:pt>
                <c:pt idx="111">
                  <c:v>41579</c:v>
                </c:pt>
                <c:pt idx="112">
                  <c:v>41609</c:v>
                </c:pt>
                <c:pt idx="113">
                  <c:v>41640</c:v>
                </c:pt>
                <c:pt idx="114">
                  <c:v>41671</c:v>
                </c:pt>
                <c:pt idx="115">
                  <c:v>41699</c:v>
                </c:pt>
                <c:pt idx="116">
                  <c:v>41730</c:v>
                </c:pt>
                <c:pt idx="117">
                  <c:v>41760</c:v>
                </c:pt>
                <c:pt idx="118">
                  <c:v>41791</c:v>
                </c:pt>
                <c:pt idx="119">
                  <c:v>41821</c:v>
                </c:pt>
                <c:pt idx="120">
                  <c:v>41852</c:v>
                </c:pt>
                <c:pt idx="121">
                  <c:v>41883</c:v>
                </c:pt>
                <c:pt idx="122">
                  <c:v>41913</c:v>
                </c:pt>
                <c:pt idx="123">
                  <c:v>41944</c:v>
                </c:pt>
                <c:pt idx="124">
                  <c:v>41974</c:v>
                </c:pt>
                <c:pt idx="125">
                  <c:v>42005</c:v>
                </c:pt>
                <c:pt idx="126">
                  <c:v>42036</c:v>
                </c:pt>
                <c:pt idx="127">
                  <c:v>42064</c:v>
                </c:pt>
                <c:pt idx="128">
                  <c:v>42095</c:v>
                </c:pt>
                <c:pt idx="129">
                  <c:v>42125</c:v>
                </c:pt>
                <c:pt idx="130">
                  <c:v>42156</c:v>
                </c:pt>
                <c:pt idx="131">
                  <c:v>42186</c:v>
                </c:pt>
                <c:pt idx="132">
                  <c:v>42217</c:v>
                </c:pt>
                <c:pt idx="133">
                  <c:v>42248</c:v>
                </c:pt>
                <c:pt idx="134">
                  <c:v>42278</c:v>
                </c:pt>
                <c:pt idx="135">
                  <c:v>42309</c:v>
                </c:pt>
                <c:pt idx="136">
                  <c:v>42339</c:v>
                </c:pt>
                <c:pt idx="137">
                  <c:v>42370</c:v>
                </c:pt>
                <c:pt idx="138">
                  <c:v>42401</c:v>
                </c:pt>
                <c:pt idx="139">
                  <c:v>42430</c:v>
                </c:pt>
                <c:pt idx="140">
                  <c:v>42461</c:v>
                </c:pt>
                <c:pt idx="141">
                  <c:v>42491</c:v>
                </c:pt>
                <c:pt idx="142">
                  <c:v>42522</c:v>
                </c:pt>
                <c:pt idx="143">
                  <c:v>42552</c:v>
                </c:pt>
                <c:pt idx="144">
                  <c:v>42583</c:v>
                </c:pt>
                <c:pt idx="145">
                  <c:v>42614</c:v>
                </c:pt>
                <c:pt idx="146">
                  <c:v>42644</c:v>
                </c:pt>
                <c:pt idx="147">
                  <c:v>42675</c:v>
                </c:pt>
                <c:pt idx="148">
                  <c:v>42705</c:v>
                </c:pt>
                <c:pt idx="149">
                  <c:v>42736</c:v>
                </c:pt>
                <c:pt idx="150">
                  <c:v>42767</c:v>
                </c:pt>
                <c:pt idx="151">
                  <c:v>42795</c:v>
                </c:pt>
                <c:pt idx="152">
                  <c:v>42826</c:v>
                </c:pt>
                <c:pt idx="153">
                  <c:v>42856</c:v>
                </c:pt>
                <c:pt idx="154">
                  <c:v>42887</c:v>
                </c:pt>
                <c:pt idx="155">
                  <c:v>42917</c:v>
                </c:pt>
                <c:pt idx="156">
                  <c:v>42948</c:v>
                </c:pt>
                <c:pt idx="157">
                  <c:v>42979</c:v>
                </c:pt>
                <c:pt idx="158">
                  <c:v>43009</c:v>
                </c:pt>
                <c:pt idx="159">
                  <c:v>43040</c:v>
                </c:pt>
                <c:pt idx="160">
                  <c:v>43070</c:v>
                </c:pt>
                <c:pt idx="161">
                  <c:v>43101</c:v>
                </c:pt>
                <c:pt idx="162">
                  <c:v>43132</c:v>
                </c:pt>
                <c:pt idx="163">
                  <c:v>43160</c:v>
                </c:pt>
                <c:pt idx="164">
                  <c:v>43191</c:v>
                </c:pt>
                <c:pt idx="165">
                  <c:v>43221</c:v>
                </c:pt>
                <c:pt idx="166">
                  <c:v>43252</c:v>
                </c:pt>
                <c:pt idx="167">
                  <c:v>43282</c:v>
                </c:pt>
                <c:pt idx="168">
                  <c:v>43313</c:v>
                </c:pt>
                <c:pt idx="169">
                  <c:v>43344</c:v>
                </c:pt>
                <c:pt idx="170">
                  <c:v>43374</c:v>
                </c:pt>
                <c:pt idx="171">
                  <c:v>43405</c:v>
                </c:pt>
                <c:pt idx="172">
                  <c:v>43435</c:v>
                </c:pt>
                <c:pt idx="173">
                  <c:v>43466</c:v>
                </c:pt>
                <c:pt idx="174">
                  <c:v>43497</c:v>
                </c:pt>
                <c:pt idx="175">
                  <c:v>43525</c:v>
                </c:pt>
                <c:pt idx="176">
                  <c:v>43556</c:v>
                </c:pt>
                <c:pt idx="177">
                  <c:v>43586</c:v>
                </c:pt>
                <c:pt idx="178">
                  <c:v>43617</c:v>
                </c:pt>
                <c:pt idx="179">
                  <c:v>43647</c:v>
                </c:pt>
                <c:pt idx="180">
                  <c:v>43678</c:v>
                </c:pt>
                <c:pt idx="181">
                  <c:v>43709</c:v>
                </c:pt>
                <c:pt idx="182">
                  <c:v>43739</c:v>
                </c:pt>
                <c:pt idx="183">
                  <c:v>43770</c:v>
                </c:pt>
                <c:pt idx="184">
                  <c:v>43800</c:v>
                </c:pt>
                <c:pt idx="185">
                  <c:v>43831</c:v>
                </c:pt>
                <c:pt idx="186">
                  <c:v>43862</c:v>
                </c:pt>
                <c:pt idx="187">
                  <c:v>43891</c:v>
                </c:pt>
                <c:pt idx="188">
                  <c:v>43922</c:v>
                </c:pt>
                <c:pt idx="189">
                  <c:v>43952</c:v>
                </c:pt>
                <c:pt idx="190">
                  <c:v>43983</c:v>
                </c:pt>
                <c:pt idx="191">
                  <c:v>44013</c:v>
                </c:pt>
              </c:numCache>
            </c:numRef>
          </c:cat>
          <c:val>
            <c:numRef>
              <c:f>'New Listings'!$A$2:$GJ$2</c:f>
              <c:numCache>
                <c:formatCode>General</c:formatCode>
                <c:ptCount val="192"/>
                <c:pt idx="0">
                  <c:v>233</c:v>
                </c:pt>
                <c:pt idx="1">
                  <c:v>303</c:v>
                </c:pt>
                <c:pt idx="2">
                  <c:v>282</c:v>
                </c:pt>
                <c:pt idx="3">
                  <c:v>296</c:v>
                </c:pt>
                <c:pt idx="4">
                  <c:v>196</c:v>
                </c:pt>
                <c:pt idx="5">
                  <c:v>328</c:v>
                </c:pt>
                <c:pt idx="6">
                  <c:v>367</c:v>
                </c:pt>
                <c:pt idx="7">
                  <c:v>411</c:v>
                </c:pt>
                <c:pt idx="8">
                  <c:v>451</c:v>
                </c:pt>
                <c:pt idx="9">
                  <c:v>385</c:v>
                </c:pt>
                <c:pt idx="10">
                  <c:v>424</c:v>
                </c:pt>
                <c:pt idx="11">
                  <c:v>474</c:v>
                </c:pt>
                <c:pt idx="12">
                  <c:v>591</c:v>
                </c:pt>
                <c:pt idx="13">
                  <c:v>560</c:v>
                </c:pt>
                <c:pt idx="14">
                  <c:v>618</c:v>
                </c:pt>
                <c:pt idx="15">
                  <c:v>631</c:v>
                </c:pt>
                <c:pt idx="16">
                  <c:v>480</c:v>
                </c:pt>
                <c:pt idx="17">
                  <c:v>637</c:v>
                </c:pt>
                <c:pt idx="18">
                  <c:v>721</c:v>
                </c:pt>
                <c:pt idx="19">
                  <c:v>833</c:v>
                </c:pt>
                <c:pt idx="20">
                  <c:v>809</c:v>
                </c:pt>
                <c:pt idx="21">
                  <c:v>792</c:v>
                </c:pt>
                <c:pt idx="22">
                  <c:v>659</c:v>
                </c:pt>
                <c:pt idx="23">
                  <c:v>549</c:v>
                </c:pt>
                <c:pt idx="24">
                  <c:v>573</c:v>
                </c:pt>
                <c:pt idx="25">
                  <c:v>567</c:v>
                </c:pt>
                <c:pt idx="26">
                  <c:v>502</c:v>
                </c:pt>
                <c:pt idx="27">
                  <c:v>453</c:v>
                </c:pt>
                <c:pt idx="28">
                  <c:v>333</c:v>
                </c:pt>
                <c:pt idx="29">
                  <c:v>670</c:v>
                </c:pt>
                <c:pt idx="30">
                  <c:v>639</c:v>
                </c:pt>
                <c:pt idx="31">
                  <c:v>744</c:v>
                </c:pt>
                <c:pt idx="32">
                  <c:v>678</c:v>
                </c:pt>
                <c:pt idx="33">
                  <c:v>637</c:v>
                </c:pt>
                <c:pt idx="34">
                  <c:v>510</c:v>
                </c:pt>
                <c:pt idx="35">
                  <c:v>537</c:v>
                </c:pt>
                <c:pt idx="36">
                  <c:v>569</c:v>
                </c:pt>
                <c:pt idx="37">
                  <c:v>492</c:v>
                </c:pt>
                <c:pt idx="38">
                  <c:v>544</c:v>
                </c:pt>
                <c:pt idx="39">
                  <c:v>479</c:v>
                </c:pt>
                <c:pt idx="40">
                  <c:v>314</c:v>
                </c:pt>
                <c:pt idx="41">
                  <c:v>571</c:v>
                </c:pt>
                <c:pt idx="42">
                  <c:v>579</c:v>
                </c:pt>
                <c:pt idx="43">
                  <c:v>592</c:v>
                </c:pt>
                <c:pt idx="44">
                  <c:v>467</c:v>
                </c:pt>
                <c:pt idx="45">
                  <c:v>426</c:v>
                </c:pt>
                <c:pt idx="46">
                  <c:v>466</c:v>
                </c:pt>
                <c:pt idx="47">
                  <c:v>424</c:v>
                </c:pt>
                <c:pt idx="48">
                  <c:v>458</c:v>
                </c:pt>
                <c:pt idx="49">
                  <c:v>498</c:v>
                </c:pt>
                <c:pt idx="50">
                  <c:v>442</c:v>
                </c:pt>
                <c:pt idx="51">
                  <c:v>341</c:v>
                </c:pt>
                <c:pt idx="52">
                  <c:v>249</c:v>
                </c:pt>
                <c:pt idx="53">
                  <c:v>497</c:v>
                </c:pt>
                <c:pt idx="54">
                  <c:v>497</c:v>
                </c:pt>
                <c:pt idx="55">
                  <c:v>584</c:v>
                </c:pt>
                <c:pt idx="56">
                  <c:v>445</c:v>
                </c:pt>
                <c:pt idx="57">
                  <c:v>499</c:v>
                </c:pt>
                <c:pt idx="58">
                  <c:v>484</c:v>
                </c:pt>
                <c:pt idx="59">
                  <c:v>435</c:v>
                </c:pt>
                <c:pt idx="60">
                  <c:v>414</c:v>
                </c:pt>
                <c:pt idx="61">
                  <c:v>448</c:v>
                </c:pt>
                <c:pt idx="62">
                  <c:v>401</c:v>
                </c:pt>
                <c:pt idx="63">
                  <c:v>308</c:v>
                </c:pt>
                <c:pt idx="64">
                  <c:v>233</c:v>
                </c:pt>
                <c:pt idx="65">
                  <c:v>361</c:v>
                </c:pt>
                <c:pt idx="66">
                  <c:v>424</c:v>
                </c:pt>
                <c:pt idx="67">
                  <c:v>573</c:v>
                </c:pt>
                <c:pt idx="68">
                  <c:v>516</c:v>
                </c:pt>
                <c:pt idx="69">
                  <c:v>398</c:v>
                </c:pt>
                <c:pt idx="70">
                  <c:v>400</c:v>
                </c:pt>
                <c:pt idx="71">
                  <c:v>324</c:v>
                </c:pt>
                <c:pt idx="72">
                  <c:v>369</c:v>
                </c:pt>
                <c:pt idx="73">
                  <c:v>339</c:v>
                </c:pt>
                <c:pt idx="74">
                  <c:v>298</c:v>
                </c:pt>
                <c:pt idx="75">
                  <c:v>300</c:v>
                </c:pt>
                <c:pt idx="76">
                  <c:v>198</c:v>
                </c:pt>
                <c:pt idx="77">
                  <c:v>340</c:v>
                </c:pt>
                <c:pt idx="78">
                  <c:v>364</c:v>
                </c:pt>
                <c:pt idx="79">
                  <c:v>470</c:v>
                </c:pt>
                <c:pt idx="80">
                  <c:v>365</c:v>
                </c:pt>
                <c:pt idx="81">
                  <c:v>353</c:v>
                </c:pt>
                <c:pt idx="82">
                  <c:v>342</c:v>
                </c:pt>
                <c:pt idx="83">
                  <c:v>282</c:v>
                </c:pt>
                <c:pt idx="84">
                  <c:v>252</c:v>
                </c:pt>
                <c:pt idx="85">
                  <c:v>264</c:v>
                </c:pt>
                <c:pt idx="86">
                  <c:v>398</c:v>
                </c:pt>
                <c:pt idx="87">
                  <c:v>340</c:v>
                </c:pt>
                <c:pt idx="88">
                  <c:v>268</c:v>
                </c:pt>
                <c:pt idx="89">
                  <c:v>361</c:v>
                </c:pt>
                <c:pt idx="90">
                  <c:v>467</c:v>
                </c:pt>
                <c:pt idx="91">
                  <c:v>477</c:v>
                </c:pt>
                <c:pt idx="92">
                  <c:v>441</c:v>
                </c:pt>
                <c:pt idx="93">
                  <c:v>381</c:v>
                </c:pt>
                <c:pt idx="94">
                  <c:v>324</c:v>
                </c:pt>
                <c:pt idx="95">
                  <c:v>349</c:v>
                </c:pt>
                <c:pt idx="96">
                  <c:v>346</c:v>
                </c:pt>
                <c:pt idx="97">
                  <c:v>328</c:v>
                </c:pt>
                <c:pt idx="98">
                  <c:v>342</c:v>
                </c:pt>
                <c:pt idx="99">
                  <c:v>268</c:v>
                </c:pt>
                <c:pt idx="100">
                  <c:v>215</c:v>
                </c:pt>
                <c:pt idx="101">
                  <c:v>416</c:v>
                </c:pt>
                <c:pt idx="102">
                  <c:v>337</c:v>
                </c:pt>
                <c:pt idx="103">
                  <c:v>435</c:v>
                </c:pt>
                <c:pt idx="104">
                  <c:v>465</c:v>
                </c:pt>
                <c:pt idx="105">
                  <c:v>388</c:v>
                </c:pt>
                <c:pt idx="106">
                  <c:v>351</c:v>
                </c:pt>
                <c:pt idx="107">
                  <c:v>353</c:v>
                </c:pt>
                <c:pt idx="108">
                  <c:v>377</c:v>
                </c:pt>
                <c:pt idx="109">
                  <c:v>342</c:v>
                </c:pt>
                <c:pt idx="110">
                  <c:v>425</c:v>
                </c:pt>
                <c:pt idx="111">
                  <c:v>347</c:v>
                </c:pt>
                <c:pt idx="112">
                  <c:v>213</c:v>
                </c:pt>
                <c:pt idx="113">
                  <c:v>373</c:v>
                </c:pt>
                <c:pt idx="114">
                  <c:v>378</c:v>
                </c:pt>
                <c:pt idx="115">
                  <c:v>514</c:v>
                </c:pt>
                <c:pt idx="116">
                  <c:v>455</c:v>
                </c:pt>
                <c:pt idx="117">
                  <c:v>437</c:v>
                </c:pt>
                <c:pt idx="118">
                  <c:v>382</c:v>
                </c:pt>
                <c:pt idx="119">
                  <c:v>368</c:v>
                </c:pt>
                <c:pt idx="120">
                  <c:v>360</c:v>
                </c:pt>
                <c:pt idx="121">
                  <c:v>361</c:v>
                </c:pt>
                <c:pt idx="122">
                  <c:v>331</c:v>
                </c:pt>
                <c:pt idx="123">
                  <c:v>276</c:v>
                </c:pt>
                <c:pt idx="124">
                  <c:v>198</c:v>
                </c:pt>
                <c:pt idx="125">
                  <c:v>394</c:v>
                </c:pt>
                <c:pt idx="126">
                  <c:v>378</c:v>
                </c:pt>
                <c:pt idx="127">
                  <c:v>464</c:v>
                </c:pt>
                <c:pt idx="128">
                  <c:v>458</c:v>
                </c:pt>
                <c:pt idx="129">
                  <c:v>419</c:v>
                </c:pt>
                <c:pt idx="130">
                  <c:v>359</c:v>
                </c:pt>
                <c:pt idx="131">
                  <c:v>344</c:v>
                </c:pt>
                <c:pt idx="132">
                  <c:v>326</c:v>
                </c:pt>
                <c:pt idx="133">
                  <c:v>418</c:v>
                </c:pt>
                <c:pt idx="134">
                  <c:v>331</c:v>
                </c:pt>
                <c:pt idx="135">
                  <c:v>296</c:v>
                </c:pt>
                <c:pt idx="136">
                  <c:v>245</c:v>
                </c:pt>
                <c:pt idx="137">
                  <c:v>326</c:v>
                </c:pt>
                <c:pt idx="138">
                  <c:v>394</c:v>
                </c:pt>
                <c:pt idx="139">
                  <c:v>440</c:v>
                </c:pt>
                <c:pt idx="140">
                  <c:v>449</c:v>
                </c:pt>
                <c:pt idx="141">
                  <c:v>335</c:v>
                </c:pt>
                <c:pt idx="142">
                  <c:v>384</c:v>
                </c:pt>
                <c:pt idx="143">
                  <c:v>305</c:v>
                </c:pt>
                <c:pt idx="144">
                  <c:v>304</c:v>
                </c:pt>
                <c:pt idx="145">
                  <c:v>367</c:v>
                </c:pt>
                <c:pt idx="146">
                  <c:v>256</c:v>
                </c:pt>
                <c:pt idx="147">
                  <c:v>270</c:v>
                </c:pt>
                <c:pt idx="148">
                  <c:v>213</c:v>
                </c:pt>
                <c:pt idx="149">
                  <c:v>343</c:v>
                </c:pt>
                <c:pt idx="150">
                  <c:v>358</c:v>
                </c:pt>
                <c:pt idx="151">
                  <c:v>471</c:v>
                </c:pt>
                <c:pt idx="152">
                  <c:v>366</c:v>
                </c:pt>
                <c:pt idx="153">
                  <c:v>397</c:v>
                </c:pt>
                <c:pt idx="154">
                  <c:v>325</c:v>
                </c:pt>
                <c:pt idx="155">
                  <c:v>329</c:v>
                </c:pt>
                <c:pt idx="156">
                  <c:v>347</c:v>
                </c:pt>
                <c:pt idx="157">
                  <c:v>310</c:v>
                </c:pt>
                <c:pt idx="158">
                  <c:v>366</c:v>
                </c:pt>
                <c:pt idx="159">
                  <c:v>275</c:v>
                </c:pt>
                <c:pt idx="160">
                  <c:v>204</c:v>
                </c:pt>
                <c:pt idx="161">
                  <c:v>283</c:v>
                </c:pt>
                <c:pt idx="162">
                  <c:v>354</c:v>
                </c:pt>
                <c:pt idx="163">
                  <c:v>457</c:v>
                </c:pt>
                <c:pt idx="164">
                  <c:v>390</c:v>
                </c:pt>
                <c:pt idx="165">
                  <c:v>429</c:v>
                </c:pt>
                <c:pt idx="166">
                  <c:v>368</c:v>
                </c:pt>
                <c:pt idx="167">
                  <c:v>356</c:v>
                </c:pt>
                <c:pt idx="168">
                  <c:v>405</c:v>
                </c:pt>
                <c:pt idx="169">
                  <c:v>269</c:v>
                </c:pt>
                <c:pt idx="170">
                  <c:v>404</c:v>
                </c:pt>
                <c:pt idx="171">
                  <c:v>320</c:v>
                </c:pt>
                <c:pt idx="172">
                  <c:v>224</c:v>
                </c:pt>
                <c:pt idx="173">
                  <c:v>409</c:v>
                </c:pt>
                <c:pt idx="174">
                  <c:v>433</c:v>
                </c:pt>
                <c:pt idx="175">
                  <c:v>564</c:v>
                </c:pt>
                <c:pt idx="176">
                  <c:v>479</c:v>
                </c:pt>
                <c:pt idx="177">
                  <c:v>397</c:v>
                </c:pt>
                <c:pt idx="178">
                  <c:v>321</c:v>
                </c:pt>
                <c:pt idx="179">
                  <c:v>339</c:v>
                </c:pt>
                <c:pt idx="180">
                  <c:v>385</c:v>
                </c:pt>
                <c:pt idx="181">
                  <c:v>321</c:v>
                </c:pt>
                <c:pt idx="182">
                  <c:v>431</c:v>
                </c:pt>
                <c:pt idx="183">
                  <c:v>335</c:v>
                </c:pt>
                <c:pt idx="184">
                  <c:v>214</c:v>
                </c:pt>
                <c:pt idx="185">
                  <c:v>401</c:v>
                </c:pt>
                <c:pt idx="186">
                  <c:v>423</c:v>
                </c:pt>
                <c:pt idx="187">
                  <c:v>384</c:v>
                </c:pt>
                <c:pt idx="188">
                  <c:v>151</c:v>
                </c:pt>
                <c:pt idx="189">
                  <c:v>387</c:v>
                </c:pt>
                <c:pt idx="190">
                  <c:v>418</c:v>
                </c:pt>
                <c:pt idx="191">
                  <c:v>448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3B-48EC-B299-C19B6A6C2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23828904"/>
        <c:axId val="-2123825816"/>
      </c:lineChart>
      <c:dateAx>
        <c:axId val="-2123828904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1500000"/>
          <a:lstStyle/>
          <a:p>
            <a:pPr>
              <a:defRPr/>
            </a:pPr>
            <a:endParaRPr lang="en-US"/>
          </a:p>
        </c:txPr>
        <c:crossAx val="-2123825816"/>
        <c:crosses val="autoZero"/>
        <c:auto val="1"/>
        <c:lblOffset val="100"/>
        <c:baseTimeUnit val="months"/>
      </c:dateAx>
      <c:valAx>
        <c:axId val="-212382581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-2123828904"/>
        <c:crosses val="autoZero"/>
        <c:crossBetween val="between"/>
      </c:valAx>
    </c:plotArea>
    <c:plotVisOnly val="1"/>
    <c:dispBlanksAs val="gap"/>
    <c:showDLblsOverMax val="0"/>
  </c:char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Year to Year Sales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'Total Year to Year Sales'!$A$2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Sales'!$B$2:$M$2</c:f>
            </c:numRef>
          </c:val>
          <c:extLst>
            <c:ext xmlns:c16="http://schemas.microsoft.com/office/drawing/2014/chart" uri="{C3380CC4-5D6E-409C-BE32-E72D297353CC}">
              <c16:uniqueId val="{00000000-6520-45C1-9518-FB3F02741EFF}"/>
            </c:ext>
          </c:extLst>
        </c:ser>
        <c:ser>
          <c:idx val="1"/>
          <c:order val="1"/>
          <c:tx>
            <c:strRef>
              <c:f>'Total Year to Year Sales'!$A$3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Sales'!$B$3:$M$3</c:f>
            </c:numRef>
          </c:val>
          <c:extLst>
            <c:ext xmlns:c16="http://schemas.microsoft.com/office/drawing/2014/chart" uri="{C3380CC4-5D6E-409C-BE32-E72D297353CC}">
              <c16:uniqueId val="{00000001-6520-45C1-9518-FB3F02741EFF}"/>
            </c:ext>
          </c:extLst>
        </c:ser>
        <c:ser>
          <c:idx val="2"/>
          <c:order val="2"/>
          <c:tx>
            <c:strRef>
              <c:f>'Total Year to Year Sales'!$A$4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Sales'!$B$4:$M$4</c:f>
            </c:numRef>
          </c:val>
          <c:extLst>
            <c:ext xmlns:c16="http://schemas.microsoft.com/office/drawing/2014/chart" uri="{C3380CC4-5D6E-409C-BE32-E72D297353CC}">
              <c16:uniqueId val="{00000002-6520-45C1-9518-FB3F02741EFF}"/>
            </c:ext>
          </c:extLst>
        </c:ser>
        <c:ser>
          <c:idx val="3"/>
          <c:order val="3"/>
          <c:tx>
            <c:strRef>
              <c:f>'Total Year to Year Sales'!$A$5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Sales'!$B$5:$M$5</c:f>
            </c:numRef>
          </c:val>
          <c:extLst>
            <c:ext xmlns:c16="http://schemas.microsoft.com/office/drawing/2014/chart" uri="{C3380CC4-5D6E-409C-BE32-E72D297353CC}">
              <c16:uniqueId val="{00000003-6520-45C1-9518-FB3F02741EFF}"/>
            </c:ext>
          </c:extLst>
        </c:ser>
        <c:ser>
          <c:idx val="4"/>
          <c:order val="4"/>
          <c:tx>
            <c:strRef>
              <c:f>'Total Year to Year Sales'!$A$6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Sales'!$B$6:$M$6</c:f>
            </c:numRef>
          </c:val>
          <c:extLst>
            <c:ext xmlns:c16="http://schemas.microsoft.com/office/drawing/2014/chart" uri="{C3380CC4-5D6E-409C-BE32-E72D297353CC}">
              <c16:uniqueId val="{00000004-6520-45C1-9518-FB3F02741EFF}"/>
            </c:ext>
          </c:extLst>
        </c:ser>
        <c:ser>
          <c:idx val="5"/>
          <c:order val="5"/>
          <c:tx>
            <c:strRef>
              <c:f>'Total Year to Year Sales'!$A$7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Sales'!$B$7:$M$7</c:f>
            </c:numRef>
          </c:val>
          <c:extLst>
            <c:ext xmlns:c16="http://schemas.microsoft.com/office/drawing/2014/chart" uri="{C3380CC4-5D6E-409C-BE32-E72D297353CC}">
              <c16:uniqueId val="{00000005-6520-45C1-9518-FB3F02741EFF}"/>
            </c:ext>
          </c:extLst>
        </c:ser>
        <c:ser>
          <c:idx val="6"/>
          <c:order val="6"/>
          <c:tx>
            <c:strRef>
              <c:f>'Total Year to Year Sales'!$A$8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Sales'!$B$8:$M$8</c:f>
            </c:numRef>
          </c:val>
          <c:extLst>
            <c:ext xmlns:c16="http://schemas.microsoft.com/office/drawing/2014/chart" uri="{C3380CC4-5D6E-409C-BE32-E72D297353CC}">
              <c16:uniqueId val="{00000006-6520-45C1-9518-FB3F02741EFF}"/>
            </c:ext>
          </c:extLst>
        </c:ser>
        <c:ser>
          <c:idx val="7"/>
          <c:order val="7"/>
          <c:tx>
            <c:strRef>
              <c:f>'Total Year to Year Sales'!$A$9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Sales'!$B$9:$M$9</c:f>
            </c:numRef>
          </c:val>
          <c:extLst>
            <c:ext xmlns:c16="http://schemas.microsoft.com/office/drawing/2014/chart" uri="{C3380CC4-5D6E-409C-BE32-E72D297353CC}">
              <c16:uniqueId val="{00000007-6520-45C1-9518-FB3F02741EFF}"/>
            </c:ext>
          </c:extLst>
        </c:ser>
        <c:ser>
          <c:idx val="8"/>
          <c:order val="8"/>
          <c:tx>
            <c:strRef>
              <c:f>'Total Year to Year Sales'!$A$10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Sales'!$B$10:$M$10</c:f>
            </c:numRef>
          </c:val>
          <c:extLst>
            <c:ext xmlns:c16="http://schemas.microsoft.com/office/drawing/2014/chart" uri="{C3380CC4-5D6E-409C-BE32-E72D297353CC}">
              <c16:uniqueId val="{00000008-6520-45C1-9518-FB3F02741EFF}"/>
            </c:ext>
          </c:extLst>
        </c:ser>
        <c:ser>
          <c:idx val="9"/>
          <c:order val="9"/>
          <c:tx>
            <c:strRef>
              <c:f>'Total Year to Year Sales'!$A$11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Sales'!$B$11:$M$11</c:f>
            </c:numRef>
          </c:val>
          <c:extLst>
            <c:ext xmlns:c16="http://schemas.microsoft.com/office/drawing/2014/chart" uri="{C3380CC4-5D6E-409C-BE32-E72D297353CC}">
              <c16:uniqueId val="{00000009-6520-45C1-9518-FB3F02741EFF}"/>
            </c:ext>
          </c:extLst>
        </c:ser>
        <c:ser>
          <c:idx val="10"/>
          <c:order val="10"/>
          <c:tx>
            <c:strRef>
              <c:f>'Total Year to Year Sales'!$A$12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Sales'!$B$12:$M$12</c:f>
            </c:numRef>
          </c:val>
          <c:extLst>
            <c:ext xmlns:c16="http://schemas.microsoft.com/office/drawing/2014/chart" uri="{C3380CC4-5D6E-409C-BE32-E72D297353CC}">
              <c16:uniqueId val="{0000000A-6520-45C1-9518-FB3F02741EFF}"/>
            </c:ext>
          </c:extLst>
        </c:ser>
        <c:ser>
          <c:idx val="11"/>
          <c:order val="11"/>
          <c:tx>
            <c:strRef>
              <c:f>'Total Year to Year Sales'!$A$13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Sales'!$B$13:$M$13</c:f>
            </c:numRef>
          </c:val>
          <c:extLst>
            <c:ext xmlns:c16="http://schemas.microsoft.com/office/drawing/2014/chart" uri="{C3380CC4-5D6E-409C-BE32-E72D297353CC}">
              <c16:uniqueId val="{0000000B-6520-45C1-9518-FB3F02741EFF}"/>
            </c:ext>
          </c:extLst>
        </c:ser>
        <c:ser>
          <c:idx val="12"/>
          <c:order val="12"/>
          <c:tx>
            <c:strRef>
              <c:f>'Total Year to Year Sales'!$A$14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9BFF"/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Sales'!$B$14:$M$14</c:f>
              <c:numCache>
                <c:formatCode>General</c:formatCode>
                <c:ptCount val="12"/>
                <c:pt idx="0">
                  <c:v>141</c:v>
                </c:pt>
                <c:pt idx="1">
                  <c:v>149</c:v>
                </c:pt>
                <c:pt idx="2">
                  <c:v>235</c:v>
                </c:pt>
                <c:pt idx="3">
                  <c:v>219</c:v>
                </c:pt>
                <c:pt idx="4">
                  <c:v>254</c:v>
                </c:pt>
                <c:pt idx="5">
                  <c:v>295</c:v>
                </c:pt>
                <c:pt idx="6">
                  <c:v>185</c:v>
                </c:pt>
                <c:pt idx="7">
                  <c:v>224</c:v>
                </c:pt>
                <c:pt idx="8">
                  <c:v>206</c:v>
                </c:pt>
                <c:pt idx="9">
                  <c:v>234</c:v>
                </c:pt>
                <c:pt idx="10">
                  <c:v>208</c:v>
                </c:pt>
                <c:pt idx="11">
                  <c:v>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520-45C1-9518-FB3F02741EFF}"/>
            </c:ext>
          </c:extLst>
        </c:ser>
        <c:ser>
          <c:idx val="13"/>
          <c:order val="13"/>
          <c:tx>
            <c:strRef>
              <c:f>'Total Year to Year Sales'!$A$15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Sales'!$B$15:$M$15</c:f>
              <c:numCache>
                <c:formatCode>General</c:formatCode>
                <c:ptCount val="12"/>
                <c:pt idx="0">
                  <c:v>153</c:v>
                </c:pt>
                <c:pt idx="1">
                  <c:v>112</c:v>
                </c:pt>
                <c:pt idx="2">
                  <c:v>232</c:v>
                </c:pt>
                <c:pt idx="3">
                  <c:v>225</c:v>
                </c:pt>
                <c:pt idx="4">
                  <c:v>267</c:v>
                </c:pt>
                <c:pt idx="5">
                  <c:v>245</c:v>
                </c:pt>
                <c:pt idx="6">
                  <c:v>209</c:v>
                </c:pt>
                <c:pt idx="7">
                  <c:v>228</c:v>
                </c:pt>
                <c:pt idx="8">
                  <c:v>178</c:v>
                </c:pt>
                <c:pt idx="9">
                  <c:v>215</c:v>
                </c:pt>
                <c:pt idx="10">
                  <c:v>162</c:v>
                </c:pt>
                <c:pt idx="11">
                  <c:v>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520-45C1-9518-FB3F02741EFF}"/>
            </c:ext>
          </c:extLst>
        </c:ser>
        <c:ser>
          <c:idx val="14"/>
          <c:order val="14"/>
          <c:tx>
            <c:strRef>
              <c:f>'Total Year to Year Sales'!$A$16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Sales'!$B$16:$M$16</c:f>
              <c:numCache>
                <c:formatCode>General</c:formatCode>
                <c:ptCount val="12"/>
                <c:pt idx="0">
                  <c:v>144</c:v>
                </c:pt>
                <c:pt idx="1">
                  <c:v>163</c:v>
                </c:pt>
                <c:pt idx="2">
                  <c:v>218</c:v>
                </c:pt>
                <c:pt idx="3">
                  <c:v>229</c:v>
                </c:pt>
                <c:pt idx="4">
                  <c:v>253</c:v>
                </c:pt>
                <c:pt idx="5">
                  <c:v>232</c:v>
                </c:pt>
                <c:pt idx="6">
                  <c:v>232</c:v>
                </c:pt>
                <c:pt idx="7">
                  <c:v>243</c:v>
                </c:pt>
                <c:pt idx="8">
                  <c:v>199</c:v>
                </c:pt>
                <c:pt idx="9">
                  <c:v>224</c:v>
                </c:pt>
                <c:pt idx="10">
                  <c:v>250</c:v>
                </c:pt>
                <c:pt idx="11">
                  <c:v>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520-45C1-9518-FB3F02741EFF}"/>
            </c:ext>
          </c:extLst>
        </c:ser>
        <c:ser>
          <c:idx val="15"/>
          <c:order val="15"/>
          <c:tx>
            <c:strRef>
              <c:f>'Total Year to Year Sales'!$A$17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Sales'!$B$17:$M$17</c:f>
              <c:numCache>
                <c:formatCode>General</c:formatCode>
                <c:ptCount val="12"/>
                <c:pt idx="0">
                  <c:v>178</c:v>
                </c:pt>
                <c:pt idx="1">
                  <c:v>181</c:v>
                </c:pt>
                <c:pt idx="2">
                  <c:v>237</c:v>
                </c:pt>
                <c:pt idx="3">
                  <c:v>181</c:v>
                </c:pt>
                <c:pt idx="4">
                  <c:v>178</c:v>
                </c:pt>
                <c:pt idx="5">
                  <c:v>251</c:v>
                </c:pt>
                <c:pt idx="6">
                  <c:v>441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6520-45C1-9518-FB3F02741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55097464"/>
        <c:axId val="655097136"/>
        <c:axId val="0"/>
      </c:bar3DChart>
      <c:catAx>
        <c:axId val="655097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5097136"/>
        <c:crosses val="autoZero"/>
        <c:auto val="1"/>
        <c:lblAlgn val="ctr"/>
        <c:lblOffset val="100"/>
        <c:noMultiLvlLbl val="0"/>
      </c:catAx>
      <c:valAx>
        <c:axId val="655097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5097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900"/>
              <a:t>Sales</a:t>
            </a:r>
          </a:p>
          <a:p>
            <a:pPr>
              <a:defRPr/>
            </a:pPr>
            <a:r>
              <a:rPr lang="en-US" sz="900"/>
              <a:t>3 Year</a:t>
            </a:r>
            <a:r>
              <a:rPr lang="en-US" sz="900" baseline="0"/>
              <a:t> </a:t>
            </a:r>
            <a:r>
              <a:rPr lang="en-US" sz="900"/>
              <a:t>Snapshot</a:t>
            </a:r>
            <a:r>
              <a:rPr lang="en-US"/>
              <a:t> </a:t>
            </a:r>
            <a:r>
              <a:rPr lang="en-US" sz="900"/>
              <a:t>View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 Yr Snapshot'!$A$2</c:f>
              <c:strCache>
                <c:ptCount val="1"/>
                <c:pt idx="0">
                  <c:v>Sold Residential</c:v>
                </c:pt>
              </c:strCache>
            </c:strRef>
          </c:tx>
          <c:marker>
            <c:symbol val="none"/>
          </c:marker>
          <c:cat>
            <c:numRef>
              <c:f>'3 Yr Snapshot'!$B$1:$GF$1</c:f>
              <c:numCache>
                <c:formatCode>[$-409]mmm\-yy;@</c:formatCode>
                <c:ptCount val="36"/>
                <c:pt idx="0">
                  <c:v>42964</c:v>
                </c:pt>
                <c:pt idx="1">
                  <c:v>42995</c:v>
                </c:pt>
                <c:pt idx="2">
                  <c:v>43025</c:v>
                </c:pt>
                <c:pt idx="3">
                  <c:v>43056</c:v>
                </c:pt>
                <c:pt idx="4">
                  <c:v>43086</c:v>
                </c:pt>
                <c:pt idx="5">
                  <c:v>43117</c:v>
                </c:pt>
                <c:pt idx="6">
                  <c:v>43148</c:v>
                </c:pt>
                <c:pt idx="7">
                  <c:v>43176</c:v>
                </c:pt>
                <c:pt idx="8">
                  <c:v>43207</c:v>
                </c:pt>
                <c:pt idx="9">
                  <c:v>43237</c:v>
                </c:pt>
                <c:pt idx="10">
                  <c:v>43268</c:v>
                </c:pt>
                <c:pt idx="11">
                  <c:v>43298</c:v>
                </c:pt>
                <c:pt idx="12">
                  <c:v>43329</c:v>
                </c:pt>
                <c:pt idx="13">
                  <c:v>43360</c:v>
                </c:pt>
                <c:pt idx="14">
                  <c:v>43390</c:v>
                </c:pt>
                <c:pt idx="15">
                  <c:v>43421</c:v>
                </c:pt>
                <c:pt idx="16">
                  <c:v>43451</c:v>
                </c:pt>
                <c:pt idx="17">
                  <c:v>43482</c:v>
                </c:pt>
                <c:pt idx="18">
                  <c:v>43513</c:v>
                </c:pt>
                <c:pt idx="19">
                  <c:v>43541</c:v>
                </c:pt>
                <c:pt idx="20">
                  <c:v>43572</c:v>
                </c:pt>
                <c:pt idx="21">
                  <c:v>43602</c:v>
                </c:pt>
                <c:pt idx="22">
                  <c:v>43633</c:v>
                </c:pt>
                <c:pt idx="23">
                  <c:v>43663</c:v>
                </c:pt>
                <c:pt idx="24">
                  <c:v>43694</c:v>
                </c:pt>
                <c:pt idx="25">
                  <c:v>43725</c:v>
                </c:pt>
                <c:pt idx="26">
                  <c:v>43755</c:v>
                </c:pt>
                <c:pt idx="27">
                  <c:v>43786</c:v>
                </c:pt>
                <c:pt idx="28">
                  <c:v>43816</c:v>
                </c:pt>
                <c:pt idx="29">
                  <c:v>43847</c:v>
                </c:pt>
                <c:pt idx="30">
                  <c:v>43878</c:v>
                </c:pt>
                <c:pt idx="31">
                  <c:v>43907</c:v>
                </c:pt>
                <c:pt idx="32">
                  <c:v>43938</c:v>
                </c:pt>
                <c:pt idx="33">
                  <c:v>43968</c:v>
                </c:pt>
                <c:pt idx="34">
                  <c:v>43999</c:v>
                </c:pt>
              </c:numCache>
            </c:numRef>
          </c:cat>
          <c:val>
            <c:numRef>
              <c:f>'3 Yr Snapshot'!$B$2:$GF$2</c:f>
              <c:numCache>
                <c:formatCode>General</c:formatCode>
                <c:ptCount val="36"/>
                <c:pt idx="0">
                  <c:v>171</c:v>
                </c:pt>
                <c:pt idx="1">
                  <c:v>162</c:v>
                </c:pt>
                <c:pt idx="2">
                  <c:v>166</c:v>
                </c:pt>
                <c:pt idx="3">
                  <c:v>164</c:v>
                </c:pt>
                <c:pt idx="4">
                  <c:v>164</c:v>
                </c:pt>
                <c:pt idx="5">
                  <c:v>118</c:v>
                </c:pt>
                <c:pt idx="6">
                  <c:v>89</c:v>
                </c:pt>
                <c:pt idx="7">
                  <c:v>187</c:v>
                </c:pt>
                <c:pt idx="8">
                  <c:v>186</c:v>
                </c:pt>
                <c:pt idx="9">
                  <c:v>219</c:v>
                </c:pt>
                <c:pt idx="10">
                  <c:v>188</c:v>
                </c:pt>
                <c:pt idx="11">
                  <c:v>172</c:v>
                </c:pt>
                <c:pt idx="12">
                  <c:v>189</c:v>
                </c:pt>
                <c:pt idx="13">
                  <c:v>142</c:v>
                </c:pt>
                <c:pt idx="14">
                  <c:v>176</c:v>
                </c:pt>
                <c:pt idx="15">
                  <c:v>135</c:v>
                </c:pt>
                <c:pt idx="16">
                  <c:v>166</c:v>
                </c:pt>
                <c:pt idx="17">
                  <c:v>119</c:v>
                </c:pt>
                <c:pt idx="18">
                  <c:v>123</c:v>
                </c:pt>
                <c:pt idx="19">
                  <c:v>184</c:v>
                </c:pt>
                <c:pt idx="20">
                  <c:v>189</c:v>
                </c:pt>
                <c:pt idx="21">
                  <c:v>217</c:v>
                </c:pt>
                <c:pt idx="22">
                  <c:v>190</c:v>
                </c:pt>
                <c:pt idx="23">
                  <c:v>185</c:v>
                </c:pt>
                <c:pt idx="24">
                  <c:v>201</c:v>
                </c:pt>
                <c:pt idx="25">
                  <c:v>162</c:v>
                </c:pt>
                <c:pt idx="26">
                  <c:v>189</c:v>
                </c:pt>
                <c:pt idx="27">
                  <c:v>206</c:v>
                </c:pt>
                <c:pt idx="28">
                  <c:v>174</c:v>
                </c:pt>
                <c:pt idx="29">
                  <c:v>147</c:v>
                </c:pt>
                <c:pt idx="30">
                  <c:v>146</c:v>
                </c:pt>
                <c:pt idx="31">
                  <c:v>199</c:v>
                </c:pt>
                <c:pt idx="32">
                  <c:v>154</c:v>
                </c:pt>
                <c:pt idx="33">
                  <c:v>149</c:v>
                </c:pt>
                <c:pt idx="34">
                  <c:v>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BF-4A6B-AADA-3EBDC8222F44}"/>
            </c:ext>
          </c:extLst>
        </c:ser>
        <c:ser>
          <c:idx val="1"/>
          <c:order val="1"/>
          <c:tx>
            <c:strRef>
              <c:f>'3 Yr Snapshot'!$A$3</c:f>
              <c:strCache>
                <c:ptCount val="1"/>
                <c:pt idx="0">
                  <c:v>Sold Land</c:v>
                </c:pt>
              </c:strCache>
            </c:strRef>
          </c:tx>
          <c:marker>
            <c:symbol val="none"/>
          </c:marker>
          <c:cat>
            <c:numRef>
              <c:f>'3 Yr Snapshot'!$B$1:$GF$1</c:f>
              <c:numCache>
                <c:formatCode>[$-409]mmm\-yy;@</c:formatCode>
                <c:ptCount val="36"/>
                <c:pt idx="0">
                  <c:v>42964</c:v>
                </c:pt>
                <c:pt idx="1">
                  <c:v>42995</c:v>
                </c:pt>
                <c:pt idx="2">
                  <c:v>43025</c:v>
                </c:pt>
                <c:pt idx="3">
                  <c:v>43056</c:v>
                </c:pt>
                <c:pt idx="4">
                  <c:v>43086</c:v>
                </c:pt>
                <c:pt idx="5">
                  <c:v>43117</c:v>
                </c:pt>
                <c:pt idx="6">
                  <c:v>43148</c:v>
                </c:pt>
                <c:pt idx="7">
                  <c:v>43176</c:v>
                </c:pt>
                <c:pt idx="8">
                  <c:v>43207</c:v>
                </c:pt>
                <c:pt idx="9">
                  <c:v>43237</c:v>
                </c:pt>
                <c:pt idx="10">
                  <c:v>43268</c:v>
                </c:pt>
                <c:pt idx="11">
                  <c:v>43298</c:v>
                </c:pt>
                <c:pt idx="12">
                  <c:v>43329</c:v>
                </c:pt>
                <c:pt idx="13">
                  <c:v>43360</c:v>
                </c:pt>
                <c:pt idx="14">
                  <c:v>43390</c:v>
                </c:pt>
                <c:pt idx="15">
                  <c:v>43421</c:v>
                </c:pt>
                <c:pt idx="16">
                  <c:v>43451</c:v>
                </c:pt>
                <c:pt idx="17">
                  <c:v>43482</c:v>
                </c:pt>
                <c:pt idx="18">
                  <c:v>43513</c:v>
                </c:pt>
                <c:pt idx="19">
                  <c:v>43541</c:v>
                </c:pt>
                <c:pt idx="20">
                  <c:v>43572</c:v>
                </c:pt>
                <c:pt idx="21">
                  <c:v>43602</c:v>
                </c:pt>
                <c:pt idx="22">
                  <c:v>43633</c:v>
                </c:pt>
                <c:pt idx="23">
                  <c:v>43663</c:v>
                </c:pt>
                <c:pt idx="24">
                  <c:v>43694</c:v>
                </c:pt>
                <c:pt idx="25">
                  <c:v>43725</c:v>
                </c:pt>
                <c:pt idx="26">
                  <c:v>43755</c:v>
                </c:pt>
                <c:pt idx="27">
                  <c:v>43786</c:v>
                </c:pt>
                <c:pt idx="28">
                  <c:v>43816</c:v>
                </c:pt>
                <c:pt idx="29">
                  <c:v>43847</c:v>
                </c:pt>
                <c:pt idx="30">
                  <c:v>43878</c:v>
                </c:pt>
                <c:pt idx="31">
                  <c:v>43907</c:v>
                </c:pt>
                <c:pt idx="32">
                  <c:v>43938</c:v>
                </c:pt>
                <c:pt idx="33">
                  <c:v>43968</c:v>
                </c:pt>
                <c:pt idx="34">
                  <c:v>43999</c:v>
                </c:pt>
              </c:numCache>
            </c:numRef>
          </c:cat>
          <c:val>
            <c:numRef>
              <c:f>'3 Yr Snapshot'!$B$3:$GF$3</c:f>
              <c:numCache>
                <c:formatCode>General</c:formatCode>
                <c:ptCount val="36"/>
                <c:pt idx="0">
                  <c:v>52</c:v>
                </c:pt>
                <c:pt idx="1">
                  <c:v>44</c:v>
                </c:pt>
                <c:pt idx="2">
                  <c:v>66</c:v>
                </c:pt>
                <c:pt idx="3">
                  <c:v>42</c:v>
                </c:pt>
                <c:pt idx="4">
                  <c:v>38</c:v>
                </c:pt>
                <c:pt idx="5">
                  <c:v>35</c:v>
                </c:pt>
                <c:pt idx="6">
                  <c:v>22</c:v>
                </c:pt>
                <c:pt idx="7">
                  <c:v>43</c:v>
                </c:pt>
                <c:pt idx="8">
                  <c:v>36</c:v>
                </c:pt>
                <c:pt idx="9">
                  <c:v>44</c:v>
                </c:pt>
                <c:pt idx="10">
                  <c:v>53</c:v>
                </c:pt>
                <c:pt idx="11">
                  <c:v>37</c:v>
                </c:pt>
                <c:pt idx="12">
                  <c:v>39</c:v>
                </c:pt>
                <c:pt idx="13">
                  <c:v>35</c:v>
                </c:pt>
                <c:pt idx="14">
                  <c:v>36</c:v>
                </c:pt>
                <c:pt idx="15">
                  <c:v>26</c:v>
                </c:pt>
                <c:pt idx="16">
                  <c:v>24</c:v>
                </c:pt>
                <c:pt idx="17">
                  <c:v>21</c:v>
                </c:pt>
                <c:pt idx="18">
                  <c:v>37</c:v>
                </c:pt>
                <c:pt idx="19">
                  <c:v>30</c:v>
                </c:pt>
                <c:pt idx="20">
                  <c:v>37</c:v>
                </c:pt>
                <c:pt idx="21">
                  <c:v>35</c:v>
                </c:pt>
                <c:pt idx="22">
                  <c:v>39</c:v>
                </c:pt>
                <c:pt idx="23">
                  <c:v>45</c:v>
                </c:pt>
                <c:pt idx="24">
                  <c:v>39</c:v>
                </c:pt>
                <c:pt idx="25">
                  <c:v>35</c:v>
                </c:pt>
                <c:pt idx="26">
                  <c:v>32</c:v>
                </c:pt>
                <c:pt idx="27">
                  <c:v>43</c:v>
                </c:pt>
                <c:pt idx="28">
                  <c:v>41</c:v>
                </c:pt>
                <c:pt idx="29">
                  <c:v>29</c:v>
                </c:pt>
                <c:pt idx="30">
                  <c:v>33</c:v>
                </c:pt>
                <c:pt idx="31">
                  <c:v>38</c:v>
                </c:pt>
                <c:pt idx="32">
                  <c:v>25</c:v>
                </c:pt>
                <c:pt idx="33">
                  <c:v>27</c:v>
                </c:pt>
                <c:pt idx="34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BF-4A6B-AADA-3EBDC8222F44}"/>
            </c:ext>
          </c:extLst>
        </c:ser>
        <c:ser>
          <c:idx val="2"/>
          <c:order val="2"/>
          <c:tx>
            <c:strRef>
              <c:f>'3 Yr Snapshot'!$A$4</c:f>
              <c:strCache>
                <c:ptCount val="1"/>
                <c:pt idx="0">
                  <c:v>Sold Commercial</c:v>
                </c:pt>
              </c:strCache>
            </c:strRef>
          </c:tx>
          <c:marker>
            <c:symbol val="none"/>
          </c:marker>
          <c:cat>
            <c:numRef>
              <c:f>'3 Yr Snapshot'!$B$1:$GF$1</c:f>
              <c:numCache>
                <c:formatCode>[$-409]mmm\-yy;@</c:formatCode>
                <c:ptCount val="36"/>
                <c:pt idx="0">
                  <c:v>42964</c:v>
                </c:pt>
                <c:pt idx="1">
                  <c:v>42995</c:v>
                </c:pt>
                <c:pt idx="2">
                  <c:v>43025</c:v>
                </c:pt>
                <c:pt idx="3">
                  <c:v>43056</c:v>
                </c:pt>
                <c:pt idx="4">
                  <c:v>43086</c:v>
                </c:pt>
                <c:pt idx="5">
                  <c:v>43117</c:v>
                </c:pt>
                <c:pt idx="6">
                  <c:v>43148</c:v>
                </c:pt>
                <c:pt idx="7">
                  <c:v>43176</c:v>
                </c:pt>
                <c:pt idx="8">
                  <c:v>43207</c:v>
                </c:pt>
                <c:pt idx="9">
                  <c:v>43237</c:v>
                </c:pt>
                <c:pt idx="10">
                  <c:v>43268</c:v>
                </c:pt>
                <c:pt idx="11">
                  <c:v>43298</c:v>
                </c:pt>
                <c:pt idx="12">
                  <c:v>43329</c:v>
                </c:pt>
                <c:pt idx="13">
                  <c:v>43360</c:v>
                </c:pt>
                <c:pt idx="14">
                  <c:v>43390</c:v>
                </c:pt>
                <c:pt idx="15">
                  <c:v>43421</c:v>
                </c:pt>
                <c:pt idx="16">
                  <c:v>43451</c:v>
                </c:pt>
                <c:pt idx="17">
                  <c:v>43482</c:v>
                </c:pt>
                <c:pt idx="18">
                  <c:v>43513</c:v>
                </c:pt>
                <c:pt idx="19">
                  <c:v>43541</c:v>
                </c:pt>
                <c:pt idx="20">
                  <c:v>43572</c:v>
                </c:pt>
                <c:pt idx="21">
                  <c:v>43602</c:v>
                </c:pt>
                <c:pt idx="22">
                  <c:v>43633</c:v>
                </c:pt>
                <c:pt idx="23">
                  <c:v>43663</c:v>
                </c:pt>
                <c:pt idx="24">
                  <c:v>43694</c:v>
                </c:pt>
                <c:pt idx="25">
                  <c:v>43725</c:v>
                </c:pt>
                <c:pt idx="26">
                  <c:v>43755</c:v>
                </c:pt>
                <c:pt idx="27">
                  <c:v>43786</c:v>
                </c:pt>
                <c:pt idx="28">
                  <c:v>43816</c:v>
                </c:pt>
                <c:pt idx="29">
                  <c:v>43847</c:v>
                </c:pt>
                <c:pt idx="30">
                  <c:v>43878</c:v>
                </c:pt>
                <c:pt idx="31">
                  <c:v>43907</c:v>
                </c:pt>
                <c:pt idx="32">
                  <c:v>43938</c:v>
                </c:pt>
                <c:pt idx="33">
                  <c:v>43968</c:v>
                </c:pt>
                <c:pt idx="34">
                  <c:v>43999</c:v>
                </c:pt>
              </c:numCache>
            </c:numRef>
          </c:cat>
          <c:val>
            <c:numRef>
              <c:f>'3 Yr Snapshot'!$B$4:$GF$4</c:f>
              <c:numCache>
                <c:formatCode>General</c:formatCode>
                <c:ptCount val="36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6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2</c:v>
                </c:pt>
                <c:pt idx="17">
                  <c:v>4</c:v>
                </c:pt>
                <c:pt idx="18">
                  <c:v>3</c:v>
                </c:pt>
                <c:pt idx="19">
                  <c:v>4</c:v>
                </c:pt>
                <c:pt idx="20">
                  <c:v>3</c:v>
                </c:pt>
                <c:pt idx="21">
                  <c:v>1</c:v>
                </c:pt>
                <c:pt idx="22">
                  <c:v>3</c:v>
                </c:pt>
                <c:pt idx="23">
                  <c:v>2</c:v>
                </c:pt>
                <c:pt idx="24">
                  <c:v>3</c:v>
                </c:pt>
                <c:pt idx="25">
                  <c:v>2</c:v>
                </c:pt>
                <c:pt idx="26">
                  <c:v>3</c:v>
                </c:pt>
                <c:pt idx="27">
                  <c:v>1</c:v>
                </c:pt>
                <c:pt idx="28">
                  <c:v>4</c:v>
                </c:pt>
                <c:pt idx="29">
                  <c:v>2</c:v>
                </c:pt>
                <c:pt idx="30">
                  <c:v>2</c:v>
                </c:pt>
                <c:pt idx="31">
                  <c:v>0</c:v>
                </c:pt>
                <c:pt idx="32">
                  <c:v>2</c:v>
                </c:pt>
                <c:pt idx="33">
                  <c:v>2</c:v>
                </c:pt>
                <c:pt idx="3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BF-4A6B-AADA-3EBDC8222F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9729656"/>
        <c:axId val="-2119726936"/>
      </c:lineChart>
      <c:dateAx>
        <c:axId val="-2119729656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1200000"/>
          <a:lstStyle/>
          <a:p>
            <a:pPr>
              <a:defRPr sz="800"/>
            </a:pPr>
            <a:endParaRPr lang="en-US"/>
          </a:p>
        </c:txPr>
        <c:crossAx val="-2119726936"/>
        <c:crosses val="autoZero"/>
        <c:auto val="1"/>
        <c:lblOffset val="100"/>
        <c:baseTimeUnit val="months"/>
      </c:dateAx>
      <c:valAx>
        <c:axId val="-211972693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-211972965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 w="66675" cmpd="dbl">
      <a:solidFill>
        <a:schemeClr val="tx1"/>
      </a:solidFill>
    </a:ln>
  </c:sp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Current</a:t>
            </a:r>
            <a:r>
              <a:rPr lang="en-US" sz="1600" baseline="0"/>
              <a:t> Year Sales</a:t>
            </a:r>
            <a:endParaRPr lang="en-US" sz="16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 YR Snapshot'!$A$2</c:f>
              <c:strCache>
                <c:ptCount val="1"/>
                <c:pt idx="0">
                  <c:v>Sold Residential</c:v>
                </c:pt>
              </c:strCache>
            </c:strRef>
          </c:tx>
          <c:marker>
            <c:symbol val="none"/>
          </c:marker>
          <c:cat>
            <c:numRef>
              <c:f>'1 YR Snapshot'!$B$1:$GF$1</c:f>
              <c:numCache>
                <c:formatCode>[$-409]mmm\-yy;@</c:formatCode>
                <c:ptCount val="12"/>
                <c:pt idx="0">
                  <c:v>43683</c:v>
                </c:pt>
                <c:pt idx="1">
                  <c:v>43714</c:v>
                </c:pt>
                <c:pt idx="2">
                  <c:v>43744</c:v>
                </c:pt>
                <c:pt idx="3">
                  <c:v>43775</c:v>
                </c:pt>
                <c:pt idx="4">
                  <c:v>43800</c:v>
                </c:pt>
                <c:pt idx="5">
                  <c:v>43836</c:v>
                </c:pt>
                <c:pt idx="6">
                  <c:v>43867</c:v>
                </c:pt>
                <c:pt idx="7">
                  <c:v>43896</c:v>
                </c:pt>
                <c:pt idx="8">
                  <c:v>43927</c:v>
                </c:pt>
                <c:pt idx="9">
                  <c:v>43957</c:v>
                </c:pt>
                <c:pt idx="10">
                  <c:v>43988</c:v>
                </c:pt>
                <c:pt idx="11">
                  <c:v>44018</c:v>
                </c:pt>
              </c:numCache>
            </c:numRef>
          </c:cat>
          <c:val>
            <c:numRef>
              <c:f>'1 YR Snapshot'!$B$2:$GF$2</c:f>
              <c:numCache>
                <c:formatCode>General</c:formatCode>
                <c:ptCount val="12"/>
                <c:pt idx="0">
                  <c:v>201</c:v>
                </c:pt>
                <c:pt idx="1">
                  <c:v>162</c:v>
                </c:pt>
                <c:pt idx="2">
                  <c:v>189</c:v>
                </c:pt>
                <c:pt idx="3">
                  <c:v>206</c:v>
                </c:pt>
                <c:pt idx="4">
                  <c:v>174</c:v>
                </c:pt>
                <c:pt idx="5">
                  <c:v>147</c:v>
                </c:pt>
                <c:pt idx="6">
                  <c:v>146</c:v>
                </c:pt>
                <c:pt idx="7">
                  <c:v>199</c:v>
                </c:pt>
                <c:pt idx="8">
                  <c:v>154</c:v>
                </c:pt>
                <c:pt idx="9">
                  <c:v>149</c:v>
                </c:pt>
                <c:pt idx="10">
                  <c:v>221</c:v>
                </c:pt>
                <c:pt idx="11">
                  <c:v>389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14-4388-8E5D-C7DA7733F5D3}"/>
            </c:ext>
          </c:extLst>
        </c:ser>
        <c:ser>
          <c:idx val="1"/>
          <c:order val="1"/>
          <c:tx>
            <c:strRef>
              <c:f>'1 YR Snapshot'!$A$3</c:f>
              <c:strCache>
                <c:ptCount val="1"/>
                <c:pt idx="0">
                  <c:v>Sold Land</c:v>
                </c:pt>
              </c:strCache>
            </c:strRef>
          </c:tx>
          <c:marker>
            <c:symbol val="none"/>
          </c:marker>
          <c:cat>
            <c:numRef>
              <c:f>'1 YR Snapshot'!$B$1:$GF$1</c:f>
              <c:numCache>
                <c:formatCode>[$-409]mmm\-yy;@</c:formatCode>
                <c:ptCount val="12"/>
                <c:pt idx="0">
                  <c:v>43683</c:v>
                </c:pt>
                <c:pt idx="1">
                  <c:v>43714</c:v>
                </c:pt>
                <c:pt idx="2">
                  <c:v>43744</c:v>
                </c:pt>
                <c:pt idx="3">
                  <c:v>43775</c:v>
                </c:pt>
                <c:pt idx="4">
                  <c:v>43800</c:v>
                </c:pt>
                <c:pt idx="5">
                  <c:v>43836</c:v>
                </c:pt>
                <c:pt idx="6">
                  <c:v>43867</c:v>
                </c:pt>
                <c:pt idx="7">
                  <c:v>43896</c:v>
                </c:pt>
                <c:pt idx="8">
                  <c:v>43927</c:v>
                </c:pt>
                <c:pt idx="9">
                  <c:v>43957</c:v>
                </c:pt>
                <c:pt idx="10">
                  <c:v>43988</c:v>
                </c:pt>
                <c:pt idx="11">
                  <c:v>44018</c:v>
                </c:pt>
              </c:numCache>
            </c:numRef>
          </c:cat>
          <c:val>
            <c:numRef>
              <c:f>'1 YR Snapshot'!$B$3:$GF$3</c:f>
              <c:numCache>
                <c:formatCode>General</c:formatCode>
                <c:ptCount val="12"/>
                <c:pt idx="0">
                  <c:v>39</c:v>
                </c:pt>
                <c:pt idx="1">
                  <c:v>35</c:v>
                </c:pt>
                <c:pt idx="2">
                  <c:v>32</c:v>
                </c:pt>
                <c:pt idx="3">
                  <c:v>43</c:v>
                </c:pt>
                <c:pt idx="4">
                  <c:v>41</c:v>
                </c:pt>
                <c:pt idx="5">
                  <c:v>29</c:v>
                </c:pt>
                <c:pt idx="6">
                  <c:v>33</c:v>
                </c:pt>
                <c:pt idx="7">
                  <c:v>38</c:v>
                </c:pt>
                <c:pt idx="8">
                  <c:v>25</c:v>
                </c:pt>
                <c:pt idx="9">
                  <c:v>27</c:v>
                </c:pt>
                <c:pt idx="10">
                  <c:v>27</c:v>
                </c:pt>
                <c:pt idx="11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14-4388-8E5D-C7DA7733F5D3}"/>
            </c:ext>
          </c:extLst>
        </c:ser>
        <c:ser>
          <c:idx val="2"/>
          <c:order val="2"/>
          <c:tx>
            <c:strRef>
              <c:f>'1 YR Snapshot'!$A$4</c:f>
              <c:strCache>
                <c:ptCount val="1"/>
                <c:pt idx="0">
                  <c:v>Sold Commercial</c:v>
                </c:pt>
              </c:strCache>
            </c:strRef>
          </c:tx>
          <c:marker>
            <c:symbol val="none"/>
          </c:marker>
          <c:cat>
            <c:numRef>
              <c:f>'1 YR Snapshot'!$B$1:$GF$1</c:f>
              <c:numCache>
                <c:formatCode>[$-409]mmm\-yy;@</c:formatCode>
                <c:ptCount val="12"/>
                <c:pt idx="0">
                  <c:v>43683</c:v>
                </c:pt>
                <c:pt idx="1">
                  <c:v>43714</c:v>
                </c:pt>
                <c:pt idx="2">
                  <c:v>43744</c:v>
                </c:pt>
                <c:pt idx="3">
                  <c:v>43775</c:v>
                </c:pt>
                <c:pt idx="4">
                  <c:v>43800</c:v>
                </c:pt>
                <c:pt idx="5">
                  <c:v>43836</c:v>
                </c:pt>
                <c:pt idx="6">
                  <c:v>43867</c:v>
                </c:pt>
                <c:pt idx="7">
                  <c:v>43896</c:v>
                </c:pt>
                <c:pt idx="8">
                  <c:v>43927</c:v>
                </c:pt>
                <c:pt idx="9">
                  <c:v>43957</c:v>
                </c:pt>
                <c:pt idx="10">
                  <c:v>43988</c:v>
                </c:pt>
                <c:pt idx="11">
                  <c:v>44018</c:v>
                </c:pt>
              </c:numCache>
            </c:numRef>
          </c:cat>
          <c:val>
            <c:numRef>
              <c:f>'1 YR Snapshot'!$B$4:$GF$4</c:f>
              <c:numCache>
                <c:formatCode>General</c:formatCode>
                <c:ptCount val="12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914-4388-8E5D-C7DA7733F5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9213992"/>
        <c:axId val="-2119887944"/>
      </c:lineChart>
      <c:dateAx>
        <c:axId val="-2119213992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-2119887944"/>
        <c:crosses val="autoZero"/>
        <c:auto val="1"/>
        <c:lblOffset val="100"/>
        <c:baseTimeUnit val="months"/>
      </c:dateAx>
      <c:valAx>
        <c:axId val="-211988794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-211921399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 w="63500" cmpd="dbl"/>
  </c:sp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Residential</a:t>
            </a:r>
            <a:r>
              <a:rPr lang="en-US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Sales</a:t>
            </a:r>
            <a:endParaRPr lang="en-US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 YR Snapshot'!$FZ$9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'1 YR Snapshot'!$GA$8:$GL$8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'1 YR Snapshot'!$GA$9:$GL$9</c:f>
            </c:numRef>
          </c:val>
          <c:extLst>
            <c:ext xmlns:c16="http://schemas.microsoft.com/office/drawing/2014/chart" uri="{C3380CC4-5D6E-409C-BE32-E72D297353CC}">
              <c16:uniqueId val="{00000000-8D91-4862-8A45-0002967E8462}"/>
            </c:ext>
          </c:extLst>
        </c:ser>
        <c:ser>
          <c:idx val="1"/>
          <c:order val="1"/>
          <c:tx>
            <c:strRef>
              <c:f>'1 YR Snapshot'!$FZ$10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'1 YR Snapshot'!$GA$8:$GL$8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'1 YR Snapshot'!$GA$10:$GL$10</c:f>
            </c:numRef>
          </c:val>
          <c:extLst>
            <c:ext xmlns:c16="http://schemas.microsoft.com/office/drawing/2014/chart" uri="{C3380CC4-5D6E-409C-BE32-E72D297353CC}">
              <c16:uniqueId val="{00000001-8D91-4862-8A45-0002967E8462}"/>
            </c:ext>
          </c:extLst>
        </c:ser>
        <c:ser>
          <c:idx val="2"/>
          <c:order val="2"/>
          <c:tx>
            <c:strRef>
              <c:f>'1 YR Snapshot'!$FZ$11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9BFF"/>
            </a:solidFill>
            <a:ln>
              <a:noFill/>
            </a:ln>
            <a:effectLst/>
            <a:sp3d/>
          </c:spPr>
          <c:invertIfNegative val="0"/>
          <c:cat>
            <c:strRef>
              <c:f>'1 YR Snapshot'!$GA$8:$GL$8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'1 YR Snapshot'!$GA$11:$GL$11</c:f>
              <c:numCache>
                <c:formatCode>General</c:formatCode>
                <c:ptCount val="12"/>
                <c:pt idx="0">
                  <c:v>112</c:v>
                </c:pt>
                <c:pt idx="1">
                  <c:v>129</c:v>
                </c:pt>
                <c:pt idx="2">
                  <c:v>180</c:v>
                </c:pt>
                <c:pt idx="3">
                  <c:v>180</c:v>
                </c:pt>
                <c:pt idx="4">
                  <c:v>203</c:v>
                </c:pt>
                <c:pt idx="5">
                  <c:v>218</c:v>
                </c:pt>
                <c:pt idx="6">
                  <c:v>136</c:v>
                </c:pt>
                <c:pt idx="7">
                  <c:v>171</c:v>
                </c:pt>
                <c:pt idx="8">
                  <c:v>162</c:v>
                </c:pt>
                <c:pt idx="9">
                  <c:v>166</c:v>
                </c:pt>
                <c:pt idx="10">
                  <c:v>164</c:v>
                </c:pt>
                <c:pt idx="11">
                  <c:v>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91-4862-8A45-0002967E8462}"/>
            </c:ext>
          </c:extLst>
        </c:ser>
        <c:ser>
          <c:idx val="3"/>
          <c:order val="3"/>
          <c:tx>
            <c:strRef>
              <c:f>'1 YR Snapshot'!$FZ$12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'1 YR Snapshot'!$GA$8:$GL$8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'1 YR Snapshot'!$GA$12:$GL$12</c:f>
              <c:numCache>
                <c:formatCode>General</c:formatCode>
                <c:ptCount val="12"/>
                <c:pt idx="0">
                  <c:v>118</c:v>
                </c:pt>
                <c:pt idx="1">
                  <c:v>89</c:v>
                </c:pt>
                <c:pt idx="2">
                  <c:v>187</c:v>
                </c:pt>
                <c:pt idx="3">
                  <c:v>186</c:v>
                </c:pt>
                <c:pt idx="4">
                  <c:v>219</c:v>
                </c:pt>
                <c:pt idx="5">
                  <c:v>188</c:v>
                </c:pt>
                <c:pt idx="6">
                  <c:v>172</c:v>
                </c:pt>
                <c:pt idx="7">
                  <c:v>189</c:v>
                </c:pt>
                <c:pt idx="8">
                  <c:v>142</c:v>
                </c:pt>
                <c:pt idx="9">
                  <c:v>176</c:v>
                </c:pt>
                <c:pt idx="10">
                  <c:v>135</c:v>
                </c:pt>
                <c:pt idx="11">
                  <c:v>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91-4862-8A45-0002967E8462}"/>
            </c:ext>
          </c:extLst>
        </c:ser>
        <c:ser>
          <c:idx val="4"/>
          <c:order val="4"/>
          <c:tx>
            <c:strRef>
              <c:f>'1 YR Snapshot'!$FZ$13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'1 YR Snapshot'!$GA$8:$GL$8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'1 YR Snapshot'!$GA$13:$GL$13</c:f>
              <c:numCache>
                <c:formatCode>General</c:formatCode>
                <c:ptCount val="12"/>
                <c:pt idx="0">
                  <c:v>119</c:v>
                </c:pt>
                <c:pt idx="1">
                  <c:v>123</c:v>
                </c:pt>
                <c:pt idx="2">
                  <c:v>184</c:v>
                </c:pt>
                <c:pt idx="3">
                  <c:v>189</c:v>
                </c:pt>
                <c:pt idx="4">
                  <c:v>217</c:v>
                </c:pt>
                <c:pt idx="5">
                  <c:v>190</c:v>
                </c:pt>
                <c:pt idx="6">
                  <c:v>185</c:v>
                </c:pt>
                <c:pt idx="7">
                  <c:v>201</c:v>
                </c:pt>
                <c:pt idx="8">
                  <c:v>162</c:v>
                </c:pt>
                <c:pt idx="9">
                  <c:v>189</c:v>
                </c:pt>
                <c:pt idx="10">
                  <c:v>206</c:v>
                </c:pt>
                <c:pt idx="11">
                  <c:v>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91-4862-8A45-0002967E8462}"/>
            </c:ext>
          </c:extLst>
        </c:ser>
        <c:ser>
          <c:idx val="5"/>
          <c:order val="5"/>
          <c:tx>
            <c:strRef>
              <c:f>'1 YR Snapshot'!$FZ$14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'1 YR Snapshot'!$GA$8:$GL$8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'1 YR Snapshot'!$GA$14:$GL$14</c:f>
              <c:numCache>
                <c:formatCode>General</c:formatCode>
                <c:ptCount val="12"/>
                <c:pt idx="0">
                  <c:v>147</c:v>
                </c:pt>
                <c:pt idx="1">
                  <c:v>146</c:v>
                </c:pt>
                <c:pt idx="2">
                  <c:v>199</c:v>
                </c:pt>
                <c:pt idx="3">
                  <c:v>154</c:v>
                </c:pt>
                <c:pt idx="4">
                  <c:v>149</c:v>
                </c:pt>
                <c:pt idx="5">
                  <c:v>221</c:v>
                </c:pt>
                <c:pt idx="6">
                  <c:v>389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D91-4862-8A45-0002967E8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86499744"/>
        <c:axId val="586500400"/>
        <c:axId val="0"/>
      </c:bar3DChart>
      <c:catAx>
        <c:axId val="586499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6500400"/>
        <c:crosses val="autoZero"/>
        <c:auto val="1"/>
        <c:lblAlgn val="ctr"/>
        <c:lblOffset val="100"/>
        <c:noMultiLvlLbl val="0"/>
      </c:catAx>
      <c:valAx>
        <c:axId val="586500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6499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Distressed Inventory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3"/>
          <c:order val="0"/>
          <c:tx>
            <c:strRef>
              <c:f>'Distressed Data'!$DS$31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9BFF"/>
            </a:solidFill>
            <a:ln>
              <a:noFill/>
            </a:ln>
            <a:effectLst/>
            <a:sp3d/>
          </c:spPr>
          <c:invertIfNegative val="0"/>
          <c:cat>
            <c:strRef>
              <c:f>'Distressed Data'!$DT$27:$EE$27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'Distressed Data'!$DT$31:$EE$31</c:f>
              <c:numCache>
                <c:formatCode>General</c:formatCode>
                <c:ptCount val="12"/>
                <c:pt idx="0">
                  <c:v>39</c:v>
                </c:pt>
                <c:pt idx="1">
                  <c:v>40</c:v>
                </c:pt>
                <c:pt idx="2">
                  <c:v>32</c:v>
                </c:pt>
                <c:pt idx="3">
                  <c:v>26</c:v>
                </c:pt>
                <c:pt idx="4">
                  <c:v>32</c:v>
                </c:pt>
                <c:pt idx="5">
                  <c:v>35</c:v>
                </c:pt>
                <c:pt idx="6">
                  <c:v>25</c:v>
                </c:pt>
                <c:pt idx="7">
                  <c:v>23</c:v>
                </c:pt>
                <c:pt idx="8">
                  <c:v>21</c:v>
                </c:pt>
                <c:pt idx="9">
                  <c:v>22</c:v>
                </c:pt>
                <c:pt idx="10">
                  <c:v>24</c:v>
                </c:pt>
                <c:pt idx="11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92-4EC7-A22E-B4A69FB9D768}"/>
            </c:ext>
          </c:extLst>
        </c:ser>
        <c:ser>
          <c:idx val="2"/>
          <c:order val="1"/>
          <c:tx>
            <c:strRef>
              <c:f>'Distressed Data'!$DS$30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'Distressed Data'!$DT$27:$EE$27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'Distressed Data'!$DT$30:$EE$30</c:f>
              <c:numCache>
                <c:formatCode>General</c:formatCode>
                <c:ptCount val="12"/>
                <c:pt idx="0">
                  <c:v>23</c:v>
                </c:pt>
                <c:pt idx="1">
                  <c:v>25</c:v>
                </c:pt>
                <c:pt idx="2">
                  <c:v>32</c:v>
                </c:pt>
                <c:pt idx="3">
                  <c:v>25</c:v>
                </c:pt>
                <c:pt idx="4">
                  <c:v>22</c:v>
                </c:pt>
                <c:pt idx="5">
                  <c:v>18</c:v>
                </c:pt>
                <c:pt idx="6">
                  <c:v>25</c:v>
                </c:pt>
                <c:pt idx="7">
                  <c:v>26</c:v>
                </c:pt>
                <c:pt idx="8">
                  <c:v>25</c:v>
                </c:pt>
                <c:pt idx="9">
                  <c:v>21</c:v>
                </c:pt>
                <c:pt idx="10">
                  <c:v>19</c:v>
                </c:pt>
                <c:pt idx="1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92-4EC7-A22E-B4A69FB9D768}"/>
            </c:ext>
          </c:extLst>
        </c:ser>
        <c:ser>
          <c:idx val="1"/>
          <c:order val="2"/>
          <c:tx>
            <c:strRef>
              <c:f>'Distressed Data'!$DS$29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'Distressed Data'!$DT$27:$EE$27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'Distressed Data'!$DT$29:$EE$29</c:f>
              <c:numCache>
                <c:formatCode>General</c:formatCode>
                <c:ptCount val="12"/>
                <c:pt idx="0">
                  <c:v>20</c:v>
                </c:pt>
                <c:pt idx="1">
                  <c:v>22</c:v>
                </c:pt>
                <c:pt idx="2">
                  <c:v>18</c:v>
                </c:pt>
                <c:pt idx="3">
                  <c:v>21</c:v>
                </c:pt>
                <c:pt idx="4">
                  <c:v>18</c:v>
                </c:pt>
                <c:pt idx="5">
                  <c:v>11</c:v>
                </c:pt>
                <c:pt idx="6">
                  <c:v>16</c:v>
                </c:pt>
                <c:pt idx="7">
                  <c:v>20</c:v>
                </c:pt>
                <c:pt idx="8">
                  <c:v>9</c:v>
                </c:pt>
                <c:pt idx="9">
                  <c:v>20</c:v>
                </c:pt>
                <c:pt idx="10">
                  <c:v>24</c:v>
                </c:pt>
                <c:pt idx="1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92-4EC7-A22E-B4A69FB9D768}"/>
            </c:ext>
          </c:extLst>
        </c:ser>
        <c:ser>
          <c:idx val="0"/>
          <c:order val="3"/>
          <c:tx>
            <c:strRef>
              <c:f>'Distressed Data'!$DS$28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'Distressed Data'!$DT$27:$EE$27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'Distressed Data'!$DT$28:$EE$28</c:f>
              <c:numCache>
                <c:formatCode>General</c:formatCode>
                <c:ptCount val="12"/>
                <c:pt idx="0">
                  <c:v>21</c:v>
                </c:pt>
                <c:pt idx="1">
                  <c:v>16</c:v>
                </c:pt>
                <c:pt idx="2">
                  <c:v>17</c:v>
                </c:pt>
                <c:pt idx="3">
                  <c:v>23</c:v>
                </c:pt>
                <c:pt idx="4">
                  <c:v>24</c:v>
                </c:pt>
                <c:pt idx="5">
                  <c:v>10</c:v>
                </c:pt>
                <c:pt idx="6">
                  <c:v>13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92-4EC7-A22E-B4A69FB9D768}"/>
            </c:ext>
          </c:extLst>
        </c:ser>
        <c:ser>
          <c:idx val="4"/>
          <c:order val="4"/>
          <c:tx>
            <c:strRef>
              <c:f>'Distressed Data'!$DS$32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'Distressed Data'!$DT$27:$EE$27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'Distressed Data'!$DT$32:$EE$32</c:f>
            </c:numRef>
          </c:val>
          <c:extLst>
            <c:ext xmlns:c16="http://schemas.microsoft.com/office/drawing/2014/chart" uri="{C3380CC4-5D6E-409C-BE32-E72D297353CC}">
              <c16:uniqueId val="{00000004-D192-4EC7-A22E-B4A69FB9D7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3103016"/>
        <c:axId val="673103344"/>
        <c:axId val="0"/>
      </c:bar3DChart>
      <c:catAx>
        <c:axId val="673103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3103344"/>
        <c:crosses val="autoZero"/>
        <c:auto val="1"/>
        <c:lblAlgn val="ctr"/>
        <c:lblOffset val="100"/>
        <c:noMultiLvlLbl val="0"/>
      </c:catAx>
      <c:valAx>
        <c:axId val="673103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3103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Distressed Sales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3"/>
          <c:order val="0"/>
          <c:tx>
            <c:strRef>
              <c:f>'Distressed Data'!$DS$41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9BFF"/>
            </a:solidFill>
            <a:ln>
              <a:noFill/>
            </a:ln>
            <a:effectLst/>
            <a:sp3d/>
          </c:spPr>
          <c:invertIfNegative val="0"/>
          <c:cat>
            <c:strRef>
              <c:f>'Distressed Data'!$DT$37:$EE$37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'Distressed Data'!$DT$41:$EE$41</c:f>
              <c:numCache>
                <c:formatCode>General</c:formatCode>
                <c:ptCount val="12"/>
                <c:pt idx="0">
                  <c:v>14</c:v>
                </c:pt>
                <c:pt idx="1">
                  <c:v>10</c:v>
                </c:pt>
                <c:pt idx="2">
                  <c:v>10</c:v>
                </c:pt>
                <c:pt idx="3">
                  <c:v>6</c:v>
                </c:pt>
                <c:pt idx="4">
                  <c:v>14</c:v>
                </c:pt>
                <c:pt idx="5">
                  <c:v>11</c:v>
                </c:pt>
                <c:pt idx="6">
                  <c:v>6</c:v>
                </c:pt>
                <c:pt idx="7">
                  <c:v>5</c:v>
                </c:pt>
                <c:pt idx="8">
                  <c:v>9</c:v>
                </c:pt>
                <c:pt idx="9">
                  <c:v>13</c:v>
                </c:pt>
                <c:pt idx="10">
                  <c:v>4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F8-443A-9C97-370DB440AB3D}"/>
            </c:ext>
          </c:extLst>
        </c:ser>
        <c:ser>
          <c:idx val="2"/>
          <c:order val="1"/>
          <c:tx>
            <c:strRef>
              <c:f>'Distressed Data'!$DS$40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'Distressed Data'!$DT$37:$EE$37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'Distressed Data'!$DT$40:$EE$40</c:f>
              <c:numCache>
                <c:formatCode>General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13</c:v>
                </c:pt>
                <c:pt idx="3">
                  <c:v>5</c:v>
                </c:pt>
                <c:pt idx="4">
                  <c:v>6</c:v>
                </c:pt>
                <c:pt idx="5">
                  <c:v>6</c:v>
                </c:pt>
                <c:pt idx="6">
                  <c:v>3</c:v>
                </c:pt>
                <c:pt idx="7">
                  <c:v>11</c:v>
                </c:pt>
                <c:pt idx="8">
                  <c:v>4</c:v>
                </c:pt>
                <c:pt idx="9">
                  <c:v>4</c:v>
                </c:pt>
                <c:pt idx="10">
                  <c:v>7</c:v>
                </c:pt>
                <c:pt idx="1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F8-443A-9C97-370DB440AB3D}"/>
            </c:ext>
          </c:extLst>
        </c:ser>
        <c:ser>
          <c:idx val="1"/>
          <c:order val="2"/>
          <c:tx>
            <c:strRef>
              <c:f>'Distressed Data'!$DS$39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'Distressed Data'!$DT$37:$EE$37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'Distressed Data'!$DT$39:$EE$39</c:f>
              <c:numCache>
                <c:formatCode>General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6</c:v>
                </c:pt>
                <c:pt idx="3">
                  <c:v>6</c:v>
                </c:pt>
                <c:pt idx="4">
                  <c:v>7</c:v>
                </c:pt>
                <c:pt idx="5">
                  <c:v>2</c:v>
                </c:pt>
                <c:pt idx="6">
                  <c:v>6</c:v>
                </c:pt>
                <c:pt idx="7">
                  <c:v>5</c:v>
                </c:pt>
                <c:pt idx="8">
                  <c:v>7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F8-443A-9C97-370DB440AB3D}"/>
            </c:ext>
          </c:extLst>
        </c:ser>
        <c:ser>
          <c:idx val="0"/>
          <c:order val="3"/>
          <c:tx>
            <c:strRef>
              <c:f>'Distressed Data'!$DS$38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'Distressed Data'!$DT$37:$EE$37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'Distressed Data'!$DT$38:$EE$38</c:f>
              <c:numCache>
                <c:formatCode>General</c:formatCode>
                <c:ptCount val="12"/>
                <c:pt idx="0">
                  <c:v>9</c:v>
                </c:pt>
                <c:pt idx="1">
                  <c:v>8</c:v>
                </c:pt>
                <c:pt idx="2">
                  <c:v>8</c:v>
                </c:pt>
                <c:pt idx="3">
                  <c:v>4</c:v>
                </c:pt>
                <c:pt idx="4">
                  <c:v>5</c:v>
                </c:pt>
                <c:pt idx="5">
                  <c:v>9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F8-443A-9C97-370DB440AB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3050208"/>
        <c:axId val="673058080"/>
        <c:axId val="0"/>
      </c:bar3DChart>
      <c:catAx>
        <c:axId val="673050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3058080"/>
        <c:crosses val="autoZero"/>
        <c:auto val="1"/>
        <c:lblAlgn val="ctr"/>
        <c:lblOffset val="100"/>
        <c:noMultiLvlLbl val="0"/>
      </c:catAx>
      <c:valAx>
        <c:axId val="673058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305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Single Family Detached</a:t>
            </a:r>
          </a:p>
          <a:p>
            <a:pPr>
              <a:defRPr/>
            </a:pPr>
            <a:r>
              <a:rPr lang="en-US" sz="1400" b="1"/>
              <a:t> Median Sale Price vs Units Sold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Residential!$A$14:$AR$14</c:f>
              <c:strCache>
                <c:ptCount val="44"/>
                <c:pt idx="0">
                  <c:v>Median Price SFD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Residential!$AS$13:$FN$13</c:f>
              <c:numCache>
                <c:formatCode>[$-409]mmm\-yy;@</c:formatCode>
                <c:ptCount val="126"/>
                <c:pt idx="0">
                  <c:v>39510</c:v>
                </c:pt>
                <c:pt idx="1">
                  <c:v>39539</c:v>
                </c:pt>
                <c:pt idx="2">
                  <c:v>39569</c:v>
                </c:pt>
                <c:pt idx="3">
                  <c:v>39600</c:v>
                </c:pt>
                <c:pt idx="4">
                  <c:v>39630</c:v>
                </c:pt>
                <c:pt idx="5">
                  <c:v>39661</c:v>
                </c:pt>
                <c:pt idx="6">
                  <c:v>39692</c:v>
                </c:pt>
                <c:pt idx="7">
                  <c:v>39729</c:v>
                </c:pt>
                <c:pt idx="8">
                  <c:v>39766</c:v>
                </c:pt>
                <c:pt idx="9">
                  <c:v>39803</c:v>
                </c:pt>
                <c:pt idx="10">
                  <c:v>39840</c:v>
                </c:pt>
                <c:pt idx="11">
                  <c:v>39853</c:v>
                </c:pt>
                <c:pt idx="12">
                  <c:v>39881</c:v>
                </c:pt>
                <c:pt idx="13">
                  <c:v>39912</c:v>
                </c:pt>
                <c:pt idx="14">
                  <c:v>39942</c:v>
                </c:pt>
                <c:pt idx="15">
                  <c:v>39973</c:v>
                </c:pt>
                <c:pt idx="16">
                  <c:v>40003</c:v>
                </c:pt>
                <c:pt idx="17">
                  <c:v>40034</c:v>
                </c:pt>
                <c:pt idx="18">
                  <c:v>40065</c:v>
                </c:pt>
                <c:pt idx="19">
                  <c:v>40095</c:v>
                </c:pt>
                <c:pt idx="20">
                  <c:v>40126</c:v>
                </c:pt>
                <c:pt idx="21">
                  <c:v>40156</c:v>
                </c:pt>
                <c:pt idx="22">
                  <c:v>40187</c:v>
                </c:pt>
                <c:pt idx="23">
                  <c:v>40218</c:v>
                </c:pt>
                <c:pt idx="24">
                  <c:v>40246</c:v>
                </c:pt>
                <c:pt idx="25">
                  <c:v>40277</c:v>
                </c:pt>
                <c:pt idx="26">
                  <c:v>40307</c:v>
                </c:pt>
                <c:pt idx="27">
                  <c:v>40338</c:v>
                </c:pt>
                <c:pt idx="28">
                  <c:v>40368</c:v>
                </c:pt>
                <c:pt idx="29">
                  <c:v>40399</c:v>
                </c:pt>
                <c:pt idx="30">
                  <c:v>40430</c:v>
                </c:pt>
                <c:pt idx="31">
                  <c:v>40460</c:v>
                </c:pt>
                <c:pt idx="32">
                  <c:v>40491</c:v>
                </c:pt>
                <c:pt idx="33">
                  <c:v>40521</c:v>
                </c:pt>
                <c:pt idx="34">
                  <c:v>40552</c:v>
                </c:pt>
                <c:pt idx="35">
                  <c:v>40583</c:v>
                </c:pt>
                <c:pt idx="36">
                  <c:v>40611</c:v>
                </c:pt>
                <c:pt idx="37">
                  <c:v>40642</c:v>
                </c:pt>
                <c:pt idx="38">
                  <c:v>40672</c:v>
                </c:pt>
                <c:pt idx="39">
                  <c:v>40703</c:v>
                </c:pt>
                <c:pt idx="40">
                  <c:v>40733</c:v>
                </c:pt>
                <c:pt idx="41">
                  <c:v>40764</c:v>
                </c:pt>
                <c:pt idx="42">
                  <c:v>40795</c:v>
                </c:pt>
                <c:pt idx="43">
                  <c:v>40825</c:v>
                </c:pt>
                <c:pt idx="44">
                  <c:v>40856</c:v>
                </c:pt>
                <c:pt idx="45">
                  <c:v>40886</c:v>
                </c:pt>
                <c:pt idx="46">
                  <c:v>40917</c:v>
                </c:pt>
                <c:pt idx="47">
                  <c:v>40948</c:v>
                </c:pt>
                <c:pt idx="48">
                  <c:v>40977</c:v>
                </c:pt>
                <c:pt idx="49">
                  <c:v>41008</c:v>
                </c:pt>
                <c:pt idx="50">
                  <c:v>41038</c:v>
                </c:pt>
                <c:pt idx="51">
                  <c:v>41069</c:v>
                </c:pt>
                <c:pt idx="52">
                  <c:v>41099</c:v>
                </c:pt>
                <c:pt idx="53">
                  <c:v>41130</c:v>
                </c:pt>
                <c:pt idx="54">
                  <c:v>41161</c:v>
                </c:pt>
                <c:pt idx="55">
                  <c:v>41191</c:v>
                </c:pt>
                <c:pt idx="56">
                  <c:v>41222</c:v>
                </c:pt>
                <c:pt idx="57">
                  <c:v>41252</c:v>
                </c:pt>
                <c:pt idx="58">
                  <c:v>41283</c:v>
                </c:pt>
                <c:pt idx="59">
                  <c:v>41314</c:v>
                </c:pt>
                <c:pt idx="60">
                  <c:v>41342</c:v>
                </c:pt>
                <c:pt idx="61">
                  <c:v>41373</c:v>
                </c:pt>
                <c:pt idx="62">
                  <c:v>41403</c:v>
                </c:pt>
                <c:pt idx="63">
                  <c:v>41434</c:v>
                </c:pt>
                <c:pt idx="64">
                  <c:v>41464</c:v>
                </c:pt>
                <c:pt idx="65">
                  <c:v>41495</c:v>
                </c:pt>
                <c:pt idx="66">
                  <c:v>41526</c:v>
                </c:pt>
                <c:pt idx="67">
                  <c:v>41556</c:v>
                </c:pt>
                <c:pt idx="68">
                  <c:v>41587</c:v>
                </c:pt>
                <c:pt idx="69">
                  <c:v>41617</c:v>
                </c:pt>
                <c:pt idx="70">
                  <c:v>41648</c:v>
                </c:pt>
                <c:pt idx="71">
                  <c:v>41679</c:v>
                </c:pt>
                <c:pt idx="72">
                  <c:v>41707</c:v>
                </c:pt>
                <c:pt idx="73">
                  <c:v>41738</c:v>
                </c:pt>
                <c:pt idx="74">
                  <c:v>41768</c:v>
                </c:pt>
                <c:pt idx="75">
                  <c:v>41799</c:v>
                </c:pt>
                <c:pt idx="76">
                  <c:v>41829</c:v>
                </c:pt>
                <c:pt idx="77">
                  <c:v>41860</c:v>
                </c:pt>
                <c:pt idx="78">
                  <c:v>41891</c:v>
                </c:pt>
                <c:pt idx="79">
                  <c:v>41921</c:v>
                </c:pt>
                <c:pt idx="80">
                  <c:v>41952</c:v>
                </c:pt>
                <c:pt idx="81">
                  <c:v>41982</c:v>
                </c:pt>
                <c:pt idx="82">
                  <c:v>42013</c:v>
                </c:pt>
                <c:pt idx="83">
                  <c:v>42044</c:v>
                </c:pt>
                <c:pt idx="84">
                  <c:v>42072</c:v>
                </c:pt>
                <c:pt idx="85">
                  <c:v>42103</c:v>
                </c:pt>
                <c:pt idx="86">
                  <c:v>42133</c:v>
                </c:pt>
                <c:pt idx="87">
                  <c:v>42164</c:v>
                </c:pt>
                <c:pt idx="88">
                  <c:v>42194</c:v>
                </c:pt>
                <c:pt idx="89">
                  <c:v>42225</c:v>
                </c:pt>
                <c:pt idx="90">
                  <c:v>42256</c:v>
                </c:pt>
                <c:pt idx="91">
                  <c:v>42286</c:v>
                </c:pt>
                <c:pt idx="92">
                  <c:v>42317</c:v>
                </c:pt>
                <c:pt idx="93">
                  <c:v>42347</c:v>
                </c:pt>
                <c:pt idx="94">
                  <c:v>42378</c:v>
                </c:pt>
                <c:pt idx="95">
                  <c:v>42409</c:v>
                </c:pt>
                <c:pt idx="96">
                  <c:v>42438</c:v>
                </c:pt>
                <c:pt idx="97">
                  <c:v>42469</c:v>
                </c:pt>
                <c:pt idx="98">
                  <c:v>42499</c:v>
                </c:pt>
                <c:pt idx="99">
                  <c:v>42530</c:v>
                </c:pt>
                <c:pt idx="100">
                  <c:v>42560</c:v>
                </c:pt>
                <c:pt idx="101">
                  <c:v>42591</c:v>
                </c:pt>
                <c:pt idx="102">
                  <c:v>42622</c:v>
                </c:pt>
                <c:pt idx="103">
                  <c:v>42652</c:v>
                </c:pt>
                <c:pt idx="104">
                  <c:v>42683</c:v>
                </c:pt>
                <c:pt idx="105">
                  <c:v>42713</c:v>
                </c:pt>
                <c:pt idx="106">
                  <c:v>42744</c:v>
                </c:pt>
                <c:pt idx="107">
                  <c:v>42775</c:v>
                </c:pt>
                <c:pt idx="108">
                  <c:v>42803</c:v>
                </c:pt>
                <c:pt idx="109">
                  <c:v>42834</c:v>
                </c:pt>
                <c:pt idx="110">
                  <c:v>42864</c:v>
                </c:pt>
                <c:pt idx="111">
                  <c:v>42895</c:v>
                </c:pt>
                <c:pt idx="112">
                  <c:v>42925</c:v>
                </c:pt>
                <c:pt idx="113">
                  <c:v>42956</c:v>
                </c:pt>
                <c:pt idx="114">
                  <c:v>42987</c:v>
                </c:pt>
                <c:pt idx="115">
                  <c:v>43017</c:v>
                </c:pt>
                <c:pt idx="116">
                  <c:v>43048</c:v>
                </c:pt>
                <c:pt idx="117">
                  <c:v>43078</c:v>
                </c:pt>
                <c:pt idx="118">
                  <c:v>43109</c:v>
                </c:pt>
                <c:pt idx="119">
                  <c:v>43140</c:v>
                </c:pt>
                <c:pt idx="120">
                  <c:v>43168</c:v>
                </c:pt>
                <c:pt idx="121">
                  <c:v>43199</c:v>
                </c:pt>
                <c:pt idx="122">
                  <c:v>43229</c:v>
                </c:pt>
                <c:pt idx="123">
                  <c:v>43260</c:v>
                </c:pt>
                <c:pt idx="124">
                  <c:v>43290</c:v>
                </c:pt>
                <c:pt idx="125">
                  <c:v>43321</c:v>
                </c:pt>
              </c:numCache>
            </c:numRef>
          </c:cat>
          <c:val>
            <c:numRef>
              <c:f>Residential!$AS$14:$FL$14</c:f>
              <c:numCache>
                <c:formatCode>"$"#,##0</c:formatCode>
                <c:ptCount val="124"/>
                <c:pt idx="0">
                  <c:v>345000</c:v>
                </c:pt>
                <c:pt idx="1">
                  <c:v>360000</c:v>
                </c:pt>
                <c:pt idx="2">
                  <c:v>375000</c:v>
                </c:pt>
                <c:pt idx="3">
                  <c:v>362500</c:v>
                </c:pt>
                <c:pt idx="4">
                  <c:v>359000</c:v>
                </c:pt>
                <c:pt idx="5">
                  <c:v>300000</c:v>
                </c:pt>
                <c:pt idx="6">
                  <c:v>375000</c:v>
                </c:pt>
                <c:pt idx="7">
                  <c:v>325000</c:v>
                </c:pt>
                <c:pt idx="8">
                  <c:v>334575</c:v>
                </c:pt>
                <c:pt idx="9">
                  <c:v>394000</c:v>
                </c:pt>
                <c:pt idx="10">
                  <c:v>290000</c:v>
                </c:pt>
                <c:pt idx="11">
                  <c:v>292000</c:v>
                </c:pt>
                <c:pt idx="12">
                  <c:v>362500</c:v>
                </c:pt>
                <c:pt idx="13">
                  <c:v>375000</c:v>
                </c:pt>
                <c:pt idx="14">
                  <c:v>292500</c:v>
                </c:pt>
                <c:pt idx="15">
                  <c:v>325000</c:v>
                </c:pt>
                <c:pt idx="16">
                  <c:v>265000</c:v>
                </c:pt>
                <c:pt idx="17">
                  <c:v>297500</c:v>
                </c:pt>
                <c:pt idx="18">
                  <c:v>322500</c:v>
                </c:pt>
                <c:pt idx="19">
                  <c:v>335000</c:v>
                </c:pt>
                <c:pt idx="20">
                  <c:v>310000</c:v>
                </c:pt>
                <c:pt idx="21">
                  <c:v>367000</c:v>
                </c:pt>
                <c:pt idx="22">
                  <c:v>399000</c:v>
                </c:pt>
                <c:pt idx="23">
                  <c:v>336000</c:v>
                </c:pt>
                <c:pt idx="24">
                  <c:v>322500</c:v>
                </c:pt>
                <c:pt idx="25">
                  <c:v>317500</c:v>
                </c:pt>
                <c:pt idx="26">
                  <c:v>314475</c:v>
                </c:pt>
                <c:pt idx="27">
                  <c:v>322000</c:v>
                </c:pt>
                <c:pt idx="28">
                  <c:v>301500</c:v>
                </c:pt>
                <c:pt idx="29">
                  <c:v>300000</c:v>
                </c:pt>
                <c:pt idx="30">
                  <c:v>317250</c:v>
                </c:pt>
                <c:pt idx="31">
                  <c:v>368952</c:v>
                </c:pt>
                <c:pt idx="32">
                  <c:v>318750</c:v>
                </c:pt>
                <c:pt idx="33">
                  <c:v>341500</c:v>
                </c:pt>
                <c:pt idx="34">
                  <c:v>408300</c:v>
                </c:pt>
                <c:pt idx="35">
                  <c:v>347450</c:v>
                </c:pt>
                <c:pt idx="36">
                  <c:v>308500</c:v>
                </c:pt>
                <c:pt idx="37">
                  <c:v>360000</c:v>
                </c:pt>
                <c:pt idx="38">
                  <c:v>360000</c:v>
                </c:pt>
                <c:pt idx="39">
                  <c:v>300000</c:v>
                </c:pt>
                <c:pt idx="40">
                  <c:v>295000</c:v>
                </c:pt>
                <c:pt idx="41">
                  <c:v>274900</c:v>
                </c:pt>
                <c:pt idx="42">
                  <c:v>315000</c:v>
                </c:pt>
                <c:pt idx="43">
                  <c:v>247000</c:v>
                </c:pt>
                <c:pt idx="44">
                  <c:v>269000</c:v>
                </c:pt>
                <c:pt idx="45">
                  <c:v>265900</c:v>
                </c:pt>
                <c:pt idx="46">
                  <c:v>307500</c:v>
                </c:pt>
                <c:pt idx="47">
                  <c:v>295000</c:v>
                </c:pt>
                <c:pt idx="48">
                  <c:v>310000</c:v>
                </c:pt>
                <c:pt idx="49">
                  <c:v>298000</c:v>
                </c:pt>
                <c:pt idx="50">
                  <c:v>294500</c:v>
                </c:pt>
                <c:pt idx="51">
                  <c:v>304400</c:v>
                </c:pt>
                <c:pt idx="52">
                  <c:v>317500</c:v>
                </c:pt>
                <c:pt idx="53">
                  <c:v>292500</c:v>
                </c:pt>
                <c:pt idx="54">
                  <c:v>277000</c:v>
                </c:pt>
                <c:pt idx="55">
                  <c:v>295000</c:v>
                </c:pt>
                <c:pt idx="56">
                  <c:v>346500</c:v>
                </c:pt>
                <c:pt idx="57">
                  <c:v>330000</c:v>
                </c:pt>
                <c:pt idx="58">
                  <c:v>260000</c:v>
                </c:pt>
                <c:pt idx="59">
                  <c:v>300000</c:v>
                </c:pt>
                <c:pt idx="60">
                  <c:v>305000</c:v>
                </c:pt>
                <c:pt idx="61">
                  <c:v>284250</c:v>
                </c:pt>
                <c:pt idx="62">
                  <c:v>323000</c:v>
                </c:pt>
                <c:pt idx="63">
                  <c:v>303000</c:v>
                </c:pt>
                <c:pt idx="64">
                  <c:v>277000</c:v>
                </c:pt>
                <c:pt idx="65">
                  <c:v>270000</c:v>
                </c:pt>
                <c:pt idx="66">
                  <c:v>263000</c:v>
                </c:pt>
                <c:pt idx="67">
                  <c:v>338000</c:v>
                </c:pt>
                <c:pt idx="68">
                  <c:v>290000</c:v>
                </c:pt>
                <c:pt idx="69">
                  <c:v>300000</c:v>
                </c:pt>
                <c:pt idx="70">
                  <c:v>295425</c:v>
                </c:pt>
                <c:pt idx="71">
                  <c:v>275000</c:v>
                </c:pt>
                <c:pt idx="72">
                  <c:v>289200</c:v>
                </c:pt>
                <c:pt idx="73">
                  <c:v>294750</c:v>
                </c:pt>
                <c:pt idx="74">
                  <c:v>320000</c:v>
                </c:pt>
                <c:pt idx="75">
                  <c:v>299900</c:v>
                </c:pt>
                <c:pt idx="76">
                  <c:v>285000</c:v>
                </c:pt>
                <c:pt idx="77">
                  <c:v>292500</c:v>
                </c:pt>
                <c:pt idx="78">
                  <c:v>288500</c:v>
                </c:pt>
                <c:pt idx="79">
                  <c:v>299000</c:v>
                </c:pt>
                <c:pt idx="80">
                  <c:v>285500</c:v>
                </c:pt>
                <c:pt idx="81">
                  <c:v>318000</c:v>
                </c:pt>
                <c:pt idx="82">
                  <c:v>335000</c:v>
                </c:pt>
                <c:pt idx="83">
                  <c:v>317500</c:v>
                </c:pt>
                <c:pt idx="84">
                  <c:v>283880</c:v>
                </c:pt>
                <c:pt idx="85">
                  <c:v>300750</c:v>
                </c:pt>
                <c:pt idx="86">
                  <c:v>280000</c:v>
                </c:pt>
                <c:pt idx="87">
                  <c:v>300000</c:v>
                </c:pt>
                <c:pt idx="88">
                  <c:v>279000</c:v>
                </c:pt>
                <c:pt idx="89">
                  <c:v>325000</c:v>
                </c:pt>
                <c:pt idx="90">
                  <c:v>288500</c:v>
                </c:pt>
                <c:pt idx="91">
                  <c:v>284500</c:v>
                </c:pt>
                <c:pt idx="92">
                  <c:v>328500</c:v>
                </c:pt>
                <c:pt idx="93">
                  <c:v>286000</c:v>
                </c:pt>
                <c:pt idx="94">
                  <c:v>325000</c:v>
                </c:pt>
                <c:pt idx="95">
                  <c:v>288000</c:v>
                </c:pt>
                <c:pt idx="96">
                  <c:v>325000</c:v>
                </c:pt>
                <c:pt idx="97">
                  <c:v>340000</c:v>
                </c:pt>
                <c:pt idx="98">
                  <c:v>325000</c:v>
                </c:pt>
                <c:pt idx="99">
                  <c:v>330000</c:v>
                </c:pt>
                <c:pt idx="100">
                  <c:v>309000</c:v>
                </c:pt>
                <c:pt idx="101">
                  <c:v>310000</c:v>
                </c:pt>
                <c:pt idx="102">
                  <c:v>294450</c:v>
                </c:pt>
                <c:pt idx="103">
                  <c:v>290000</c:v>
                </c:pt>
                <c:pt idx="104">
                  <c:v>310500</c:v>
                </c:pt>
                <c:pt idx="105">
                  <c:v>335000</c:v>
                </c:pt>
                <c:pt idx="106">
                  <c:v>309000</c:v>
                </c:pt>
                <c:pt idx="107">
                  <c:v>311500</c:v>
                </c:pt>
                <c:pt idx="108">
                  <c:v>329000</c:v>
                </c:pt>
                <c:pt idx="109">
                  <c:v>339000</c:v>
                </c:pt>
                <c:pt idx="110">
                  <c:v>326000</c:v>
                </c:pt>
                <c:pt idx="111">
                  <c:v>325000</c:v>
                </c:pt>
                <c:pt idx="112">
                  <c:v>330000</c:v>
                </c:pt>
                <c:pt idx="113">
                  <c:v>324000</c:v>
                </c:pt>
                <c:pt idx="114">
                  <c:v>324950</c:v>
                </c:pt>
                <c:pt idx="115">
                  <c:v>327000</c:v>
                </c:pt>
                <c:pt idx="116">
                  <c:v>325000</c:v>
                </c:pt>
                <c:pt idx="117">
                  <c:v>350000</c:v>
                </c:pt>
                <c:pt idx="118">
                  <c:v>321500</c:v>
                </c:pt>
                <c:pt idx="119">
                  <c:v>325000</c:v>
                </c:pt>
                <c:pt idx="120">
                  <c:v>340000</c:v>
                </c:pt>
                <c:pt idx="121">
                  <c:v>335000</c:v>
                </c:pt>
                <c:pt idx="122">
                  <c:v>370000</c:v>
                </c:pt>
                <c:pt idx="123">
                  <c:v>330000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CC-4704-9A6F-027943516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2198760"/>
        <c:axId val="-2143279400"/>
      </c:lineChart>
      <c:lineChart>
        <c:grouping val="standard"/>
        <c:varyColors val="0"/>
        <c:ser>
          <c:idx val="1"/>
          <c:order val="1"/>
          <c:tx>
            <c:strRef>
              <c:f>Residential!$A$15:$AR$15</c:f>
              <c:strCache>
                <c:ptCount val="44"/>
                <c:pt idx="0">
                  <c:v>Units Sold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Residential!$AS$13:$FK$13</c:f>
              <c:numCache>
                <c:formatCode>[$-409]mmm\-yy;@</c:formatCode>
                <c:ptCount val="123"/>
                <c:pt idx="0">
                  <c:v>39510</c:v>
                </c:pt>
                <c:pt idx="1">
                  <c:v>39539</c:v>
                </c:pt>
                <c:pt idx="2">
                  <c:v>39569</c:v>
                </c:pt>
                <c:pt idx="3">
                  <c:v>39600</c:v>
                </c:pt>
                <c:pt idx="4">
                  <c:v>39630</c:v>
                </c:pt>
                <c:pt idx="5">
                  <c:v>39661</c:v>
                </c:pt>
                <c:pt idx="6">
                  <c:v>39692</c:v>
                </c:pt>
                <c:pt idx="7">
                  <c:v>39729</c:v>
                </c:pt>
                <c:pt idx="8">
                  <c:v>39766</c:v>
                </c:pt>
                <c:pt idx="9">
                  <c:v>39803</c:v>
                </c:pt>
                <c:pt idx="10">
                  <c:v>39840</c:v>
                </c:pt>
                <c:pt idx="11">
                  <c:v>39853</c:v>
                </c:pt>
                <c:pt idx="12">
                  <c:v>39881</c:v>
                </c:pt>
                <c:pt idx="13">
                  <c:v>39912</c:v>
                </c:pt>
                <c:pt idx="14">
                  <c:v>39942</c:v>
                </c:pt>
                <c:pt idx="15">
                  <c:v>39973</c:v>
                </c:pt>
                <c:pt idx="16">
                  <c:v>40003</c:v>
                </c:pt>
                <c:pt idx="17">
                  <c:v>40034</c:v>
                </c:pt>
                <c:pt idx="18">
                  <c:v>40065</c:v>
                </c:pt>
                <c:pt idx="19">
                  <c:v>40095</c:v>
                </c:pt>
                <c:pt idx="20">
                  <c:v>40126</c:v>
                </c:pt>
                <c:pt idx="21">
                  <c:v>40156</c:v>
                </c:pt>
                <c:pt idx="22">
                  <c:v>40187</c:v>
                </c:pt>
                <c:pt idx="23">
                  <c:v>40218</c:v>
                </c:pt>
                <c:pt idx="24">
                  <c:v>40246</c:v>
                </c:pt>
                <c:pt idx="25">
                  <c:v>40277</c:v>
                </c:pt>
                <c:pt idx="26">
                  <c:v>40307</c:v>
                </c:pt>
                <c:pt idx="27">
                  <c:v>40338</c:v>
                </c:pt>
                <c:pt idx="28">
                  <c:v>40368</c:v>
                </c:pt>
                <c:pt idx="29">
                  <c:v>40399</c:v>
                </c:pt>
                <c:pt idx="30">
                  <c:v>40430</c:v>
                </c:pt>
                <c:pt idx="31">
                  <c:v>40460</c:v>
                </c:pt>
                <c:pt idx="32">
                  <c:v>40491</c:v>
                </c:pt>
                <c:pt idx="33">
                  <c:v>40521</c:v>
                </c:pt>
                <c:pt idx="34">
                  <c:v>40552</c:v>
                </c:pt>
                <c:pt idx="35">
                  <c:v>40583</c:v>
                </c:pt>
                <c:pt idx="36">
                  <c:v>40611</c:v>
                </c:pt>
                <c:pt idx="37">
                  <c:v>40642</c:v>
                </c:pt>
                <c:pt idx="38">
                  <c:v>40672</c:v>
                </c:pt>
                <c:pt idx="39">
                  <c:v>40703</c:v>
                </c:pt>
                <c:pt idx="40">
                  <c:v>40733</c:v>
                </c:pt>
                <c:pt idx="41">
                  <c:v>40764</c:v>
                </c:pt>
                <c:pt idx="42">
                  <c:v>40795</c:v>
                </c:pt>
                <c:pt idx="43">
                  <c:v>40825</c:v>
                </c:pt>
                <c:pt idx="44">
                  <c:v>40856</c:v>
                </c:pt>
                <c:pt idx="45">
                  <c:v>40886</c:v>
                </c:pt>
                <c:pt idx="46">
                  <c:v>40917</c:v>
                </c:pt>
                <c:pt idx="47">
                  <c:v>40948</c:v>
                </c:pt>
                <c:pt idx="48">
                  <c:v>40977</c:v>
                </c:pt>
                <c:pt idx="49">
                  <c:v>41008</c:v>
                </c:pt>
                <c:pt idx="50">
                  <c:v>41038</c:v>
                </c:pt>
                <c:pt idx="51">
                  <c:v>41069</c:v>
                </c:pt>
                <c:pt idx="52">
                  <c:v>41099</c:v>
                </c:pt>
                <c:pt idx="53">
                  <c:v>41130</c:v>
                </c:pt>
                <c:pt idx="54">
                  <c:v>41161</c:v>
                </c:pt>
                <c:pt idx="55">
                  <c:v>41191</c:v>
                </c:pt>
                <c:pt idx="56">
                  <c:v>41222</c:v>
                </c:pt>
                <c:pt idx="57">
                  <c:v>41252</c:v>
                </c:pt>
                <c:pt idx="58">
                  <c:v>41283</c:v>
                </c:pt>
                <c:pt idx="59">
                  <c:v>41314</c:v>
                </c:pt>
                <c:pt idx="60">
                  <c:v>41342</c:v>
                </c:pt>
                <c:pt idx="61">
                  <c:v>41373</c:v>
                </c:pt>
                <c:pt idx="62">
                  <c:v>41403</c:v>
                </c:pt>
                <c:pt idx="63">
                  <c:v>41434</c:v>
                </c:pt>
                <c:pt idx="64">
                  <c:v>41464</c:v>
                </c:pt>
                <c:pt idx="65">
                  <c:v>41495</c:v>
                </c:pt>
                <c:pt idx="66">
                  <c:v>41526</c:v>
                </c:pt>
                <c:pt idx="67">
                  <c:v>41556</c:v>
                </c:pt>
                <c:pt idx="68">
                  <c:v>41587</c:v>
                </c:pt>
                <c:pt idx="69">
                  <c:v>41617</c:v>
                </c:pt>
                <c:pt idx="70">
                  <c:v>41648</c:v>
                </c:pt>
                <c:pt idx="71">
                  <c:v>41679</c:v>
                </c:pt>
                <c:pt idx="72">
                  <c:v>41707</c:v>
                </c:pt>
                <c:pt idx="73">
                  <c:v>41738</c:v>
                </c:pt>
                <c:pt idx="74">
                  <c:v>41768</c:v>
                </c:pt>
                <c:pt idx="75">
                  <c:v>41799</c:v>
                </c:pt>
                <c:pt idx="76">
                  <c:v>41829</c:v>
                </c:pt>
                <c:pt idx="77">
                  <c:v>41860</c:v>
                </c:pt>
                <c:pt idx="78">
                  <c:v>41891</c:v>
                </c:pt>
                <c:pt idx="79">
                  <c:v>41921</c:v>
                </c:pt>
                <c:pt idx="80">
                  <c:v>41952</c:v>
                </c:pt>
                <c:pt idx="81">
                  <c:v>41982</c:v>
                </c:pt>
                <c:pt idx="82">
                  <c:v>42013</c:v>
                </c:pt>
                <c:pt idx="83">
                  <c:v>42044</c:v>
                </c:pt>
                <c:pt idx="84">
                  <c:v>42072</c:v>
                </c:pt>
                <c:pt idx="85">
                  <c:v>42103</c:v>
                </c:pt>
                <c:pt idx="86">
                  <c:v>42133</c:v>
                </c:pt>
                <c:pt idx="87">
                  <c:v>42164</c:v>
                </c:pt>
                <c:pt idx="88">
                  <c:v>42194</c:v>
                </c:pt>
                <c:pt idx="89">
                  <c:v>42225</c:v>
                </c:pt>
                <c:pt idx="90">
                  <c:v>42256</c:v>
                </c:pt>
                <c:pt idx="91">
                  <c:v>42286</c:v>
                </c:pt>
                <c:pt idx="92">
                  <c:v>42317</c:v>
                </c:pt>
                <c:pt idx="93">
                  <c:v>42347</c:v>
                </c:pt>
                <c:pt idx="94">
                  <c:v>42378</c:v>
                </c:pt>
                <c:pt idx="95">
                  <c:v>42409</c:v>
                </c:pt>
                <c:pt idx="96">
                  <c:v>42438</c:v>
                </c:pt>
                <c:pt idx="97">
                  <c:v>42469</c:v>
                </c:pt>
                <c:pt idx="98">
                  <c:v>42499</c:v>
                </c:pt>
                <c:pt idx="99">
                  <c:v>42530</c:v>
                </c:pt>
                <c:pt idx="100">
                  <c:v>42560</c:v>
                </c:pt>
                <c:pt idx="101">
                  <c:v>42591</c:v>
                </c:pt>
                <c:pt idx="102">
                  <c:v>42622</c:v>
                </c:pt>
                <c:pt idx="103">
                  <c:v>42652</c:v>
                </c:pt>
                <c:pt idx="104">
                  <c:v>42683</c:v>
                </c:pt>
                <c:pt idx="105">
                  <c:v>42713</c:v>
                </c:pt>
                <c:pt idx="106">
                  <c:v>42744</c:v>
                </c:pt>
                <c:pt idx="107">
                  <c:v>42775</c:v>
                </c:pt>
                <c:pt idx="108">
                  <c:v>42803</c:v>
                </c:pt>
                <c:pt idx="109">
                  <c:v>42834</c:v>
                </c:pt>
                <c:pt idx="110">
                  <c:v>42864</c:v>
                </c:pt>
                <c:pt idx="111">
                  <c:v>42895</c:v>
                </c:pt>
                <c:pt idx="112">
                  <c:v>42925</c:v>
                </c:pt>
                <c:pt idx="113">
                  <c:v>42956</c:v>
                </c:pt>
                <c:pt idx="114">
                  <c:v>42987</c:v>
                </c:pt>
                <c:pt idx="115">
                  <c:v>43017</c:v>
                </c:pt>
                <c:pt idx="116">
                  <c:v>43048</c:v>
                </c:pt>
                <c:pt idx="117">
                  <c:v>43078</c:v>
                </c:pt>
                <c:pt idx="118">
                  <c:v>43109</c:v>
                </c:pt>
                <c:pt idx="119">
                  <c:v>43140</c:v>
                </c:pt>
                <c:pt idx="120">
                  <c:v>43168</c:v>
                </c:pt>
                <c:pt idx="121">
                  <c:v>43199</c:v>
                </c:pt>
                <c:pt idx="122">
                  <c:v>43229</c:v>
                </c:pt>
              </c:numCache>
            </c:numRef>
          </c:cat>
          <c:val>
            <c:numRef>
              <c:f>Residential!$AS$15:$FL$15</c:f>
              <c:numCache>
                <c:formatCode>General</c:formatCode>
                <c:ptCount val="124"/>
                <c:pt idx="0">
                  <c:v>83</c:v>
                </c:pt>
                <c:pt idx="1">
                  <c:v>77</c:v>
                </c:pt>
                <c:pt idx="2">
                  <c:v>97</c:v>
                </c:pt>
                <c:pt idx="3">
                  <c:v>94</c:v>
                </c:pt>
                <c:pt idx="4">
                  <c:v>77</c:v>
                </c:pt>
                <c:pt idx="5">
                  <c:v>83</c:v>
                </c:pt>
                <c:pt idx="6">
                  <c:v>77</c:v>
                </c:pt>
                <c:pt idx="7">
                  <c:v>77</c:v>
                </c:pt>
                <c:pt idx="8">
                  <c:v>52</c:v>
                </c:pt>
                <c:pt idx="9">
                  <c:v>65</c:v>
                </c:pt>
                <c:pt idx="10">
                  <c:v>39</c:v>
                </c:pt>
                <c:pt idx="11">
                  <c:v>60</c:v>
                </c:pt>
                <c:pt idx="12">
                  <c:v>80</c:v>
                </c:pt>
                <c:pt idx="13">
                  <c:v>75</c:v>
                </c:pt>
                <c:pt idx="14">
                  <c:v>96</c:v>
                </c:pt>
                <c:pt idx="15">
                  <c:v>101</c:v>
                </c:pt>
                <c:pt idx="16">
                  <c:v>91</c:v>
                </c:pt>
                <c:pt idx="17">
                  <c:v>88</c:v>
                </c:pt>
                <c:pt idx="18">
                  <c:v>86</c:v>
                </c:pt>
                <c:pt idx="19">
                  <c:v>84</c:v>
                </c:pt>
                <c:pt idx="20">
                  <c:v>90</c:v>
                </c:pt>
                <c:pt idx="21">
                  <c:v>86</c:v>
                </c:pt>
                <c:pt idx="22">
                  <c:v>85</c:v>
                </c:pt>
                <c:pt idx="23">
                  <c:v>66</c:v>
                </c:pt>
                <c:pt idx="24">
                  <c:v>102</c:v>
                </c:pt>
                <c:pt idx="25">
                  <c:v>105</c:v>
                </c:pt>
                <c:pt idx="26">
                  <c:v>122</c:v>
                </c:pt>
                <c:pt idx="27">
                  <c:v>121</c:v>
                </c:pt>
                <c:pt idx="28">
                  <c:v>98</c:v>
                </c:pt>
                <c:pt idx="29">
                  <c:v>91</c:v>
                </c:pt>
                <c:pt idx="30">
                  <c:v>94</c:v>
                </c:pt>
                <c:pt idx="31">
                  <c:v>100</c:v>
                </c:pt>
                <c:pt idx="32">
                  <c:v>90</c:v>
                </c:pt>
                <c:pt idx="33">
                  <c:v>112</c:v>
                </c:pt>
                <c:pt idx="34">
                  <c:v>72</c:v>
                </c:pt>
                <c:pt idx="35">
                  <c:v>78</c:v>
                </c:pt>
                <c:pt idx="36">
                  <c:v>112</c:v>
                </c:pt>
                <c:pt idx="37">
                  <c:v>123</c:v>
                </c:pt>
                <c:pt idx="38">
                  <c:v>111</c:v>
                </c:pt>
                <c:pt idx="39">
                  <c:v>127</c:v>
                </c:pt>
                <c:pt idx="40">
                  <c:v>101</c:v>
                </c:pt>
                <c:pt idx="41">
                  <c:v>93</c:v>
                </c:pt>
                <c:pt idx="42">
                  <c:v>99</c:v>
                </c:pt>
                <c:pt idx="43">
                  <c:v>93</c:v>
                </c:pt>
                <c:pt idx="44">
                  <c:v>61</c:v>
                </c:pt>
                <c:pt idx="45">
                  <c:v>89</c:v>
                </c:pt>
                <c:pt idx="46">
                  <c:v>81</c:v>
                </c:pt>
                <c:pt idx="47">
                  <c:v>97</c:v>
                </c:pt>
                <c:pt idx="48">
                  <c:v>149</c:v>
                </c:pt>
                <c:pt idx="49">
                  <c:v>118</c:v>
                </c:pt>
                <c:pt idx="50">
                  <c:v>140</c:v>
                </c:pt>
                <c:pt idx="51">
                  <c:v>123</c:v>
                </c:pt>
                <c:pt idx="52">
                  <c:v>102</c:v>
                </c:pt>
                <c:pt idx="53">
                  <c:v>114</c:v>
                </c:pt>
                <c:pt idx="54">
                  <c:v>125</c:v>
                </c:pt>
                <c:pt idx="55">
                  <c:v>117</c:v>
                </c:pt>
                <c:pt idx="56">
                  <c:v>109</c:v>
                </c:pt>
                <c:pt idx="57">
                  <c:v>93</c:v>
                </c:pt>
                <c:pt idx="58">
                  <c:v>77</c:v>
                </c:pt>
                <c:pt idx="59">
                  <c:v>79</c:v>
                </c:pt>
                <c:pt idx="60">
                  <c:v>121</c:v>
                </c:pt>
                <c:pt idx="61">
                  <c:v>155</c:v>
                </c:pt>
                <c:pt idx="62">
                  <c:v>140</c:v>
                </c:pt>
                <c:pt idx="63">
                  <c:v>135</c:v>
                </c:pt>
                <c:pt idx="64">
                  <c:v>143</c:v>
                </c:pt>
                <c:pt idx="65">
                  <c:v>114</c:v>
                </c:pt>
                <c:pt idx="66">
                  <c:v>105</c:v>
                </c:pt>
                <c:pt idx="67">
                  <c:v>99</c:v>
                </c:pt>
                <c:pt idx="68">
                  <c:v>95</c:v>
                </c:pt>
                <c:pt idx="69">
                  <c:v>114</c:v>
                </c:pt>
                <c:pt idx="70">
                  <c:v>89</c:v>
                </c:pt>
                <c:pt idx="71">
                  <c:v>75</c:v>
                </c:pt>
                <c:pt idx="72">
                  <c:v>92</c:v>
                </c:pt>
                <c:pt idx="73">
                  <c:v>120</c:v>
                </c:pt>
                <c:pt idx="74">
                  <c:v>167</c:v>
                </c:pt>
                <c:pt idx="75">
                  <c:v>133</c:v>
                </c:pt>
                <c:pt idx="76">
                  <c:v>102</c:v>
                </c:pt>
                <c:pt idx="77">
                  <c:v>88</c:v>
                </c:pt>
                <c:pt idx="78">
                  <c:v>132</c:v>
                </c:pt>
                <c:pt idx="79">
                  <c:v>128</c:v>
                </c:pt>
                <c:pt idx="80">
                  <c:v>100</c:v>
                </c:pt>
                <c:pt idx="81">
                  <c:v>144</c:v>
                </c:pt>
                <c:pt idx="82">
                  <c:v>86</c:v>
                </c:pt>
                <c:pt idx="83">
                  <c:v>94</c:v>
                </c:pt>
                <c:pt idx="84">
                  <c:v>110</c:v>
                </c:pt>
                <c:pt idx="85">
                  <c:v>140</c:v>
                </c:pt>
                <c:pt idx="86">
                  <c:v>177</c:v>
                </c:pt>
                <c:pt idx="87">
                  <c:v>155</c:v>
                </c:pt>
                <c:pt idx="88">
                  <c:v>152</c:v>
                </c:pt>
                <c:pt idx="89">
                  <c:v>122</c:v>
                </c:pt>
                <c:pt idx="90">
                  <c:v>120</c:v>
                </c:pt>
                <c:pt idx="91">
                  <c:v>128</c:v>
                </c:pt>
                <c:pt idx="92">
                  <c:v>124</c:v>
                </c:pt>
                <c:pt idx="93">
                  <c:v>131</c:v>
                </c:pt>
                <c:pt idx="94">
                  <c:v>97</c:v>
                </c:pt>
                <c:pt idx="95">
                  <c:v>77</c:v>
                </c:pt>
                <c:pt idx="96">
                  <c:v>115</c:v>
                </c:pt>
                <c:pt idx="97">
                  <c:v>138</c:v>
                </c:pt>
                <c:pt idx="98">
                  <c:v>153</c:v>
                </c:pt>
                <c:pt idx="99">
                  <c:v>155</c:v>
                </c:pt>
                <c:pt idx="100">
                  <c:v>135</c:v>
                </c:pt>
                <c:pt idx="101">
                  <c:v>127</c:v>
                </c:pt>
                <c:pt idx="102">
                  <c:v>134</c:v>
                </c:pt>
                <c:pt idx="103">
                  <c:v>125</c:v>
                </c:pt>
                <c:pt idx="104">
                  <c:v>119</c:v>
                </c:pt>
                <c:pt idx="105">
                  <c:v>157</c:v>
                </c:pt>
                <c:pt idx="106">
                  <c:v>99</c:v>
                </c:pt>
                <c:pt idx="107">
                  <c:v>114</c:v>
                </c:pt>
                <c:pt idx="108">
                  <c:v>159</c:v>
                </c:pt>
                <c:pt idx="109">
                  <c:v>155</c:v>
                </c:pt>
                <c:pt idx="110">
                  <c:v>170</c:v>
                </c:pt>
                <c:pt idx="111">
                  <c:v>189</c:v>
                </c:pt>
                <c:pt idx="112">
                  <c:v>113</c:v>
                </c:pt>
                <c:pt idx="113">
                  <c:v>134</c:v>
                </c:pt>
                <c:pt idx="114">
                  <c:v>146</c:v>
                </c:pt>
                <c:pt idx="115">
                  <c:v>142</c:v>
                </c:pt>
                <c:pt idx="116">
                  <c:v>141</c:v>
                </c:pt>
                <c:pt idx="117">
                  <c:v>146</c:v>
                </c:pt>
                <c:pt idx="118">
                  <c:v>100</c:v>
                </c:pt>
                <c:pt idx="119">
                  <c:v>79</c:v>
                </c:pt>
                <c:pt idx="120">
                  <c:v>159</c:v>
                </c:pt>
                <c:pt idx="121">
                  <c:v>154</c:v>
                </c:pt>
                <c:pt idx="122">
                  <c:v>189</c:v>
                </c:pt>
                <c:pt idx="123">
                  <c:v>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CC-4704-9A6F-027943516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2169752"/>
        <c:axId val="-2132187864"/>
      </c:lineChart>
      <c:dateAx>
        <c:axId val="-2132198760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3279400"/>
        <c:crosses val="autoZero"/>
        <c:auto val="1"/>
        <c:lblOffset val="100"/>
        <c:baseTimeUnit val="months"/>
      </c:dateAx>
      <c:valAx>
        <c:axId val="-2143279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2198760"/>
        <c:crosses val="autoZero"/>
        <c:crossBetween val="between"/>
      </c:valAx>
      <c:valAx>
        <c:axId val="-213218786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2169752"/>
        <c:crosses val="max"/>
        <c:crossBetween val="between"/>
      </c:valAx>
      <c:dateAx>
        <c:axId val="-2132169752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extTo"/>
        <c:crossAx val="-21321878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December  Median Sale Price vs Units Sold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'Raw Data'!$FS$143</c:f>
              <c:strCache>
                <c:ptCount val="1"/>
                <c:pt idx="0">
                  <c:v>Median Sale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'Raw Data'!$FT$141:$GH$141</c:f>
              <c:numCache>
                <c:formatCode>General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'Raw Data'!$FT$143:$GH$143</c:f>
              <c:numCache>
                <c:formatCode>"$"#,##0</c:formatCode>
                <c:ptCount val="15"/>
                <c:pt idx="0">
                  <c:v>387000</c:v>
                </c:pt>
                <c:pt idx="1">
                  <c:v>425000</c:v>
                </c:pt>
                <c:pt idx="2">
                  <c:v>395000</c:v>
                </c:pt>
                <c:pt idx="3">
                  <c:v>365000</c:v>
                </c:pt>
                <c:pt idx="4">
                  <c:v>380000</c:v>
                </c:pt>
                <c:pt idx="5">
                  <c:v>337000</c:v>
                </c:pt>
                <c:pt idx="6">
                  <c:v>296900</c:v>
                </c:pt>
                <c:pt idx="7">
                  <c:v>264250</c:v>
                </c:pt>
                <c:pt idx="8">
                  <c:v>300000</c:v>
                </c:pt>
                <c:pt idx="9">
                  <c:v>280000</c:v>
                </c:pt>
                <c:pt idx="10">
                  <c:v>315000</c:v>
                </c:pt>
                <c:pt idx="11">
                  <c:v>278000</c:v>
                </c:pt>
                <c:pt idx="12">
                  <c:v>327500</c:v>
                </c:pt>
                <c:pt idx="13">
                  <c:v>345000</c:v>
                </c:pt>
                <c:pt idx="14">
                  <c:v>341500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9F-47C5-A0A0-218B9220A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209656"/>
        <c:axId val="361209984"/>
      </c:lineChart>
      <c:lineChart>
        <c:grouping val="standard"/>
        <c:varyColors val="0"/>
        <c:ser>
          <c:idx val="0"/>
          <c:order val="0"/>
          <c:tx>
            <c:strRef>
              <c:f>'Raw Data'!$FS$142</c:f>
              <c:strCache>
                <c:ptCount val="1"/>
                <c:pt idx="0">
                  <c:v>Listings Sold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'Raw Data'!$FT$141:$GH$141</c:f>
              <c:numCache>
                <c:formatCode>General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'Raw Data'!$FT$142:$GH$142</c:f>
              <c:numCache>
                <c:formatCode>General</c:formatCode>
                <c:ptCount val="15"/>
                <c:pt idx="0">
                  <c:v>2357</c:v>
                </c:pt>
                <c:pt idx="1">
                  <c:v>2104</c:v>
                </c:pt>
                <c:pt idx="2">
                  <c:v>1269</c:v>
                </c:pt>
                <c:pt idx="3">
                  <c:v>1235</c:v>
                </c:pt>
                <c:pt idx="4">
                  <c:v>1045</c:v>
                </c:pt>
                <c:pt idx="5">
                  <c:v>1126</c:v>
                </c:pt>
                <c:pt idx="6">
                  <c:v>1374</c:v>
                </c:pt>
                <c:pt idx="7">
                  <c:v>1333</c:v>
                </c:pt>
                <c:pt idx="8">
                  <c:v>1583</c:v>
                </c:pt>
                <c:pt idx="9">
                  <c:v>1569</c:v>
                </c:pt>
                <c:pt idx="10">
                  <c:v>1607</c:v>
                </c:pt>
                <c:pt idx="11">
                  <c:v>1791</c:v>
                </c:pt>
                <c:pt idx="12">
                  <c:v>1790</c:v>
                </c:pt>
                <c:pt idx="13">
                  <c:v>1985</c:v>
                </c:pt>
                <c:pt idx="14">
                  <c:v>1967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9F-47C5-A0A0-218B9220A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2664240"/>
        <c:axId val="612662600"/>
      </c:lineChart>
      <c:catAx>
        <c:axId val="361209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209984"/>
        <c:crosses val="autoZero"/>
        <c:auto val="1"/>
        <c:lblAlgn val="ctr"/>
        <c:lblOffset val="100"/>
        <c:noMultiLvlLbl val="0"/>
      </c:catAx>
      <c:valAx>
        <c:axId val="361209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209656"/>
        <c:crosses val="autoZero"/>
        <c:crossBetween val="between"/>
      </c:valAx>
      <c:valAx>
        <c:axId val="61266260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664240"/>
        <c:crosses val="max"/>
        <c:crossBetween val="between"/>
      </c:valAx>
      <c:catAx>
        <c:axId val="612664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126626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SFD Median</a:t>
            </a:r>
            <a:r>
              <a:rPr lang="en-US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Sale Price</a:t>
            </a:r>
            <a:endParaRPr lang="en-US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Residential!$GD$46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Residential!$GE$45:$GP$45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Residential!$GE$46:$GP$46</c:f>
            </c:numRef>
          </c:val>
          <c:extLst>
            <c:ext xmlns:c16="http://schemas.microsoft.com/office/drawing/2014/chart" uri="{C3380CC4-5D6E-409C-BE32-E72D297353CC}">
              <c16:uniqueId val="{00000000-0EC4-472B-B842-0D212723E3E1}"/>
            </c:ext>
          </c:extLst>
        </c:ser>
        <c:ser>
          <c:idx val="1"/>
          <c:order val="1"/>
          <c:tx>
            <c:strRef>
              <c:f>Residential!$GD$47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Residential!$GE$45:$GP$45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Residential!$GE$47:$GP$47</c:f>
            </c:numRef>
          </c:val>
          <c:extLst>
            <c:ext xmlns:c16="http://schemas.microsoft.com/office/drawing/2014/chart" uri="{C3380CC4-5D6E-409C-BE32-E72D297353CC}">
              <c16:uniqueId val="{00000001-0EC4-472B-B842-0D212723E3E1}"/>
            </c:ext>
          </c:extLst>
        </c:ser>
        <c:ser>
          <c:idx val="2"/>
          <c:order val="2"/>
          <c:tx>
            <c:strRef>
              <c:f>Residential!$GD$48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9BFF"/>
            </a:solidFill>
            <a:ln>
              <a:noFill/>
            </a:ln>
            <a:effectLst/>
            <a:sp3d/>
          </c:spPr>
          <c:invertIfNegative val="0"/>
          <c:cat>
            <c:strRef>
              <c:f>Residential!$GE$45:$GP$45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Residential!$GE$48:$GP$48</c:f>
              <c:numCache>
                <c:formatCode>"$"#,##0</c:formatCode>
                <c:ptCount val="12"/>
                <c:pt idx="0">
                  <c:v>309000</c:v>
                </c:pt>
                <c:pt idx="1">
                  <c:v>311500</c:v>
                </c:pt>
                <c:pt idx="2">
                  <c:v>329000</c:v>
                </c:pt>
                <c:pt idx="3">
                  <c:v>339000</c:v>
                </c:pt>
                <c:pt idx="4">
                  <c:v>326000</c:v>
                </c:pt>
                <c:pt idx="5">
                  <c:v>325000</c:v>
                </c:pt>
                <c:pt idx="6">
                  <c:v>330000</c:v>
                </c:pt>
                <c:pt idx="7">
                  <c:v>324000</c:v>
                </c:pt>
                <c:pt idx="8">
                  <c:v>324950</c:v>
                </c:pt>
                <c:pt idx="9">
                  <c:v>327000</c:v>
                </c:pt>
                <c:pt idx="10">
                  <c:v>325000</c:v>
                </c:pt>
                <c:pt idx="11">
                  <c:v>350000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C4-472B-B842-0D212723E3E1}"/>
            </c:ext>
          </c:extLst>
        </c:ser>
        <c:ser>
          <c:idx val="3"/>
          <c:order val="3"/>
          <c:tx>
            <c:strRef>
              <c:f>Residential!$GD$49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Residential!$GE$45:$GP$45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Residential!$GE$49:$GP$49</c:f>
              <c:numCache>
                <c:formatCode>"$"#,##0</c:formatCode>
                <c:ptCount val="12"/>
                <c:pt idx="0">
                  <c:v>321500</c:v>
                </c:pt>
                <c:pt idx="1">
                  <c:v>325000</c:v>
                </c:pt>
                <c:pt idx="2">
                  <c:v>340000</c:v>
                </c:pt>
                <c:pt idx="3">
                  <c:v>335000</c:v>
                </c:pt>
                <c:pt idx="4">
                  <c:v>370000</c:v>
                </c:pt>
                <c:pt idx="5">
                  <c:v>330000</c:v>
                </c:pt>
                <c:pt idx="6">
                  <c:v>346500</c:v>
                </c:pt>
                <c:pt idx="7">
                  <c:v>346450</c:v>
                </c:pt>
                <c:pt idx="8">
                  <c:v>311000</c:v>
                </c:pt>
                <c:pt idx="9">
                  <c:v>348500</c:v>
                </c:pt>
                <c:pt idx="10">
                  <c:v>356000</c:v>
                </c:pt>
                <c:pt idx="11">
                  <c:v>354500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C4-472B-B842-0D212723E3E1}"/>
            </c:ext>
          </c:extLst>
        </c:ser>
        <c:ser>
          <c:idx val="4"/>
          <c:order val="4"/>
          <c:tx>
            <c:strRef>
              <c:f>Residential!$GD$50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Residential!$GE$45:$GP$45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Residential!$GE$50:$GP$50</c:f>
              <c:numCache>
                <c:formatCode>"$"#,##0</c:formatCode>
                <c:ptCount val="12"/>
                <c:pt idx="0">
                  <c:v>339000</c:v>
                </c:pt>
                <c:pt idx="1">
                  <c:v>332750</c:v>
                </c:pt>
                <c:pt idx="2">
                  <c:v>347250</c:v>
                </c:pt>
                <c:pt idx="3">
                  <c:v>345000</c:v>
                </c:pt>
                <c:pt idx="4">
                  <c:v>349950</c:v>
                </c:pt>
                <c:pt idx="5">
                  <c:v>342500</c:v>
                </c:pt>
                <c:pt idx="6">
                  <c:v>332500</c:v>
                </c:pt>
                <c:pt idx="7">
                  <c:v>331780</c:v>
                </c:pt>
                <c:pt idx="8">
                  <c:v>347250</c:v>
                </c:pt>
                <c:pt idx="9">
                  <c:v>351000</c:v>
                </c:pt>
                <c:pt idx="10">
                  <c:v>359000</c:v>
                </c:pt>
                <c:pt idx="11">
                  <c:v>384500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C4-472B-B842-0D212723E3E1}"/>
            </c:ext>
          </c:extLst>
        </c:ser>
        <c:ser>
          <c:idx val="5"/>
          <c:order val="5"/>
          <c:tx>
            <c:strRef>
              <c:f>Residential!$GD$51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Residential!$GE$45:$GP$45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Residential!$GE$51:$GP$51</c:f>
              <c:numCache>
                <c:formatCode>"$"#,##0</c:formatCode>
                <c:ptCount val="12"/>
                <c:pt idx="0">
                  <c:v>370000</c:v>
                </c:pt>
                <c:pt idx="1">
                  <c:v>356000</c:v>
                </c:pt>
                <c:pt idx="2">
                  <c:v>365000</c:v>
                </c:pt>
                <c:pt idx="3">
                  <c:v>360000</c:v>
                </c:pt>
                <c:pt idx="4">
                  <c:v>373750</c:v>
                </c:pt>
                <c:pt idx="5">
                  <c:v>364570</c:v>
                </c:pt>
                <c:pt idx="6">
                  <c:v>398000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EC4-472B-B842-0D212723E3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15311680"/>
        <c:axId val="715309056"/>
        <c:axId val="0"/>
      </c:bar3DChart>
      <c:catAx>
        <c:axId val="715311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5309056"/>
        <c:crosses val="autoZero"/>
        <c:auto val="1"/>
        <c:lblAlgn val="ctr"/>
        <c:lblOffset val="100"/>
        <c:noMultiLvlLbl val="0"/>
      </c:catAx>
      <c:valAx>
        <c:axId val="715309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5311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Y-O-Y Residential Sales Comparison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Residential!$GD$88</c:f>
              <c:strCache>
                <c:ptCount val="1"/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Residential!$GE$86:$GS$86</c:f>
              <c:numCache>
                <c:formatCode>General</c:formatCode>
                <c:ptCount val="15"/>
              </c:numCache>
            </c:numRef>
          </c:cat>
          <c:val>
            <c:numRef>
              <c:f>Residential!$GE$88:$GS$88</c:f>
              <c:numCache>
                <c:formatCode>"$"#,##0</c:formatCode>
                <c:ptCount val="1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29-4F0F-8839-56157BEADB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9119704"/>
        <c:axId val="-2119123432"/>
      </c:lineChart>
      <c:lineChart>
        <c:grouping val="standard"/>
        <c:varyColors val="0"/>
        <c:ser>
          <c:idx val="0"/>
          <c:order val="0"/>
          <c:tx>
            <c:strRef>
              <c:f>Residential!$GD$87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Residential!$GE$86:$GS$86</c:f>
              <c:numCache>
                <c:formatCode>General</c:formatCode>
                <c:ptCount val="15"/>
              </c:numCache>
            </c:numRef>
          </c:cat>
          <c:val>
            <c:numRef>
              <c:f>Residential!$GE$87:$GS$87</c:f>
              <c:numCache>
                <c:formatCode>General</c:formatCode>
                <c:ptCount val="1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29-4F0F-8839-56157BEADB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9130856"/>
        <c:axId val="-2119127128"/>
      </c:lineChart>
      <c:catAx>
        <c:axId val="-2119119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9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9123432"/>
        <c:crosses val="autoZero"/>
        <c:auto val="1"/>
        <c:lblAlgn val="ctr"/>
        <c:lblOffset val="100"/>
        <c:noMultiLvlLbl val="0"/>
      </c:catAx>
      <c:valAx>
        <c:axId val="-2119123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9119704"/>
        <c:crosses val="autoZero"/>
        <c:crossBetween val="between"/>
      </c:valAx>
      <c:valAx>
        <c:axId val="-211912712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9130856"/>
        <c:crosses val="max"/>
        <c:crossBetween val="between"/>
      </c:valAx>
      <c:catAx>
        <c:axId val="-2119130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21191271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Inventory - All</a:t>
            </a:r>
            <a:r>
              <a:rPr lang="en-US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Classes</a:t>
            </a:r>
            <a:endParaRPr lang="en-US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'YOY New Inventory'!$A$2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Inventory'!$B$2:$M$2</c:f>
            </c:numRef>
          </c:val>
          <c:extLst>
            <c:ext xmlns:c16="http://schemas.microsoft.com/office/drawing/2014/chart" uri="{C3380CC4-5D6E-409C-BE32-E72D297353CC}">
              <c16:uniqueId val="{00000000-7C01-4E95-B6C4-4DD2D42CE74E}"/>
            </c:ext>
          </c:extLst>
        </c:ser>
        <c:ser>
          <c:idx val="1"/>
          <c:order val="1"/>
          <c:tx>
            <c:strRef>
              <c:f>'YOY New Inventory'!$A$3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Inventory'!$B$3:$M$3</c:f>
            </c:numRef>
          </c:val>
          <c:extLst>
            <c:ext xmlns:c16="http://schemas.microsoft.com/office/drawing/2014/chart" uri="{C3380CC4-5D6E-409C-BE32-E72D297353CC}">
              <c16:uniqueId val="{00000001-7C01-4E95-B6C4-4DD2D42CE74E}"/>
            </c:ext>
          </c:extLst>
        </c:ser>
        <c:ser>
          <c:idx val="2"/>
          <c:order val="2"/>
          <c:tx>
            <c:strRef>
              <c:f>'YOY New Inventory'!$A$4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Inventory'!$B$4:$M$4</c:f>
            </c:numRef>
          </c:val>
          <c:extLst>
            <c:ext xmlns:c16="http://schemas.microsoft.com/office/drawing/2014/chart" uri="{C3380CC4-5D6E-409C-BE32-E72D297353CC}">
              <c16:uniqueId val="{00000002-7C01-4E95-B6C4-4DD2D42CE74E}"/>
            </c:ext>
          </c:extLst>
        </c:ser>
        <c:ser>
          <c:idx val="3"/>
          <c:order val="3"/>
          <c:tx>
            <c:strRef>
              <c:f>'YOY New Inventory'!$A$5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Inventory'!$B$5:$M$5</c:f>
            </c:numRef>
          </c:val>
          <c:extLst>
            <c:ext xmlns:c16="http://schemas.microsoft.com/office/drawing/2014/chart" uri="{C3380CC4-5D6E-409C-BE32-E72D297353CC}">
              <c16:uniqueId val="{00000003-7C01-4E95-B6C4-4DD2D42CE74E}"/>
            </c:ext>
          </c:extLst>
        </c:ser>
        <c:ser>
          <c:idx val="4"/>
          <c:order val="4"/>
          <c:tx>
            <c:strRef>
              <c:f>'YOY New Inventory'!$A$6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Inventory'!$B$6:$M$6</c:f>
            </c:numRef>
          </c:val>
          <c:extLst>
            <c:ext xmlns:c16="http://schemas.microsoft.com/office/drawing/2014/chart" uri="{C3380CC4-5D6E-409C-BE32-E72D297353CC}">
              <c16:uniqueId val="{00000004-7C01-4E95-B6C4-4DD2D42CE74E}"/>
            </c:ext>
          </c:extLst>
        </c:ser>
        <c:ser>
          <c:idx val="5"/>
          <c:order val="5"/>
          <c:tx>
            <c:strRef>
              <c:f>'YOY New Inventory'!$A$7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Inventory'!$B$7:$M$7</c:f>
              <c:numCache>
                <c:formatCode>General</c:formatCode>
                <c:ptCount val="12"/>
                <c:pt idx="0">
                  <c:v>2290</c:v>
                </c:pt>
                <c:pt idx="1">
                  <c:v>2367</c:v>
                </c:pt>
                <c:pt idx="2">
                  <c:v>2386</c:v>
                </c:pt>
                <c:pt idx="3">
                  <c:v>2408</c:v>
                </c:pt>
                <c:pt idx="4">
                  <c:v>2418</c:v>
                </c:pt>
                <c:pt idx="5">
                  <c:v>2370</c:v>
                </c:pt>
                <c:pt idx="6">
                  <c:v>2370</c:v>
                </c:pt>
                <c:pt idx="7">
                  <c:v>2361</c:v>
                </c:pt>
                <c:pt idx="8">
                  <c:v>2297</c:v>
                </c:pt>
                <c:pt idx="9">
                  <c:v>2310</c:v>
                </c:pt>
                <c:pt idx="10">
                  <c:v>2247</c:v>
                </c:pt>
                <c:pt idx="11">
                  <c:v>2083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C01-4E95-B6C4-4DD2D42CE74E}"/>
            </c:ext>
          </c:extLst>
        </c:ser>
        <c:ser>
          <c:idx val="6"/>
          <c:order val="6"/>
          <c:tx>
            <c:strRef>
              <c:f>'YOY New Inventory'!$A$8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Inventory'!$B$8:$M$8</c:f>
              <c:numCache>
                <c:formatCode>General</c:formatCode>
                <c:ptCount val="12"/>
                <c:pt idx="0">
                  <c:v>2095</c:v>
                </c:pt>
                <c:pt idx="1">
                  <c:v>2141</c:v>
                </c:pt>
                <c:pt idx="2">
                  <c:v>2236</c:v>
                </c:pt>
                <c:pt idx="3">
                  <c:v>2237</c:v>
                </c:pt>
                <c:pt idx="4">
                  <c:v>2264</c:v>
                </c:pt>
                <c:pt idx="5">
                  <c:v>2253</c:v>
                </c:pt>
                <c:pt idx="6">
                  <c:v>2246</c:v>
                </c:pt>
                <c:pt idx="7">
                  <c:v>2324</c:v>
                </c:pt>
                <c:pt idx="8">
                  <c:v>2304</c:v>
                </c:pt>
                <c:pt idx="9">
                  <c:v>2344</c:v>
                </c:pt>
                <c:pt idx="10">
                  <c:v>2340</c:v>
                </c:pt>
                <c:pt idx="11">
                  <c:v>2189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C01-4E95-B6C4-4DD2D42CE74E}"/>
            </c:ext>
          </c:extLst>
        </c:ser>
        <c:ser>
          <c:idx val="7"/>
          <c:order val="7"/>
          <c:tx>
            <c:strRef>
              <c:f>'YOY New Inventory'!$A$9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Inventory'!$B$9:$M$9</c:f>
              <c:numCache>
                <c:formatCode>General</c:formatCode>
                <c:ptCount val="12"/>
                <c:pt idx="0">
                  <c:v>2264</c:v>
                </c:pt>
                <c:pt idx="1">
                  <c:v>2362</c:v>
                </c:pt>
                <c:pt idx="2">
                  <c:v>2482</c:v>
                </c:pt>
                <c:pt idx="3">
                  <c:v>2554</c:v>
                </c:pt>
                <c:pt idx="4">
                  <c:v>2540</c:v>
                </c:pt>
                <c:pt idx="5">
                  <c:v>2464</c:v>
                </c:pt>
                <c:pt idx="6">
                  <c:v>2395</c:v>
                </c:pt>
                <c:pt idx="7">
                  <c:v>2405</c:v>
                </c:pt>
                <c:pt idx="8">
                  <c:v>2371</c:v>
                </c:pt>
                <c:pt idx="9">
                  <c:v>2367</c:v>
                </c:pt>
                <c:pt idx="10">
                  <c:v>2346</c:v>
                </c:pt>
                <c:pt idx="11">
                  <c:v>2092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C01-4E95-B6C4-4DD2D42CE74E}"/>
            </c:ext>
          </c:extLst>
        </c:ser>
        <c:ser>
          <c:idx val="8"/>
          <c:order val="8"/>
          <c:tx>
            <c:strRef>
              <c:f>'YOY New Inventory'!$A$10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Inventory'!$B$10:$M$10</c:f>
              <c:numCache>
                <c:formatCode>General</c:formatCode>
                <c:ptCount val="12"/>
                <c:pt idx="0">
                  <c:v>2107</c:v>
                </c:pt>
                <c:pt idx="1">
                  <c:v>2121</c:v>
                </c:pt>
                <c:pt idx="2">
                  <c:v>2162</c:v>
                </c:pt>
                <c:pt idx="3">
                  <c:v>2116</c:v>
                </c:pt>
                <c:pt idx="4">
                  <c:v>2042</c:v>
                </c:pt>
                <c:pt idx="5">
                  <c:v>1736</c:v>
                </c:pt>
                <c:pt idx="6">
                  <c:v>1622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C01-4E95-B6C4-4DD2D42CE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1415744"/>
        <c:axId val="431424928"/>
        <c:axId val="0"/>
      </c:bar3DChart>
      <c:catAx>
        <c:axId val="431415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424928"/>
        <c:crosses val="autoZero"/>
        <c:auto val="1"/>
        <c:lblAlgn val="ctr"/>
        <c:lblOffset val="100"/>
        <c:noMultiLvlLbl val="0"/>
      </c:catAx>
      <c:valAx>
        <c:axId val="431424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415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Condo - Median Sale Price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Residential!$GD$55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Residential!$GE$54:$GP$54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Residential!$GE$55:$GP$55</c:f>
            </c:numRef>
          </c:val>
          <c:extLst>
            <c:ext xmlns:c16="http://schemas.microsoft.com/office/drawing/2014/chart" uri="{C3380CC4-5D6E-409C-BE32-E72D297353CC}">
              <c16:uniqueId val="{00000000-7F15-46EA-9B25-5A894E616BBE}"/>
            </c:ext>
          </c:extLst>
        </c:ser>
        <c:ser>
          <c:idx val="1"/>
          <c:order val="1"/>
          <c:tx>
            <c:strRef>
              <c:f>Residential!$GD$56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Residential!$GE$54:$GP$54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Residential!$GE$56:$GP$56</c:f>
            </c:numRef>
          </c:val>
          <c:extLst>
            <c:ext xmlns:c16="http://schemas.microsoft.com/office/drawing/2014/chart" uri="{C3380CC4-5D6E-409C-BE32-E72D297353CC}">
              <c16:uniqueId val="{00000001-7F15-46EA-9B25-5A894E616BBE}"/>
            </c:ext>
          </c:extLst>
        </c:ser>
        <c:ser>
          <c:idx val="2"/>
          <c:order val="2"/>
          <c:tx>
            <c:strRef>
              <c:f>Residential!$GD$57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  <a:sp3d/>
          </c:spPr>
          <c:invertIfNegative val="0"/>
          <c:cat>
            <c:strRef>
              <c:f>Residential!$GE$54:$GP$54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Residential!$GE$57:$GP$57</c:f>
              <c:numCache>
                <c:formatCode>"$"#,##0</c:formatCode>
                <c:ptCount val="12"/>
                <c:pt idx="0">
                  <c:v>284500</c:v>
                </c:pt>
                <c:pt idx="1">
                  <c:v>265000</c:v>
                </c:pt>
                <c:pt idx="2">
                  <c:v>277500</c:v>
                </c:pt>
                <c:pt idx="3">
                  <c:v>226250</c:v>
                </c:pt>
                <c:pt idx="4">
                  <c:v>236525</c:v>
                </c:pt>
                <c:pt idx="5">
                  <c:v>292009</c:v>
                </c:pt>
                <c:pt idx="6">
                  <c:v>236950</c:v>
                </c:pt>
                <c:pt idx="7">
                  <c:v>259000</c:v>
                </c:pt>
                <c:pt idx="8">
                  <c:v>209950</c:v>
                </c:pt>
                <c:pt idx="9">
                  <c:v>288750</c:v>
                </c:pt>
                <c:pt idx="10">
                  <c:v>284880</c:v>
                </c:pt>
                <c:pt idx="11">
                  <c:v>320000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15-46EA-9B25-5A894E616BBE}"/>
            </c:ext>
          </c:extLst>
        </c:ser>
        <c:ser>
          <c:idx val="3"/>
          <c:order val="3"/>
          <c:tx>
            <c:strRef>
              <c:f>Residential!$GD$58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Residential!$GE$54:$GP$54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Residential!$GE$58:$GP$58</c:f>
              <c:numCache>
                <c:formatCode>"$"#,##0</c:formatCode>
                <c:ptCount val="12"/>
                <c:pt idx="0">
                  <c:v>189900</c:v>
                </c:pt>
                <c:pt idx="1">
                  <c:v>250000</c:v>
                </c:pt>
                <c:pt idx="2">
                  <c:v>238500</c:v>
                </c:pt>
                <c:pt idx="3">
                  <c:v>264750</c:v>
                </c:pt>
                <c:pt idx="4">
                  <c:v>239900</c:v>
                </c:pt>
                <c:pt idx="5">
                  <c:v>225000</c:v>
                </c:pt>
                <c:pt idx="6">
                  <c:v>247500</c:v>
                </c:pt>
                <c:pt idx="7">
                  <c:v>195000</c:v>
                </c:pt>
                <c:pt idx="8">
                  <c:v>254000</c:v>
                </c:pt>
                <c:pt idx="9">
                  <c:v>250000</c:v>
                </c:pt>
                <c:pt idx="10">
                  <c:v>320000</c:v>
                </c:pt>
                <c:pt idx="11">
                  <c:v>264605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15-46EA-9B25-5A894E616BBE}"/>
            </c:ext>
          </c:extLst>
        </c:ser>
        <c:ser>
          <c:idx val="4"/>
          <c:order val="4"/>
          <c:tx>
            <c:strRef>
              <c:f>Residential!$GD$59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Residential!$GE$54:$GP$54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Residential!$GE$59:$GP$59</c:f>
              <c:numCache>
                <c:formatCode>"$"#,##0</c:formatCode>
                <c:ptCount val="12"/>
                <c:pt idx="0">
                  <c:v>263000</c:v>
                </c:pt>
                <c:pt idx="1">
                  <c:v>225000</c:v>
                </c:pt>
                <c:pt idx="2">
                  <c:v>234500</c:v>
                </c:pt>
                <c:pt idx="3">
                  <c:v>320000</c:v>
                </c:pt>
                <c:pt idx="4">
                  <c:v>262500</c:v>
                </c:pt>
                <c:pt idx="5">
                  <c:v>300000</c:v>
                </c:pt>
                <c:pt idx="6">
                  <c:v>232000</c:v>
                </c:pt>
                <c:pt idx="7">
                  <c:v>225000</c:v>
                </c:pt>
                <c:pt idx="8">
                  <c:v>226950</c:v>
                </c:pt>
                <c:pt idx="9">
                  <c:v>217500</c:v>
                </c:pt>
                <c:pt idx="10">
                  <c:v>302045</c:v>
                </c:pt>
                <c:pt idx="11">
                  <c:v>269000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F15-46EA-9B25-5A894E616BBE}"/>
            </c:ext>
          </c:extLst>
        </c:ser>
        <c:ser>
          <c:idx val="5"/>
          <c:order val="5"/>
          <c:tx>
            <c:strRef>
              <c:f>Residential!$GD$60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Residential!$GE$54:$GP$54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Residential!$GE$60:$GP$60</c:f>
              <c:numCache>
                <c:formatCode>"$"#,##0</c:formatCode>
                <c:ptCount val="12"/>
                <c:pt idx="0">
                  <c:v>284900</c:v>
                </c:pt>
                <c:pt idx="1">
                  <c:v>223000</c:v>
                </c:pt>
                <c:pt idx="2">
                  <c:v>202950</c:v>
                </c:pt>
                <c:pt idx="3">
                  <c:v>225000</c:v>
                </c:pt>
                <c:pt idx="4">
                  <c:v>237495</c:v>
                </c:pt>
                <c:pt idx="5">
                  <c:v>269750</c:v>
                </c:pt>
                <c:pt idx="6">
                  <c:v>251250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F15-46EA-9B25-5A894E616B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24083976"/>
        <c:axId val="524080040"/>
        <c:axId val="0"/>
      </c:bar3DChart>
      <c:catAx>
        <c:axId val="524083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080040"/>
        <c:crosses val="autoZero"/>
        <c:auto val="1"/>
        <c:lblAlgn val="ctr"/>
        <c:lblOffset val="100"/>
        <c:noMultiLvlLbl val="0"/>
      </c:catAx>
      <c:valAx>
        <c:axId val="524080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083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Residential Unit Sales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Residential!$GD$72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Residential!$GE$71:$GP$71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Residential!$GE$72:$GP$72</c:f>
            </c:numRef>
          </c:val>
          <c:extLst>
            <c:ext xmlns:c16="http://schemas.microsoft.com/office/drawing/2014/chart" uri="{C3380CC4-5D6E-409C-BE32-E72D297353CC}">
              <c16:uniqueId val="{00000000-377F-41DB-A69D-6E3AD9AFBDA4}"/>
            </c:ext>
          </c:extLst>
        </c:ser>
        <c:ser>
          <c:idx val="1"/>
          <c:order val="1"/>
          <c:tx>
            <c:strRef>
              <c:f>Residential!$GD$73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Residential!$GE$71:$GP$71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Residential!$GE$73:$GP$73</c:f>
            </c:numRef>
          </c:val>
          <c:extLst>
            <c:ext xmlns:c16="http://schemas.microsoft.com/office/drawing/2014/chart" uri="{C3380CC4-5D6E-409C-BE32-E72D297353CC}">
              <c16:uniqueId val="{00000001-377F-41DB-A69D-6E3AD9AFBDA4}"/>
            </c:ext>
          </c:extLst>
        </c:ser>
        <c:ser>
          <c:idx val="2"/>
          <c:order val="2"/>
          <c:tx>
            <c:strRef>
              <c:f>Residential!$GD$74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9BFF"/>
            </a:solidFill>
            <a:ln>
              <a:noFill/>
            </a:ln>
            <a:effectLst/>
            <a:sp3d/>
          </c:spPr>
          <c:invertIfNegative val="0"/>
          <c:cat>
            <c:strRef>
              <c:f>Residential!$GE$71:$GP$71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Residential!$GE$74:$GP$74</c:f>
              <c:numCache>
                <c:formatCode>General</c:formatCode>
                <c:ptCount val="12"/>
                <c:pt idx="0">
                  <c:v>112</c:v>
                </c:pt>
                <c:pt idx="1">
                  <c:v>129</c:v>
                </c:pt>
                <c:pt idx="2">
                  <c:v>180</c:v>
                </c:pt>
                <c:pt idx="3">
                  <c:v>180</c:v>
                </c:pt>
                <c:pt idx="4">
                  <c:v>203</c:v>
                </c:pt>
                <c:pt idx="5">
                  <c:v>218</c:v>
                </c:pt>
                <c:pt idx="6">
                  <c:v>136</c:v>
                </c:pt>
                <c:pt idx="7">
                  <c:v>171</c:v>
                </c:pt>
                <c:pt idx="8">
                  <c:v>162</c:v>
                </c:pt>
                <c:pt idx="9">
                  <c:v>166</c:v>
                </c:pt>
                <c:pt idx="10">
                  <c:v>164</c:v>
                </c:pt>
                <c:pt idx="11">
                  <c:v>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7F-41DB-A69D-6E3AD9AFBDA4}"/>
            </c:ext>
          </c:extLst>
        </c:ser>
        <c:ser>
          <c:idx val="3"/>
          <c:order val="3"/>
          <c:tx>
            <c:strRef>
              <c:f>Residential!$GD$75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Residential!$GE$71:$GP$71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Residential!$GE$75:$GP$75</c:f>
              <c:numCache>
                <c:formatCode>General</c:formatCode>
                <c:ptCount val="12"/>
                <c:pt idx="0">
                  <c:v>118</c:v>
                </c:pt>
                <c:pt idx="1">
                  <c:v>89</c:v>
                </c:pt>
                <c:pt idx="2">
                  <c:v>187</c:v>
                </c:pt>
                <c:pt idx="3">
                  <c:v>186</c:v>
                </c:pt>
                <c:pt idx="4">
                  <c:v>219</c:v>
                </c:pt>
                <c:pt idx="5">
                  <c:v>188</c:v>
                </c:pt>
                <c:pt idx="6">
                  <c:v>172</c:v>
                </c:pt>
                <c:pt idx="7">
                  <c:v>189</c:v>
                </c:pt>
                <c:pt idx="8">
                  <c:v>142</c:v>
                </c:pt>
                <c:pt idx="9">
                  <c:v>176</c:v>
                </c:pt>
                <c:pt idx="10">
                  <c:v>135</c:v>
                </c:pt>
                <c:pt idx="11">
                  <c:v>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7F-41DB-A69D-6E3AD9AFBDA4}"/>
            </c:ext>
          </c:extLst>
        </c:ser>
        <c:ser>
          <c:idx val="4"/>
          <c:order val="4"/>
          <c:tx>
            <c:strRef>
              <c:f>Residential!$GD$76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Residential!$GE$71:$GP$71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Residential!$GE$76:$GP$76</c:f>
              <c:numCache>
                <c:formatCode>General</c:formatCode>
                <c:ptCount val="12"/>
                <c:pt idx="0">
                  <c:v>119</c:v>
                </c:pt>
                <c:pt idx="1">
                  <c:v>123</c:v>
                </c:pt>
                <c:pt idx="2">
                  <c:v>184</c:v>
                </c:pt>
                <c:pt idx="3">
                  <c:v>189</c:v>
                </c:pt>
                <c:pt idx="4">
                  <c:v>217</c:v>
                </c:pt>
                <c:pt idx="5">
                  <c:v>190</c:v>
                </c:pt>
                <c:pt idx="6">
                  <c:v>185</c:v>
                </c:pt>
                <c:pt idx="7">
                  <c:v>201</c:v>
                </c:pt>
                <c:pt idx="8">
                  <c:v>162</c:v>
                </c:pt>
                <c:pt idx="9">
                  <c:v>189</c:v>
                </c:pt>
                <c:pt idx="10">
                  <c:v>206</c:v>
                </c:pt>
                <c:pt idx="11">
                  <c:v>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7F-41DB-A69D-6E3AD9AFBDA4}"/>
            </c:ext>
          </c:extLst>
        </c:ser>
        <c:ser>
          <c:idx val="5"/>
          <c:order val="5"/>
          <c:tx>
            <c:strRef>
              <c:f>Residential!$GD$77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Residential!$GE$71:$GP$71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Residential!$GE$77:$GP$77</c:f>
              <c:numCache>
                <c:formatCode>General</c:formatCode>
                <c:ptCount val="12"/>
                <c:pt idx="0">
                  <c:v>147</c:v>
                </c:pt>
                <c:pt idx="1">
                  <c:v>146</c:v>
                </c:pt>
                <c:pt idx="2">
                  <c:v>199</c:v>
                </c:pt>
                <c:pt idx="3">
                  <c:v>154</c:v>
                </c:pt>
                <c:pt idx="4">
                  <c:v>149</c:v>
                </c:pt>
                <c:pt idx="5">
                  <c:v>221</c:v>
                </c:pt>
                <c:pt idx="6">
                  <c:v>389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7F-41DB-A69D-6E3AD9AFBD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00158384"/>
        <c:axId val="700150512"/>
        <c:axId val="0"/>
      </c:bar3DChart>
      <c:catAx>
        <c:axId val="70015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150512"/>
        <c:crosses val="autoZero"/>
        <c:auto val="1"/>
        <c:lblAlgn val="ctr"/>
        <c:lblOffset val="100"/>
        <c:noMultiLvlLbl val="0"/>
      </c:catAx>
      <c:valAx>
        <c:axId val="70015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158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Land By Type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'Land Data'!$A$8</c:f>
              <c:strCache>
                <c:ptCount val="1"/>
                <c:pt idx="0">
                  <c:v>Residential</c:v>
                </c:pt>
              </c:strCache>
            </c:strRef>
          </c:tx>
          <c:marker>
            <c:symbol val="none"/>
          </c:marker>
          <c:cat>
            <c:numRef>
              <c:f>'Land Data'!$B$7:$DK$7</c:f>
              <c:numCache>
                <c:formatCode>[$-409]mmm\-yy;@</c:formatCode>
                <c:ptCount val="104"/>
                <c:pt idx="0">
                  <c:v>40848</c:v>
                </c:pt>
                <c:pt idx="1">
                  <c:v>40878</c:v>
                </c:pt>
                <c:pt idx="2">
                  <c:v>40909</c:v>
                </c:pt>
                <c:pt idx="3">
                  <c:v>40940</c:v>
                </c:pt>
                <c:pt idx="4">
                  <c:v>40969</c:v>
                </c:pt>
                <c:pt idx="5">
                  <c:v>41000</c:v>
                </c:pt>
                <c:pt idx="6">
                  <c:v>41030</c:v>
                </c:pt>
                <c:pt idx="7">
                  <c:v>41061</c:v>
                </c:pt>
                <c:pt idx="8">
                  <c:v>41091</c:v>
                </c:pt>
                <c:pt idx="9">
                  <c:v>41122</c:v>
                </c:pt>
                <c:pt idx="10">
                  <c:v>41153</c:v>
                </c:pt>
                <c:pt idx="11">
                  <c:v>41183</c:v>
                </c:pt>
                <c:pt idx="12">
                  <c:v>41214</c:v>
                </c:pt>
                <c:pt idx="13">
                  <c:v>41244</c:v>
                </c:pt>
                <c:pt idx="14">
                  <c:v>41275</c:v>
                </c:pt>
                <c:pt idx="15">
                  <c:v>41306</c:v>
                </c:pt>
                <c:pt idx="16">
                  <c:v>41334</c:v>
                </c:pt>
                <c:pt idx="17">
                  <c:v>41365</c:v>
                </c:pt>
                <c:pt idx="18">
                  <c:v>41395</c:v>
                </c:pt>
                <c:pt idx="19">
                  <c:v>41426</c:v>
                </c:pt>
                <c:pt idx="20">
                  <c:v>41456</c:v>
                </c:pt>
                <c:pt idx="21">
                  <c:v>41487</c:v>
                </c:pt>
                <c:pt idx="22">
                  <c:v>41518</c:v>
                </c:pt>
                <c:pt idx="23">
                  <c:v>41548</c:v>
                </c:pt>
                <c:pt idx="24">
                  <c:v>41579</c:v>
                </c:pt>
                <c:pt idx="25">
                  <c:v>41609</c:v>
                </c:pt>
                <c:pt idx="26">
                  <c:v>41640</c:v>
                </c:pt>
                <c:pt idx="27">
                  <c:v>41671</c:v>
                </c:pt>
                <c:pt idx="28">
                  <c:v>41699</c:v>
                </c:pt>
                <c:pt idx="29">
                  <c:v>41730</c:v>
                </c:pt>
                <c:pt idx="30">
                  <c:v>41760</c:v>
                </c:pt>
                <c:pt idx="31">
                  <c:v>41791</c:v>
                </c:pt>
                <c:pt idx="32">
                  <c:v>41821</c:v>
                </c:pt>
                <c:pt idx="33">
                  <c:v>41852</c:v>
                </c:pt>
                <c:pt idx="34">
                  <c:v>41883</c:v>
                </c:pt>
                <c:pt idx="35">
                  <c:v>41913</c:v>
                </c:pt>
                <c:pt idx="36">
                  <c:v>41944</c:v>
                </c:pt>
                <c:pt idx="37">
                  <c:v>41974</c:v>
                </c:pt>
                <c:pt idx="38">
                  <c:v>42005</c:v>
                </c:pt>
                <c:pt idx="39">
                  <c:v>42036</c:v>
                </c:pt>
                <c:pt idx="40">
                  <c:v>42064</c:v>
                </c:pt>
                <c:pt idx="41">
                  <c:v>42095</c:v>
                </c:pt>
                <c:pt idx="42">
                  <c:v>42125</c:v>
                </c:pt>
                <c:pt idx="43">
                  <c:v>42156</c:v>
                </c:pt>
                <c:pt idx="44">
                  <c:v>42186</c:v>
                </c:pt>
                <c:pt idx="45">
                  <c:v>42217</c:v>
                </c:pt>
                <c:pt idx="46">
                  <c:v>42248</c:v>
                </c:pt>
                <c:pt idx="47">
                  <c:v>42278</c:v>
                </c:pt>
                <c:pt idx="48">
                  <c:v>42309</c:v>
                </c:pt>
                <c:pt idx="49">
                  <c:v>42339</c:v>
                </c:pt>
                <c:pt idx="50">
                  <c:v>42370</c:v>
                </c:pt>
                <c:pt idx="51">
                  <c:v>42401</c:v>
                </c:pt>
                <c:pt idx="52">
                  <c:v>42430</c:v>
                </c:pt>
                <c:pt idx="53">
                  <c:v>42461</c:v>
                </c:pt>
                <c:pt idx="54">
                  <c:v>42491</c:v>
                </c:pt>
                <c:pt idx="55">
                  <c:v>42522</c:v>
                </c:pt>
                <c:pt idx="56">
                  <c:v>42552</c:v>
                </c:pt>
                <c:pt idx="57">
                  <c:v>42583</c:v>
                </c:pt>
                <c:pt idx="58">
                  <c:v>42614</c:v>
                </c:pt>
                <c:pt idx="59">
                  <c:v>42644</c:v>
                </c:pt>
                <c:pt idx="60">
                  <c:v>42675</c:v>
                </c:pt>
                <c:pt idx="61">
                  <c:v>42705</c:v>
                </c:pt>
                <c:pt idx="62">
                  <c:v>42736</c:v>
                </c:pt>
                <c:pt idx="63">
                  <c:v>42782</c:v>
                </c:pt>
                <c:pt idx="64">
                  <c:v>42810</c:v>
                </c:pt>
                <c:pt idx="65">
                  <c:v>42841</c:v>
                </c:pt>
                <c:pt idx="66">
                  <c:v>42871</c:v>
                </c:pt>
                <c:pt idx="67">
                  <c:v>42902</c:v>
                </c:pt>
                <c:pt idx="68">
                  <c:v>42932</c:v>
                </c:pt>
                <c:pt idx="69">
                  <c:v>42963</c:v>
                </c:pt>
                <c:pt idx="70">
                  <c:v>42994</c:v>
                </c:pt>
                <c:pt idx="71">
                  <c:v>43024</c:v>
                </c:pt>
                <c:pt idx="72">
                  <c:v>43055</c:v>
                </c:pt>
                <c:pt idx="73">
                  <c:v>43085</c:v>
                </c:pt>
                <c:pt idx="74">
                  <c:v>43116</c:v>
                </c:pt>
                <c:pt idx="75">
                  <c:v>43147</c:v>
                </c:pt>
                <c:pt idx="76">
                  <c:v>43175</c:v>
                </c:pt>
                <c:pt idx="77">
                  <c:v>43206</c:v>
                </c:pt>
                <c:pt idx="78">
                  <c:v>43236</c:v>
                </c:pt>
                <c:pt idx="79">
                  <c:v>43267</c:v>
                </c:pt>
                <c:pt idx="80">
                  <c:v>43297</c:v>
                </c:pt>
                <c:pt idx="81">
                  <c:v>43328</c:v>
                </c:pt>
                <c:pt idx="82">
                  <c:v>43359</c:v>
                </c:pt>
                <c:pt idx="83">
                  <c:v>43389</c:v>
                </c:pt>
                <c:pt idx="84">
                  <c:v>43420</c:v>
                </c:pt>
                <c:pt idx="85">
                  <c:v>43450</c:v>
                </c:pt>
                <c:pt idx="86">
                  <c:v>43481</c:v>
                </c:pt>
                <c:pt idx="87">
                  <c:v>43512</c:v>
                </c:pt>
                <c:pt idx="88">
                  <c:v>43540</c:v>
                </c:pt>
                <c:pt idx="89">
                  <c:v>43571</c:v>
                </c:pt>
                <c:pt idx="90">
                  <c:v>43601</c:v>
                </c:pt>
                <c:pt idx="91">
                  <c:v>43632</c:v>
                </c:pt>
                <c:pt idx="92">
                  <c:v>43662</c:v>
                </c:pt>
                <c:pt idx="93">
                  <c:v>43693</c:v>
                </c:pt>
                <c:pt idx="94">
                  <c:v>43724</c:v>
                </c:pt>
                <c:pt idx="95">
                  <c:v>43754</c:v>
                </c:pt>
                <c:pt idx="96">
                  <c:v>43785</c:v>
                </c:pt>
                <c:pt idx="97">
                  <c:v>43815</c:v>
                </c:pt>
                <c:pt idx="98">
                  <c:v>43846</c:v>
                </c:pt>
                <c:pt idx="99">
                  <c:v>43877</c:v>
                </c:pt>
                <c:pt idx="100">
                  <c:v>43906</c:v>
                </c:pt>
                <c:pt idx="101">
                  <c:v>43937</c:v>
                </c:pt>
                <c:pt idx="102">
                  <c:v>43967</c:v>
                </c:pt>
                <c:pt idx="103">
                  <c:v>43998</c:v>
                </c:pt>
              </c:numCache>
            </c:numRef>
          </c:cat>
          <c:val>
            <c:numRef>
              <c:f>'Land Data'!$B$8:$DK$8</c:f>
              <c:numCache>
                <c:formatCode>General</c:formatCode>
                <c:ptCount val="104"/>
                <c:pt idx="0">
                  <c:v>30</c:v>
                </c:pt>
                <c:pt idx="1">
                  <c:v>25</c:v>
                </c:pt>
                <c:pt idx="2">
                  <c:v>17</c:v>
                </c:pt>
                <c:pt idx="3">
                  <c:v>31</c:v>
                </c:pt>
                <c:pt idx="4">
                  <c:v>37</c:v>
                </c:pt>
                <c:pt idx="5">
                  <c:v>48</c:v>
                </c:pt>
                <c:pt idx="6">
                  <c:v>33</c:v>
                </c:pt>
                <c:pt idx="7">
                  <c:v>33</c:v>
                </c:pt>
                <c:pt idx="8">
                  <c:v>30</c:v>
                </c:pt>
                <c:pt idx="9">
                  <c:v>43</c:v>
                </c:pt>
                <c:pt idx="10">
                  <c:v>26</c:v>
                </c:pt>
                <c:pt idx="11">
                  <c:v>35</c:v>
                </c:pt>
                <c:pt idx="12">
                  <c:v>28</c:v>
                </c:pt>
                <c:pt idx="13">
                  <c:v>23</c:v>
                </c:pt>
                <c:pt idx="14">
                  <c:v>19</c:v>
                </c:pt>
                <c:pt idx="15">
                  <c:v>32</c:v>
                </c:pt>
                <c:pt idx="16">
                  <c:v>38</c:v>
                </c:pt>
                <c:pt idx="17">
                  <c:v>36</c:v>
                </c:pt>
                <c:pt idx="18">
                  <c:v>35</c:v>
                </c:pt>
                <c:pt idx="19">
                  <c:v>31</c:v>
                </c:pt>
                <c:pt idx="20">
                  <c:v>38</c:v>
                </c:pt>
                <c:pt idx="21">
                  <c:v>41</c:v>
                </c:pt>
                <c:pt idx="22">
                  <c:v>35</c:v>
                </c:pt>
                <c:pt idx="23">
                  <c:v>53</c:v>
                </c:pt>
                <c:pt idx="24">
                  <c:v>23</c:v>
                </c:pt>
                <c:pt idx="25">
                  <c:v>55</c:v>
                </c:pt>
                <c:pt idx="26">
                  <c:v>21</c:v>
                </c:pt>
                <c:pt idx="27">
                  <c:v>19</c:v>
                </c:pt>
                <c:pt idx="28">
                  <c:v>28</c:v>
                </c:pt>
                <c:pt idx="29">
                  <c:v>34</c:v>
                </c:pt>
                <c:pt idx="30">
                  <c:v>31</c:v>
                </c:pt>
                <c:pt idx="31">
                  <c:v>46</c:v>
                </c:pt>
                <c:pt idx="32">
                  <c:v>70</c:v>
                </c:pt>
                <c:pt idx="33">
                  <c:v>39</c:v>
                </c:pt>
                <c:pt idx="34">
                  <c:v>51</c:v>
                </c:pt>
                <c:pt idx="35">
                  <c:v>41</c:v>
                </c:pt>
                <c:pt idx="36">
                  <c:v>29</c:v>
                </c:pt>
                <c:pt idx="37">
                  <c:v>30</c:v>
                </c:pt>
                <c:pt idx="38">
                  <c:v>27</c:v>
                </c:pt>
                <c:pt idx="39">
                  <c:v>29</c:v>
                </c:pt>
                <c:pt idx="40">
                  <c:v>39</c:v>
                </c:pt>
                <c:pt idx="41">
                  <c:v>37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47</c:v>
                </c:pt>
                <c:pt idx="47">
                  <c:v>36</c:v>
                </c:pt>
                <c:pt idx="48">
                  <c:v>26</c:v>
                </c:pt>
                <c:pt idx="49">
                  <c:v>34</c:v>
                </c:pt>
                <c:pt idx="50">
                  <c:v>29</c:v>
                </c:pt>
                <c:pt idx="51">
                  <c:v>33</c:v>
                </c:pt>
                <c:pt idx="52">
                  <c:v>38</c:v>
                </c:pt>
                <c:pt idx="53">
                  <c:v>35</c:v>
                </c:pt>
                <c:pt idx="54">
                  <c:v>33</c:v>
                </c:pt>
                <c:pt idx="55">
                  <c:v>47</c:v>
                </c:pt>
                <c:pt idx="56">
                  <c:v>40</c:v>
                </c:pt>
                <c:pt idx="57">
                  <c:v>42</c:v>
                </c:pt>
                <c:pt idx="58">
                  <c:v>47</c:v>
                </c:pt>
                <c:pt idx="59">
                  <c:v>40</c:v>
                </c:pt>
                <c:pt idx="60">
                  <c:v>24</c:v>
                </c:pt>
                <c:pt idx="61">
                  <c:v>20</c:v>
                </c:pt>
                <c:pt idx="62">
                  <c:v>27</c:v>
                </c:pt>
                <c:pt idx="63">
                  <c:v>16</c:v>
                </c:pt>
                <c:pt idx="64">
                  <c:v>47</c:v>
                </c:pt>
                <c:pt idx="65">
                  <c:v>27</c:v>
                </c:pt>
                <c:pt idx="66">
                  <c:v>44</c:v>
                </c:pt>
                <c:pt idx="67">
                  <c:v>61</c:v>
                </c:pt>
                <c:pt idx="68">
                  <c:v>47</c:v>
                </c:pt>
                <c:pt idx="69">
                  <c:v>45</c:v>
                </c:pt>
                <c:pt idx="70">
                  <c:v>40</c:v>
                </c:pt>
                <c:pt idx="71">
                  <c:v>61</c:v>
                </c:pt>
                <c:pt idx="72">
                  <c:v>38</c:v>
                </c:pt>
                <c:pt idx="73">
                  <c:v>33</c:v>
                </c:pt>
                <c:pt idx="74">
                  <c:v>30</c:v>
                </c:pt>
                <c:pt idx="75">
                  <c:v>18</c:v>
                </c:pt>
                <c:pt idx="76">
                  <c:v>37</c:v>
                </c:pt>
                <c:pt idx="77">
                  <c:v>35</c:v>
                </c:pt>
                <c:pt idx="78">
                  <c:v>39</c:v>
                </c:pt>
                <c:pt idx="79">
                  <c:v>50</c:v>
                </c:pt>
                <c:pt idx="80">
                  <c:v>34</c:v>
                </c:pt>
                <c:pt idx="81">
                  <c:v>36</c:v>
                </c:pt>
                <c:pt idx="82">
                  <c:v>34</c:v>
                </c:pt>
                <c:pt idx="83">
                  <c:v>34</c:v>
                </c:pt>
                <c:pt idx="84">
                  <c:v>25</c:v>
                </c:pt>
                <c:pt idx="85">
                  <c:v>22</c:v>
                </c:pt>
                <c:pt idx="86">
                  <c:v>18</c:v>
                </c:pt>
                <c:pt idx="87">
                  <c:v>33</c:v>
                </c:pt>
                <c:pt idx="88">
                  <c:v>25</c:v>
                </c:pt>
                <c:pt idx="89">
                  <c:v>35</c:v>
                </c:pt>
                <c:pt idx="90">
                  <c:v>34</c:v>
                </c:pt>
                <c:pt idx="91">
                  <c:v>37</c:v>
                </c:pt>
                <c:pt idx="92">
                  <c:v>41</c:v>
                </c:pt>
                <c:pt idx="93">
                  <c:v>35</c:v>
                </c:pt>
                <c:pt idx="94">
                  <c:v>33</c:v>
                </c:pt>
                <c:pt idx="95">
                  <c:v>29</c:v>
                </c:pt>
                <c:pt idx="96">
                  <c:v>37</c:v>
                </c:pt>
                <c:pt idx="97">
                  <c:v>38</c:v>
                </c:pt>
                <c:pt idx="98">
                  <c:v>24</c:v>
                </c:pt>
                <c:pt idx="99">
                  <c:v>33</c:v>
                </c:pt>
                <c:pt idx="100">
                  <c:v>30</c:v>
                </c:pt>
                <c:pt idx="101">
                  <c:v>22</c:v>
                </c:pt>
                <c:pt idx="102">
                  <c:v>21</c:v>
                </c:pt>
                <c:pt idx="103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E2-40A2-B2BE-4D8DF0A09975}"/>
            </c:ext>
          </c:extLst>
        </c:ser>
        <c:ser>
          <c:idx val="1"/>
          <c:order val="1"/>
          <c:tx>
            <c:strRef>
              <c:f>'Land Data'!$A$9</c:f>
              <c:strCache>
                <c:ptCount val="1"/>
                <c:pt idx="0">
                  <c:v>Commercial / Industrial</c:v>
                </c:pt>
              </c:strCache>
            </c:strRef>
          </c:tx>
          <c:marker>
            <c:symbol val="none"/>
          </c:marker>
          <c:cat>
            <c:numRef>
              <c:f>'Land Data'!$B$7:$DK$7</c:f>
              <c:numCache>
                <c:formatCode>[$-409]mmm\-yy;@</c:formatCode>
                <c:ptCount val="104"/>
                <c:pt idx="0">
                  <c:v>40848</c:v>
                </c:pt>
                <c:pt idx="1">
                  <c:v>40878</c:v>
                </c:pt>
                <c:pt idx="2">
                  <c:v>40909</c:v>
                </c:pt>
                <c:pt idx="3">
                  <c:v>40940</c:v>
                </c:pt>
                <c:pt idx="4">
                  <c:v>40969</c:v>
                </c:pt>
                <c:pt idx="5">
                  <c:v>41000</c:v>
                </c:pt>
                <c:pt idx="6">
                  <c:v>41030</c:v>
                </c:pt>
                <c:pt idx="7">
                  <c:v>41061</c:v>
                </c:pt>
                <c:pt idx="8">
                  <c:v>41091</c:v>
                </c:pt>
                <c:pt idx="9">
                  <c:v>41122</c:v>
                </c:pt>
                <c:pt idx="10">
                  <c:v>41153</c:v>
                </c:pt>
                <c:pt idx="11">
                  <c:v>41183</c:v>
                </c:pt>
                <c:pt idx="12">
                  <c:v>41214</c:v>
                </c:pt>
                <c:pt idx="13">
                  <c:v>41244</c:v>
                </c:pt>
                <c:pt idx="14">
                  <c:v>41275</c:v>
                </c:pt>
                <c:pt idx="15">
                  <c:v>41306</c:v>
                </c:pt>
                <c:pt idx="16">
                  <c:v>41334</c:v>
                </c:pt>
                <c:pt idx="17">
                  <c:v>41365</c:v>
                </c:pt>
                <c:pt idx="18">
                  <c:v>41395</c:v>
                </c:pt>
                <c:pt idx="19">
                  <c:v>41426</c:v>
                </c:pt>
                <c:pt idx="20">
                  <c:v>41456</c:v>
                </c:pt>
                <c:pt idx="21">
                  <c:v>41487</c:v>
                </c:pt>
                <c:pt idx="22">
                  <c:v>41518</c:v>
                </c:pt>
                <c:pt idx="23">
                  <c:v>41548</c:v>
                </c:pt>
                <c:pt idx="24">
                  <c:v>41579</c:v>
                </c:pt>
                <c:pt idx="25">
                  <c:v>41609</c:v>
                </c:pt>
                <c:pt idx="26">
                  <c:v>41640</c:v>
                </c:pt>
                <c:pt idx="27">
                  <c:v>41671</c:v>
                </c:pt>
                <c:pt idx="28">
                  <c:v>41699</c:v>
                </c:pt>
                <c:pt idx="29">
                  <c:v>41730</c:v>
                </c:pt>
                <c:pt idx="30">
                  <c:v>41760</c:v>
                </c:pt>
                <c:pt idx="31">
                  <c:v>41791</c:v>
                </c:pt>
                <c:pt idx="32">
                  <c:v>41821</c:v>
                </c:pt>
                <c:pt idx="33">
                  <c:v>41852</c:v>
                </c:pt>
                <c:pt idx="34">
                  <c:v>41883</c:v>
                </c:pt>
                <c:pt idx="35">
                  <c:v>41913</c:v>
                </c:pt>
                <c:pt idx="36">
                  <c:v>41944</c:v>
                </c:pt>
                <c:pt idx="37">
                  <c:v>41974</c:v>
                </c:pt>
                <c:pt idx="38">
                  <c:v>42005</c:v>
                </c:pt>
                <c:pt idx="39">
                  <c:v>42036</c:v>
                </c:pt>
                <c:pt idx="40">
                  <c:v>42064</c:v>
                </c:pt>
                <c:pt idx="41">
                  <c:v>42095</c:v>
                </c:pt>
                <c:pt idx="42">
                  <c:v>42125</c:v>
                </c:pt>
                <c:pt idx="43">
                  <c:v>42156</c:v>
                </c:pt>
                <c:pt idx="44">
                  <c:v>42186</c:v>
                </c:pt>
                <c:pt idx="45">
                  <c:v>42217</c:v>
                </c:pt>
                <c:pt idx="46">
                  <c:v>42248</c:v>
                </c:pt>
                <c:pt idx="47">
                  <c:v>42278</c:v>
                </c:pt>
                <c:pt idx="48">
                  <c:v>42309</c:v>
                </c:pt>
                <c:pt idx="49">
                  <c:v>42339</c:v>
                </c:pt>
                <c:pt idx="50">
                  <c:v>42370</c:v>
                </c:pt>
                <c:pt idx="51">
                  <c:v>42401</c:v>
                </c:pt>
                <c:pt idx="52">
                  <c:v>42430</c:v>
                </c:pt>
                <c:pt idx="53">
                  <c:v>42461</c:v>
                </c:pt>
                <c:pt idx="54">
                  <c:v>42491</c:v>
                </c:pt>
                <c:pt idx="55">
                  <c:v>42522</c:v>
                </c:pt>
                <c:pt idx="56">
                  <c:v>42552</c:v>
                </c:pt>
                <c:pt idx="57">
                  <c:v>42583</c:v>
                </c:pt>
                <c:pt idx="58">
                  <c:v>42614</c:v>
                </c:pt>
                <c:pt idx="59">
                  <c:v>42644</c:v>
                </c:pt>
                <c:pt idx="60">
                  <c:v>42675</c:v>
                </c:pt>
                <c:pt idx="61">
                  <c:v>42705</c:v>
                </c:pt>
                <c:pt idx="62">
                  <c:v>42736</c:v>
                </c:pt>
                <c:pt idx="63">
                  <c:v>42782</c:v>
                </c:pt>
                <c:pt idx="64">
                  <c:v>42810</c:v>
                </c:pt>
                <c:pt idx="65">
                  <c:v>42841</c:v>
                </c:pt>
                <c:pt idx="66">
                  <c:v>42871</c:v>
                </c:pt>
                <c:pt idx="67">
                  <c:v>42902</c:v>
                </c:pt>
                <c:pt idx="68">
                  <c:v>42932</c:v>
                </c:pt>
                <c:pt idx="69">
                  <c:v>42963</c:v>
                </c:pt>
                <c:pt idx="70">
                  <c:v>42994</c:v>
                </c:pt>
                <c:pt idx="71">
                  <c:v>43024</c:v>
                </c:pt>
                <c:pt idx="72">
                  <c:v>43055</c:v>
                </c:pt>
                <c:pt idx="73">
                  <c:v>43085</c:v>
                </c:pt>
                <c:pt idx="74">
                  <c:v>43116</c:v>
                </c:pt>
                <c:pt idx="75">
                  <c:v>43147</c:v>
                </c:pt>
                <c:pt idx="76">
                  <c:v>43175</c:v>
                </c:pt>
                <c:pt idx="77">
                  <c:v>43206</c:v>
                </c:pt>
                <c:pt idx="78">
                  <c:v>43236</c:v>
                </c:pt>
                <c:pt idx="79">
                  <c:v>43267</c:v>
                </c:pt>
                <c:pt idx="80">
                  <c:v>43297</c:v>
                </c:pt>
                <c:pt idx="81">
                  <c:v>43328</c:v>
                </c:pt>
                <c:pt idx="82">
                  <c:v>43359</c:v>
                </c:pt>
                <c:pt idx="83">
                  <c:v>43389</c:v>
                </c:pt>
                <c:pt idx="84">
                  <c:v>43420</c:v>
                </c:pt>
                <c:pt idx="85">
                  <c:v>43450</c:v>
                </c:pt>
                <c:pt idx="86">
                  <c:v>43481</c:v>
                </c:pt>
                <c:pt idx="87">
                  <c:v>43512</c:v>
                </c:pt>
                <c:pt idx="88">
                  <c:v>43540</c:v>
                </c:pt>
                <c:pt idx="89">
                  <c:v>43571</c:v>
                </c:pt>
                <c:pt idx="90">
                  <c:v>43601</c:v>
                </c:pt>
                <c:pt idx="91">
                  <c:v>43632</c:v>
                </c:pt>
                <c:pt idx="92">
                  <c:v>43662</c:v>
                </c:pt>
                <c:pt idx="93">
                  <c:v>43693</c:v>
                </c:pt>
                <c:pt idx="94">
                  <c:v>43724</c:v>
                </c:pt>
                <c:pt idx="95">
                  <c:v>43754</c:v>
                </c:pt>
                <c:pt idx="96">
                  <c:v>43785</c:v>
                </c:pt>
                <c:pt idx="97">
                  <c:v>43815</c:v>
                </c:pt>
                <c:pt idx="98">
                  <c:v>43846</c:v>
                </c:pt>
                <c:pt idx="99">
                  <c:v>43877</c:v>
                </c:pt>
                <c:pt idx="100">
                  <c:v>43906</c:v>
                </c:pt>
                <c:pt idx="101">
                  <c:v>43937</c:v>
                </c:pt>
                <c:pt idx="102">
                  <c:v>43967</c:v>
                </c:pt>
                <c:pt idx="103">
                  <c:v>43998</c:v>
                </c:pt>
              </c:numCache>
            </c:numRef>
          </c:cat>
          <c:val>
            <c:numRef>
              <c:f>'Land Data'!$B$9:$DK$9</c:f>
              <c:numCache>
                <c:formatCode>General</c:formatCode>
                <c:ptCount val="10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5</c:v>
                </c:pt>
                <c:pt idx="12">
                  <c:v>2</c:v>
                </c:pt>
                <c:pt idx="13">
                  <c:v>3</c:v>
                </c:pt>
                <c:pt idx="14">
                  <c:v>5</c:v>
                </c:pt>
                <c:pt idx="15">
                  <c:v>16</c:v>
                </c:pt>
                <c:pt idx="16">
                  <c:v>4</c:v>
                </c:pt>
                <c:pt idx="17">
                  <c:v>4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3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4</c:v>
                </c:pt>
                <c:pt idx="50">
                  <c:v>0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3</c:v>
                </c:pt>
                <c:pt idx="55">
                  <c:v>0</c:v>
                </c:pt>
                <c:pt idx="56">
                  <c:v>1</c:v>
                </c:pt>
                <c:pt idx="57">
                  <c:v>0</c:v>
                </c:pt>
                <c:pt idx="58">
                  <c:v>0</c:v>
                </c:pt>
                <c:pt idx="59">
                  <c:v>1</c:v>
                </c:pt>
                <c:pt idx="60">
                  <c:v>0</c:v>
                </c:pt>
                <c:pt idx="61">
                  <c:v>1</c:v>
                </c:pt>
                <c:pt idx="62">
                  <c:v>0</c:v>
                </c:pt>
                <c:pt idx="63">
                  <c:v>2</c:v>
                </c:pt>
                <c:pt idx="64">
                  <c:v>2</c:v>
                </c:pt>
                <c:pt idx="65">
                  <c:v>0</c:v>
                </c:pt>
                <c:pt idx="66">
                  <c:v>0</c:v>
                </c:pt>
                <c:pt idx="67">
                  <c:v>10</c:v>
                </c:pt>
                <c:pt idx="68">
                  <c:v>1</c:v>
                </c:pt>
                <c:pt idx="69">
                  <c:v>2</c:v>
                </c:pt>
                <c:pt idx="70">
                  <c:v>1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4</c:v>
                </c:pt>
                <c:pt idx="77">
                  <c:v>0</c:v>
                </c:pt>
                <c:pt idx="78">
                  <c:v>2</c:v>
                </c:pt>
                <c:pt idx="79">
                  <c:v>0</c:v>
                </c:pt>
                <c:pt idx="80">
                  <c:v>2</c:v>
                </c:pt>
                <c:pt idx="81">
                  <c:v>0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3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1</c:v>
                </c:pt>
                <c:pt idx="93">
                  <c:v>2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2</c:v>
                </c:pt>
                <c:pt idx="98">
                  <c:v>0</c:v>
                </c:pt>
                <c:pt idx="99">
                  <c:v>0</c:v>
                </c:pt>
                <c:pt idx="100">
                  <c:v>1</c:v>
                </c:pt>
                <c:pt idx="101">
                  <c:v>1</c:v>
                </c:pt>
                <c:pt idx="102">
                  <c:v>0</c:v>
                </c:pt>
                <c:pt idx="10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E2-40A2-B2BE-4D8DF0A09975}"/>
            </c:ext>
          </c:extLst>
        </c:ser>
        <c:ser>
          <c:idx val="2"/>
          <c:order val="2"/>
          <c:tx>
            <c:strRef>
              <c:f>'Land Data'!$A$10</c:f>
              <c:strCache>
                <c:ptCount val="1"/>
                <c:pt idx="0">
                  <c:v>Boatslip</c:v>
                </c:pt>
              </c:strCache>
            </c:strRef>
          </c:tx>
          <c:marker>
            <c:symbol val="none"/>
          </c:marker>
          <c:cat>
            <c:numRef>
              <c:f>'Land Data'!$B$7:$DK$7</c:f>
              <c:numCache>
                <c:formatCode>[$-409]mmm\-yy;@</c:formatCode>
                <c:ptCount val="104"/>
                <c:pt idx="0">
                  <c:v>40848</c:v>
                </c:pt>
                <c:pt idx="1">
                  <c:v>40878</c:v>
                </c:pt>
                <c:pt idx="2">
                  <c:v>40909</c:v>
                </c:pt>
                <c:pt idx="3">
                  <c:v>40940</c:v>
                </c:pt>
                <c:pt idx="4">
                  <c:v>40969</c:v>
                </c:pt>
                <c:pt idx="5">
                  <c:v>41000</c:v>
                </c:pt>
                <c:pt idx="6">
                  <c:v>41030</c:v>
                </c:pt>
                <c:pt idx="7">
                  <c:v>41061</c:v>
                </c:pt>
                <c:pt idx="8">
                  <c:v>41091</c:v>
                </c:pt>
                <c:pt idx="9">
                  <c:v>41122</c:v>
                </c:pt>
                <c:pt idx="10">
                  <c:v>41153</c:v>
                </c:pt>
                <c:pt idx="11">
                  <c:v>41183</c:v>
                </c:pt>
                <c:pt idx="12">
                  <c:v>41214</c:v>
                </c:pt>
                <c:pt idx="13">
                  <c:v>41244</c:v>
                </c:pt>
                <c:pt idx="14">
                  <c:v>41275</c:v>
                </c:pt>
                <c:pt idx="15">
                  <c:v>41306</c:v>
                </c:pt>
                <c:pt idx="16">
                  <c:v>41334</c:v>
                </c:pt>
                <c:pt idx="17">
                  <c:v>41365</c:v>
                </c:pt>
                <c:pt idx="18">
                  <c:v>41395</c:v>
                </c:pt>
                <c:pt idx="19">
                  <c:v>41426</c:v>
                </c:pt>
                <c:pt idx="20">
                  <c:v>41456</c:v>
                </c:pt>
                <c:pt idx="21">
                  <c:v>41487</c:v>
                </c:pt>
                <c:pt idx="22">
                  <c:v>41518</c:v>
                </c:pt>
                <c:pt idx="23">
                  <c:v>41548</c:v>
                </c:pt>
                <c:pt idx="24">
                  <c:v>41579</c:v>
                </c:pt>
                <c:pt idx="25">
                  <c:v>41609</c:v>
                </c:pt>
                <c:pt idx="26">
                  <c:v>41640</c:v>
                </c:pt>
                <c:pt idx="27">
                  <c:v>41671</c:v>
                </c:pt>
                <c:pt idx="28">
                  <c:v>41699</c:v>
                </c:pt>
                <c:pt idx="29">
                  <c:v>41730</c:v>
                </c:pt>
                <c:pt idx="30">
                  <c:v>41760</c:v>
                </c:pt>
                <c:pt idx="31">
                  <c:v>41791</c:v>
                </c:pt>
                <c:pt idx="32">
                  <c:v>41821</c:v>
                </c:pt>
                <c:pt idx="33">
                  <c:v>41852</c:v>
                </c:pt>
                <c:pt idx="34">
                  <c:v>41883</c:v>
                </c:pt>
                <c:pt idx="35">
                  <c:v>41913</c:v>
                </c:pt>
                <c:pt idx="36">
                  <c:v>41944</c:v>
                </c:pt>
                <c:pt idx="37">
                  <c:v>41974</c:v>
                </c:pt>
                <c:pt idx="38">
                  <c:v>42005</c:v>
                </c:pt>
                <c:pt idx="39">
                  <c:v>42036</c:v>
                </c:pt>
                <c:pt idx="40">
                  <c:v>42064</c:v>
                </c:pt>
                <c:pt idx="41">
                  <c:v>42095</c:v>
                </c:pt>
                <c:pt idx="42">
                  <c:v>42125</c:v>
                </c:pt>
                <c:pt idx="43">
                  <c:v>42156</c:v>
                </c:pt>
                <c:pt idx="44">
                  <c:v>42186</c:v>
                </c:pt>
                <c:pt idx="45">
                  <c:v>42217</c:v>
                </c:pt>
                <c:pt idx="46">
                  <c:v>42248</c:v>
                </c:pt>
                <c:pt idx="47">
                  <c:v>42278</c:v>
                </c:pt>
                <c:pt idx="48">
                  <c:v>42309</c:v>
                </c:pt>
                <c:pt idx="49">
                  <c:v>42339</c:v>
                </c:pt>
                <c:pt idx="50">
                  <c:v>42370</c:v>
                </c:pt>
                <c:pt idx="51">
                  <c:v>42401</c:v>
                </c:pt>
                <c:pt idx="52">
                  <c:v>42430</c:v>
                </c:pt>
                <c:pt idx="53">
                  <c:v>42461</c:v>
                </c:pt>
                <c:pt idx="54">
                  <c:v>42491</c:v>
                </c:pt>
                <c:pt idx="55">
                  <c:v>42522</c:v>
                </c:pt>
                <c:pt idx="56">
                  <c:v>42552</c:v>
                </c:pt>
                <c:pt idx="57">
                  <c:v>42583</c:v>
                </c:pt>
                <c:pt idx="58">
                  <c:v>42614</c:v>
                </c:pt>
                <c:pt idx="59">
                  <c:v>42644</c:v>
                </c:pt>
                <c:pt idx="60">
                  <c:v>42675</c:v>
                </c:pt>
                <c:pt idx="61">
                  <c:v>42705</c:v>
                </c:pt>
                <c:pt idx="62">
                  <c:v>42736</c:v>
                </c:pt>
                <c:pt idx="63">
                  <c:v>42782</c:v>
                </c:pt>
                <c:pt idx="64">
                  <c:v>42810</c:v>
                </c:pt>
                <c:pt idx="65">
                  <c:v>42841</c:v>
                </c:pt>
                <c:pt idx="66">
                  <c:v>42871</c:v>
                </c:pt>
                <c:pt idx="67">
                  <c:v>42902</c:v>
                </c:pt>
                <c:pt idx="68">
                  <c:v>42932</c:v>
                </c:pt>
                <c:pt idx="69">
                  <c:v>42963</c:v>
                </c:pt>
                <c:pt idx="70">
                  <c:v>42994</c:v>
                </c:pt>
                <c:pt idx="71">
                  <c:v>43024</c:v>
                </c:pt>
                <c:pt idx="72">
                  <c:v>43055</c:v>
                </c:pt>
                <c:pt idx="73">
                  <c:v>43085</c:v>
                </c:pt>
                <c:pt idx="74">
                  <c:v>43116</c:v>
                </c:pt>
                <c:pt idx="75">
                  <c:v>43147</c:v>
                </c:pt>
                <c:pt idx="76">
                  <c:v>43175</c:v>
                </c:pt>
                <c:pt idx="77">
                  <c:v>43206</c:v>
                </c:pt>
                <c:pt idx="78">
                  <c:v>43236</c:v>
                </c:pt>
                <c:pt idx="79">
                  <c:v>43267</c:v>
                </c:pt>
                <c:pt idx="80">
                  <c:v>43297</c:v>
                </c:pt>
                <c:pt idx="81">
                  <c:v>43328</c:v>
                </c:pt>
                <c:pt idx="82">
                  <c:v>43359</c:v>
                </c:pt>
                <c:pt idx="83">
                  <c:v>43389</c:v>
                </c:pt>
                <c:pt idx="84">
                  <c:v>43420</c:v>
                </c:pt>
                <c:pt idx="85">
                  <c:v>43450</c:v>
                </c:pt>
                <c:pt idx="86">
                  <c:v>43481</c:v>
                </c:pt>
                <c:pt idx="87">
                  <c:v>43512</c:v>
                </c:pt>
                <c:pt idx="88">
                  <c:v>43540</c:v>
                </c:pt>
                <c:pt idx="89">
                  <c:v>43571</c:v>
                </c:pt>
                <c:pt idx="90">
                  <c:v>43601</c:v>
                </c:pt>
                <c:pt idx="91">
                  <c:v>43632</c:v>
                </c:pt>
                <c:pt idx="92">
                  <c:v>43662</c:v>
                </c:pt>
                <c:pt idx="93">
                  <c:v>43693</c:v>
                </c:pt>
                <c:pt idx="94">
                  <c:v>43724</c:v>
                </c:pt>
                <c:pt idx="95">
                  <c:v>43754</c:v>
                </c:pt>
                <c:pt idx="96">
                  <c:v>43785</c:v>
                </c:pt>
                <c:pt idx="97">
                  <c:v>43815</c:v>
                </c:pt>
                <c:pt idx="98">
                  <c:v>43846</c:v>
                </c:pt>
                <c:pt idx="99">
                  <c:v>43877</c:v>
                </c:pt>
                <c:pt idx="100">
                  <c:v>43906</c:v>
                </c:pt>
                <c:pt idx="101">
                  <c:v>43937</c:v>
                </c:pt>
                <c:pt idx="102">
                  <c:v>43967</c:v>
                </c:pt>
                <c:pt idx="103">
                  <c:v>43998</c:v>
                </c:pt>
              </c:numCache>
            </c:numRef>
          </c:cat>
          <c:val>
            <c:numRef>
              <c:f>'Land Data'!$B$10:$DK$10</c:f>
              <c:numCache>
                <c:formatCode>General</c:formatCode>
                <c:ptCount val="104"/>
                <c:pt idx="0">
                  <c:v>13</c:v>
                </c:pt>
                <c:pt idx="1">
                  <c:v>8</c:v>
                </c:pt>
                <c:pt idx="2">
                  <c:v>1</c:v>
                </c:pt>
                <c:pt idx="3">
                  <c:v>0</c:v>
                </c:pt>
                <c:pt idx="4">
                  <c:v>10</c:v>
                </c:pt>
                <c:pt idx="5">
                  <c:v>0</c:v>
                </c:pt>
                <c:pt idx="6">
                  <c:v>5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0</c:v>
                </c:pt>
                <c:pt idx="35">
                  <c:v>4</c:v>
                </c:pt>
                <c:pt idx="36">
                  <c:v>2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1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1</c:v>
                </c:pt>
                <c:pt idx="55">
                  <c:v>1</c:v>
                </c:pt>
                <c:pt idx="56">
                  <c:v>3</c:v>
                </c:pt>
                <c:pt idx="57">
                  <c:v>1</c:v>
                </c:pt>
                <c:pt idx="58">
                  <c:v>3</c:v>
                </c:pt>
                <c:pt idx="59">
                  <c:v>1</c:v>
                </c:pt>
                <c:pt idx="60">
                  <c:v>0</c:v>
                </c:pt>
                <c:pt idx="61">
                  <c:v>1</c:v>
                </c:pt>
                <c:pt idx="62">
                  <c:v>0</c:v>
                </c:pt>
                <c:pt idx="63">
                  <c:v>1</c:v>
                </c:pt>
                <c:pt idx="64">
                  <c:v>3</c:v>
                </c:pt>
                <c:pt idx="65">
                  <c:v>2</c:v>
                </c:pt>
                <c:pt idx="66">
                  <c:v>1</c:v>
                </c:pt>
                <c:pt idx="67">
                  <c:v>0</c:v>
                </c:pt>
                <c:pt idx="68">
                  <c:v>0</c:v>
                </c:pt>
                <c:pt idx="69">
                  <c:v>2</c:v>
                </c:pt>
                <c:pt idx="70">
                  <c:v>0</c:v>
                </c:pt>
                <c:pt idx="71">
                  <c:v>3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3</c:v>
                </c:pt>
                <c:pt idx="76">
                  <c:v>1</c:v>
                </c:pt>
                <c:pt idx="77">
                  <c:v>0</c:v>
                </c:pt>
                <c:pt idx="78">
                  <c:v>0</c:v>
                </c:pt>
                <c:pt idx="79">
                  <c:v>1</c:v>
                </c:pt>
                <c:pt idx="80">
                  <c:v>0</c:v>
                </c:pt>
                <c:pt idx="81">
                  <c:v>1</c:v>
                </c:pt>
                <c:pt idx="82">
                  <c:v>0</c:v>
                </c:pt>
                <c:pt idx="83">
                  <c:v>1</c:v>
                </c:pt>
                <c:pt idx="84">
                  <c:v>0</c:v>
                </c:pt>
                <c:pt idx="85">
                  <c:v>0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0</c:v>
                </c:pt>
                <c:pt idx="91">
                  <c:v>0</c:v>
                </c:pt>
                <c:pt idx="92">
                  <c:v>1</c:v>
                </c:pt>
                <c:pt idx="93">
                  <c:v>0</c:v>
                </c:pt>
                <c:pt idx="94">
                  <c:v>0</c:v>
                </c:pt>
                <c:pt idx="95">
                  <c:v>3</c:v>
                </c:pt>
                <c:pt idx="96">
                  <c:v>2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4</c:v>
                </c:pt>
                <c:pt idx="101">
                  <c:v>1</c:v>
                </c:pt>
                <c:pt idx="102">
                  <c:v>4</c:v>
                </c:pt>
                <c:pt idx="10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E2-40A2-B2BE-4D8DF0A09975}"/>
            </c:ext>
          </c:extLst>
        </c:ser>
        <c:ser>
          <c:idx val="3"/>
          <c:order val="3"/>
          <c:tx>
            <c:strRef>
              <c:f>'Land Data'!$A$11</c:f>
              <c:strCache>
                <c:ptCount val="1"/>
                <c:pt idx="0">
                  <c:v>Acreage</c:v>
                </c:pt>
              </c:strCache>
            </c:strRef>
          </c:tx>
          <c:marker>
            <c:symbol val="none"/>
          </c:marker>
          <c:cat>
            <c:numRef>
              <c:f>'Land Data'!$B$7:$DK$7</c:f>
              <c:numCache>
                <c:formatCode>[$-409]mmm\-yy;@</c:formatCode>
                <c:ptCount val="104"/>
                <c:pt idx="0">
                  <c:v>40848</c:v>
                </c:pt>
                <c:pt idx="1">
                  <c:v>40878</c:v>
                </c:pt>
                <c:pt idx="2">
                  <c:v>40909</c:v>
                </c:pt>
                <c:pt idx="3">
                  <c:v>40940</c:v>
                </c:pt>
                <c:pt idx="4">
                  <c:v>40969</c:v>
                </c:pt>
                <c:pt idx="5">
                  <c:v>41000</c:v>
                </c:pt>
                <c:pt idx="6">
                  <c:v>41030</c:v>
                </c:pt>
                <c:pt idx="7">
                  <c:v>41061</c:v>
                </c:pt>
                <c:pt idx="8">
                  <c:v>41091</c:v>
                </c:pt>
                <c:pt idx="9">
                  <c:v>41122</c:v>
                </c:pt>
                <c:pt idx="10">
                  <c:v>41153</c:v>
                </c:pt>
                <c:pt idx="11">
                  <c:v>41183</c:v>
                </c:pt>
                <c:pt idx="12">
                  <c:v>41214</c:v>
                </c:pt>
                <c:pt idx="13">
                  <c:v>41244</c:v>
                </c:pt>
                <c:pt idx="14">
                  <c:v>41275</c:v>
                </c:pt>
                <c:pt idx="15">
                  <c:v>41306</c:v>
                </c:pt>
                <c:pt idx="16">
                  <c:v>41334</c:v>
                </c:pt>
                <c:pt idx="17">
                  <c:v>41365</c:v>
                </c:pt>
                <c:pt idx="18">
                  <c:v>41395</c:v>
                </c:pt>
                <c:pt idx="19">
                  <c:v>41426</c:v>
                </c:pt>
                <c:pt idx="20">
                  <c:v>41456</c:v>
                </c:pt>
                <c:pt idx="21">
                  <c:v>41487</c:v>
                </c:pt>
                <c:pt idx="22">
                  <c:v>41518</c:v>
                </c:pt>
                <c:pt idx="23">
                  <c:v>41548</c:v>
                </c:pt>
                <c:pt idx="24">
                  <c:v>41579</c:v>
                </c:pt>
                <c:pt idx="25">
                  <c:v>41609</c:v>
                </c:pt>
                <c:pt idx="26">
                  <c:v>41640</c:v>
                </c:pt>
                <c:pt idx="27">
                  <c:v>41671</c:v>
                </c:pt>
                <c:pt idx="28">
                  <c:v>41699</c:v>
                </c:pt>
                <c:pt idx="29">
                  <c:v>41730</c:v>
                </c:pt>
                <c:pt idx="30">
                  <c:v>41760</c:v>
                </c:pt>
                <c:pt idx="31">
                  <c:v>41791</c:v>
                </c:pt>
                <c:pt idx="32">
                  <c:v>41821</c:v>
                </c:pt>
                <c:pt idx="33">
                  <c:v>41852</c:v>
                </c:pt>
                <c:pt idx="34">
                  <c:v>41883</c:v>
                </c:pt>
                <c:pt idx="35">
                  <c:v>41913</c:v>
                </c:pt>
                <c:pt idx="36">
                  <c:v>41944</c:v>
                </c:pt>
                <c:pt idx="37">
                  <c:v>41974</c:v>
                </c:pt>
                <c:pt idx="38">
                  <c:v>42005</c:v>
                </c:pt>
                <c:pt idx="39">
                  <c:v>42036</c:v>
                </c:pt>
                <c:pt idx="40">
                  <c:v>42064</c:v>
                </c:pt>
                <c:pt idx="41">
                  <c:v>42095</c:v>
                </c:pt>
                <c:pt idx="42">
                  <c:v>42125</c:v>
                </c:pt>
                <c:pt idx="43">
                  <c:v>42156</c:v>
                </c:pt>
                <c:pt idx="44">
                  <c:v>42186</c:v>
                </c:pt>
                <c:pt idx="45">
                  <c:v>42217</c:v>
                </c:pt>
                <c:pt idx="46">
                  <c:v>42248</c:v>
                </c:pt>
                <c:pt idx="47">
                  <c:v>42278</c:v>
                </c:pt>
                <c:pt idx="48">
                  <c:v>42309</c:v>
                </c:pt>
                <c:pt idx="49">
                  <c:v>42339</c:v>
                </c:pt>
                <c:pt idx="50">
                  <c:v>42370</c:v>
                </c:pt>
                <c:pt idx="51">
                  <c:v>42401</c:v>
                </c:pt>
                <c:pt idx="52">
                  <c:v>42430</c:v>
                </c:pt>
                <c:pt idx="53">
                  <c:v>42461</c:v>
                </c:pt>
                <c:pt idx="54">
                  <c:v>42491</c:v>
                </c:pt>
                <c:pt idx="55">
                  <c:v>42522</c:v>
                </c:pt>
                <c:pt idx="56">
                  <c:v>42552</c:v>
                </c:pt>
                <c:pt idx="57">
                  <c:v>42583</c:v>
                </c:pt>
                <c:pt idx="58">
                  <c:v>42614</c:v>
                </c:pt>
                <c:pt idx="59">
                  <c:v>42644</c:v>
                </c:pt>
                <c:pt idx="60">
                  <c:v>42675</c:v>
                </c:pt>
                <c:pt idx="61">
                  <c:v>42705</c:v>
                </c:pt>
                <c:pt idx="62">
                  <c:v>42736</c:v>
                </c:pt>
                <c:pt idx="63">
                  <c:v>42782</c:v>
                </c:pt>
                <c:pt idx="64">
                  <c:v>42810</c:v>
                </c:pt>
                <c:pt idx="65">
                  <c:v>42841</c:v>
                </c:pt>
                <c:pt idx="66">
                  <c:v>42871</c:v>
                </c:pt>
                <c:pt idx="67">
                  <c:v>42902</c:v>
                </c:pt>
                <c:pt idx="68">
                  <c:v>42932</c:v>
                </c:pt>
                <c:pt idx="69">
                  <c:v>42963</c:v>
                </c:pt>
                <c:pt idx="70">
                  <c:v>42994</c:v>
                </c:pt>
                <c:pt idx="71">
                  <c:v>43024</c:v>
                </c:pt>
                <c:pt idx="72">
                  <c:v>43055</c:v>
                </c:pt>
                <c:pt idx="73">
                  <c:v>43085</c:v>
                </c:pt>
                <c:pt idx="74">
                  <c:v>43116</c:v>
                </c:pt>
                <c:pt idx="75">
                  <c:v>43147</c:v>
                </c:pt>
                <c:pt idx="76">
                  <c:v>43175</c:v>
                </c:pt>
                <c:pt idx="77">
                  <c:v>43206</c:v>
                </c:pt>
                <c:pt idx="78">
                  <c:v>43236</c:v>
                </c:pt>
                <c:pt idx="79">
                  <c:v>43267</c:v>
                </c:pt>
                <c:pt idx="80">
                  <c:v>43297</c:v>
                </c:pt>
                <c:pt idx="81">
                  <c:v>43328</c:v>
                </c:pt>
                <c:pt idx="82">
                  <c:v>43359</c:v>
                </c:pt>
                <c:pt idx="83">
                  <c:v>43389</c:v>
                </c:pt>
                <c:pt idx="84">
                  <c:v>43420</c:v>
                </c:pt>
                <c:pt idx="85">
                  <c:v>43450</c:v>
                </c:pt>
                <c:pt idx="86">
                  <c:v>43481</c:v>
                </c:pt>
                <c:pt idx="87">
                  <c:v>43512</c:v>
                </c:pt>
                <c:pt idx="88">
                  <c:v>43540</c:v>
                </c:pt>
                <c:pt idx="89">
                  <c:v>43571</c:v>
                </c:pt>
                <c:pt idx="90">
                  <c:v>43601</c:v>
                </c:pt>
                <c:pt idx="91">
                  <c:v>43632</c:v>
                </c:pt>
                <c:pt idx="92">
                  <c:v>43662</c:v>
                </c:pt>
                <c:pt idx="93">
                  <c:v>43693</c:v>
                </c:pt>
                <c:pt idx="94">
                  <c:v>43724</c:v>
                </c:pt>
                <c:pt idx="95">
                  <c:v>43754</c:v>
                </c:pt>
                <c:pt idx="96">
                  <c:v>43785</c:v>
                </c:pt>
                <c:pt idx="97">
                  <c:v>43815</c:v>
                </c:pt>
                <c:pt idx="98">
                  <c:v>43846</c:v>
                </c:pt>
                <c:pt idx="99">
                  <c:v>43877</c:v>
                </c:pt>
                <c:pt idx="100">
                  <c:v>43906</c:v>
                </c:pt>
                <c:pt idx="101">
                  <c:v>43937</c:v>
                </c:pt>
                <c:pt idx="102">
                  <c:v>43967</c:v>
                </c:pt>
                <c:pt idx="103">
                  <c:v>43998</c:v>
                </c:pt>
              </c:numCache>
            </c:numRef>
          </c:cat>
          <c:val>
            <c:numRef>
              <c:f>'Land Data'!$B$11:$DK$11</c:f>
              <c:numCache>
                <c:formatCode>General</c:formatCode>
                <c:ptCount val="104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2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4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4</c:v>
                </c:pt>
                <c:pt idx="44">
                  <c:v>3</c:v>
                </c:pt>
                <c:pt idx="45">
                  <c:v>1</c:v>
                </c:pt>
                <c:pt idx="46">
                  <c:v>0</c:v>
                </c:pt>
                <c:pt idx="47">
                  <c:v>2</c:v>
                </c:pt>
                <c:pt idx="48">
                  <c:v>2</c:v>
                </c:pt>
                <c:pt idx="49">
                  <c:v>3</c:v>
                </c:pt>
                <c:pt idx="50">
                  <c:v>1</c:v>
                </c:pt>
                <c:pt idx="51">
                  <c:v>2</c:v>
                </c:pt>
                <c:pt idx="52">
                  <c:v>4</c:v>
                </c:pt>
                <c:pt idx="53">
                  <c:v>2</c:v>
                </c:pt>
                <c:pt idx="54">
                  <c:v>2</c:v>
                </c:pt>
                <c:pt idx="55">
                  <c:v>0</c:v>
                </c:pt>
                <c:pt idx="56">
                  <c:v>2</c:v>
                </c:pt>
                <c:pt idx="57">
                  <c:v>1</c:v>
                </c:pt>
                <c:pt idx="58">
                  <c:v>1</c:v>
                </c:pt>
                <c:pt idx="59">
                  <c:v>2</c:v>
                </c:pt>
                <c:pt idx="60">
                  <c:v>2</c:v>
                </c:pt>
                <c:pt idx="61">
                  <c:v>1</c:v>
                </c:pt>
                <c:pt idx="62">
                  <c:v>2</c:v>
                </c:pt>
                <c:pt idx="63">
                  <c:v>0</c:v>
                </c:pt>
                <c:pt idx="64">
                  <c:v>2</c:v>
                </c:pt>
                <c:pt idx="65">
                  <c:v>4</c:v>
                </c:pt>
                <c:pt idx="66">
                  <c:v>1</c:v>
                </c:pt>
                <c:pt idx="67">
                  <c:v>4</c:v>
                </c:pt>
                <c:pt idx="68">
                  <c:v>1</c:v>
                </c:pt>
                <c:pt idx="69">
                  <c:v>3</c:v>
                </c:pt>
                <c:pt idx="70">
                  <c:v>3</c:v>
                </c:pt>
                <c:pt idx="71">
                  <c:v>2</c:v>
                </c:pt>
                <c:pt idx="72">
                  <c:v>1</c:v>
                </c:pt>
                <c:pt idx="73">
                  <c:v>2</c:v>
                </c:pt>
                <c:pt idx="74">
                  <c:v>4</c:v>
                </c:pt>
                <c:pt idx="75">
                  <c:v>1</c:v>
                </c:pt>
                <c:pt idx="76">
                  <c:v>1</c:v>
                </c:pt>
                <c:pt idx="77">
                  <c:v>0</c:v>
                </c:pt>
                <c:pt idx="78">
                  <c:v>1</c:v>
                </c:pt>
                <c:pt idx="79">
                  <c:v>2</c:v>
                </c:pt>
                <c:pt idx="80">
                  <c:v>1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2</c:v>
                </c:pt>
                <c:pt idx="87">
                  <c:v>3</c:v>
                </c:pt>
                <c:pt idx="88">
                  <c:v>1</c:v>
                </c:pt>
                <c:pt idx="89">
                  <c:v>1</c:v>
                </c:pt>
                <c:pt idx="90">
                  <c:v>0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0</c:v>
                </c:pt>
                <c:pt idx="96">
                  <c:v>4</c:v>
                </c:pt>
                <c:pt idx="97">
                  <c:v>1</c:v>
                </c:pt>
                <c:pt idx="98">
                  <c:v>1</c:v>
                </c:pt>
                <c:pt idx="99">
                  <c:v>0</c:v>
                </c:pt>
                <c:pt idx="100">
                  <c:v>3</c:v>
                </c:pt>
                <c:pt idx="101">
                  <c:v>1</c:v>
                </c:pt>
                <c:pt idx="102">
                  <c:v>2</c:v>
                </c:pt>
                <c:pt idx="103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BE2-40A2-B2BE-4D8DF0A09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9144088"/>
        <c:axId val="-2141321832"/>
      </c:lineChart>
      <c:dateAx>
        <c:axId val="-2119144088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crossAx val="-2141321832"/>
        <c:crosses val="autoZero"/>
        <c:auto val="1"/>
        <c:lblOffset val="100"/>
        <c:baseTimeUnit val="months"/>
        <c:majorUnit val="3"/>
        <c:majorTimeUnit val="months"/>
      </c:dateAx>
      <c:valAx>
        <c:axId val="-214132183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-211914408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 w="63500" cap="rnd" cmpd="dbl">
      <a:solidFill>
        <a:schemeClr val="tx1"/>
      </a:solidFill>
    </a:ln>
  </c:sp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Land - Average Sale Price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'Land Data'!$CS$52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Data'!$CT$51:$DE$51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Data'!$CT$52:$DE$52</c:f>
            </c:numRef>
          </c:val>
          <c:extLst>
            <c:ext xmlns:c16="http://schemas.microsoft.com/office/drawing/2014/chart" uri="{C3380CC4-5D6E-409C-BE32-E72D297353CC}">
              <c16:uniqueId val="{00000000-E063-457D-9796-854A994BA749}"/>
            </c:ext>
          </c:extLst>
        </c:ser>
        <c:ser>
          <c:idx val="1"/>
          <c:order val="1"/>
          <c:tx>
            <c:strRef>
              <c:f>'Land Data'!$CS$53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Data'!$CT$51:$DE$51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Data'!$CT$53:$DE$53</c:f>
            </c:numRef>
          </c:val>
          <c:extLst>
            <c:ext xmlns:c16="http://schemas.microsoft.com/office/drawing/2014/chart" uri="{C3380CC4-5D6E-409C-BE32-E72D297353CC}">
              <c16:uniqueId val="{00000001-E063-457D-9796-854A994BA749}"/>
            </c:ext>
          </c:extLst>
        </c:ser>
        <c:ser>
          <c:idx val="2"/>
          <c:order val="2"/>
          <c:tx>
            <c:strRef>
              <c:f>'Land Data'!$CS$54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9BFF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Data'!$CT$51:$DE$51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Data'!$CT$54:$DE$54</c:f>
              <c:numCache>
                <c:formatCode>"$"#,##0</c:formatCode>
                <c:ptCount val="12"/>
                <c:pt idx="0">
                  <c:v>100048</c:v>
                </c:pt>
                <c:pt idx="1">
                  <c:v>116157</c:v>
                </c:pt>
                <c:pt idx="2">
                  <c:v>114108</c:v>
                </c:pt>
                <c:pt idx="3">
                  <c:v>141193</c:v>
                </c:pt>
                <c:pt idx="4">
                  <c:v>103777</c:v>
                </c:pt>
                <c:pt idx="5">
                  <c:v>93727</c:v>
                </c:pt>
                <c:pt idx="6">
                  <c:v>93689</c:v>
                </c:pt>
                <c:pt idx="7">
                  <c:v>101173</c:v>
                </c:pt>
                <c:pt idx="8">
                  <c:v>133354</c:v>
                </c:pt>
                <c:pt idx="9">
                  <c:v>124331</c:v>
                </c:pt>
                <c:pt idx="10">
                  <c:v>130892</c:v>
                </c:pt>
                <c:pt idx="11">
                  <c:v>126380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63-457D-9796-854A994BA749}"/>
            </c:ext>
          </c:extLst>
        </c:ser>
        <c:ser>
          <c:idx val="3"/>
          <c:order val="3"/>
          <c:tx>
            <c:strRef>
              <c:f>'Land Data'!$CS$55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Data'!$CT$51:$DE$51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Data'!$CT$55:$DE$55</c:f>
              <c:numCache>
                <c:formatCode>"$"#,##0</c:formatCode>
                <c:ptCount val="12"/>
                <c:pt idx="0">
                  <c:v>144135</c:v>
                </c:pt>
                <c:pt idx="1">
                  <c:v>116451</c:v>
                </c:pt>
                <c:pt idx="2">
                  <c:v>153531</c:v>
                </c:pt>
                <c:pt idx="3">
                  <c:v>108688</c:v>
                </c:pt>
                <c:pt idx="4">
                  <c:v>118595</c:v>
                </c:pt>
                <c:pt idx="5">
                  <c:v>120586</c:v>
                </c:pt>
                <c:pt idx="6">
                  <c:v>219840</c:v>
                </c:pt>
                <c:pt idx="7">
                  <c:v>137428</c:v>
                </c:pt>
                <c:pt idx="8">
                  <c:v>107766</c:v>
                </c:pt>
                <c:pt idx="9">
                  <c:v>119177</c:v>
                </c:pt>
                <c:pt idx="10">
                  <c:v>133434</c:v>
                </c:pt>
                <c:pt idx="11">
                  <c:v>123000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063-457D-9796-854A994BA749}"/>
            </c:ext>
          </c:extLst>
        </c:ser>
        <c:ser>
          <c:idx val="4"/>
          <c:order val="4"/>
          <c:tx>
            <c:strRef>
              <c:f>'Land Data'!$CS$56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Data'!$CT$51:$DE$51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Data'!$CT$56:$DE$56</c:f>
              <c:numCache>
                <c:formatCode>"$"#,##0</c:formatCode>
                <c:ptCount val="12"/>
                <c:pt idx="0">
                  <c:v>145685</c:v>
                </c:pt>
                <c:pt idx="1">
                  <c:v>111560</c:v>
                </c:pt>
                <c:pt idx="2">
                  <c:v>117766</c:v>
                </c:pt>
                <c:pt idx="3">
                  <c:v>80586</c:v>
                </c:pt>
                <c:pt idx="4">
                  <c:v>108102</c:v>
                </c:pt>
                <c:pt idx="5">
                  <c:v>94658</c:v>
                </c:pt>
                <c:pt idx="6">
                  <c:v>95844</c:v>
                </c:pt>
                <c:pt idx="7">
                  <c:v>170225</c:v>
                </c:pt>
                <c:pt idx="8">
                  <c:v>165212</c:v>
                </c:pt>
                <c:pt idx="9">
                  <c:v>130693</c:v>
                </c:pt>
                <c:pt idx="10">
                  <c:v>120530</c:v>
                </c:pt>
                <c:pt idx="11">
                  <c:v>118280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63-457D-9796-854A994BA749}"/>
            </c:ext>
          </c:extLst>
        </c:ser>
        <c:ser>
          <c:idx val="5"/>
          <c:order val="5"/>
          <c:tx>
            <c:strRef>
              <c:f>'Land Data'!$CS$57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Data'!$CT$51:$DE$51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Data'!$CT$57:$DE$57</c:f>
              <c:numCache>
                <c:formatCode>"$"#,##0</c:formatCode>
                <c:ptCount val="12"/>
                <c:pt idx="0">
                  <c:v>119750</c:v>
                </c:pt>
                <c:pt idx="1">
                  <c:v>133486</c:v>
                </c:pt>
                <c:pt idx="2">
                  <c:v>86317</c:v>
                </c:pt>
                <c:pt idx="3">
                  <c:v>122183</c:v>
                </c:pt>
                <c:pt idx="4">
                  <c:v>140240</c:v>
                </c:pt>
                <c:pt idx="5">
                  <c:v>111700</c:v>
                </c:pt>
                <c:pt idx="6">
                  <c:v>111669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063-457D-9796-854A994BA7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1154872"/>
        <c:axId val="431051608"/>
        <c:axId val="0"/>
      </c:bar3DChart>
      <c:catAx>
        <c:axId val="361154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051608"/>
        <c:crosses val="autoZero"/>
        <c:auto val="1"/>
        <c:lblAlgn val="ctr"/>
        <c:lblOffset val="100"/>
        <c:noMultiLvlLbl val="0"/>
      </c:catAx>
      <c:valAx>
        <c:axId val="431051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154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Land - Median Sale</a:t>
            </a:r>
            <a:r>
              <a:rPr lang="en-US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Price</a:t>
            </a:r>
            <a:endParaRPr lang="en-US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'Land Data'!$CS$36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Data'!$CT$35:$DE$35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Data'!$CT$36:$DE$36</c:f>
            </c:numRef>
          </c:val>
          <c:extLst>
            <c:ext xmlns:c16="http://schemas.microsoft.com/office/drawing/2014/chart" uri="{C3380CC4-5D6E-409C-BE32-E72D297353CC}">
              <c16:uniqueId val="{00000000-9539-467D-BD70-9F72739259DB}"/>
            </c:ext>
          </c:extLst>
        </c:ser>
        <c:ser>
          <c:idx val="1"/>
          <c:order val="1"/>
          <c:tx>
            <c:strRef>
              <c:f>'Land Data'!$CS$37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Data'!$CT$35:$DE$35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Data'!$CT$37:$DE$37</c:f>
            </c:numRef>
          </c:val>
          <c:extLst>
            <c:ext xmlns:c16="http://schemas.microsoft.com/office/drawing/2014/chart" uri="{C3380CC4-5D6E-409C-BE32-E72D297353CC}">
              <c16:uniqueId val="{00000001-9539-467D-BD70-9F72739259DB}"/>
            </c:ext>
          </c:extLst>
        </c:ser>
        <c:ser>
          <c:idx val="2"/>
          <c:order val="2"/>
          <c:tx>
            <c:strRef>
              <c:f>'Land Data'!$CS$38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9BFF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Data'!$CT$35:$DE$35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Data'!$CT$38:$DE$38</c:f>
              <c:numCache>
                <c:formatCode>"$"#,##0</c:formatCode>
                <c:ptCount val="12"/>
                <c:pt idx="0">
                  <c:v>83000</c:v>
                </c:pt>
                <c:pt idx="1">
                  <c:v>95000</c:v>
                </c:pt>
                <c:pt idx="2">
                  <c:v>71250</c:v>
                </c:pt>
                <c:pt idx="3">
                  <c:v>49000</c:v>
                </c:pt>
                <c:pt idx="4">
                  <c:v>95000</c:v>
                </c:pt>
                <c:pt idx="5">
                  <c:v>75500</c:v>
                </c:pt>
                <c:pt idx="6">
                  <c:v>75000</c:v>
                </c:pt>
                <c:pt idx="7">
                  <c:v>82900</c:v>
                </c:pt>
                <c:pt idx="8">
                  <c:v>77500</c:v>
                </c:pt>
                <c:pt idx="9">
                  <c:v>80250</c:v>
                </c:pt>
                <c:pt idx="10">
                  <c:v>69250</c:v>
                </c:pt>
                <c:pt idx="11">
                  <c:v>61900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39-467D-BD70-9F72739259DB}"/>
            </c:ext>
          </c:extLst>
        </c:ser>
        <c:ser>
          <c:idx val="3"/>
          <c:order val="3"/>
          <c:tx>
            <c:strRef>
              <c:f>'Land Data'!$CS$39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Data'!$CT$35:$DE$35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Data'!$CT$39:$DE$39</c:f>
              <c:numCache>
                <c:formatCode>"$"#,##0</c:formatCode>
                <c:ptCount val="12"/>
                <c:pt idx="0">
                  <c:v>110000</c:v>
                </c:pt>
                <c:pt idx="1">
                  <c:v>103500</c:v>
                </c:pt>
                <c:pt idx="2">
                  <c:v>100000</c:v>
                </c:pt>
                <c:pt idx="3">
                  <c:v>79500</c:v>
                </c:pt>
                <c:pt idx="4">
                  <c:v>69000</c:v>
                </c:pt>
                <c:pt idx="5">
                  <c:v>85000</c:v>
                </c:pt>
                <c:pt idx="6">
                  <c:v>133000</c:v>
                </c:pt>
                <c:pt idx="7">
                  <c:v>90000</c:v>
                </c:pt>
                <c:pt idx="8">
                  <c:v>85000</c:v>
                </c:pt>
                <c:pt idx="9">
                  <c:v>92500</c:v>
                </c:pt>
                <c:pt idx="10">
                  <c:v>102500</c:v>
                </c:pt>
                <c:pt idx="11">
                  <c:v>72000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39-467D-BD70-9F72739259DB}"/>
            </c:ext>
          </c:extLst>
        </c:ser>
        <c:ser>
          <c:idx val="4"/>
          <c:order val="4"/>
          <c:tx>
            <c:strRef>
              <c:f>'Land Data'!$CS$40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Data'!$CT$35:$DE$35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Data'!$CT$40:$DE$40</c:f>
              <c:numCache>
                <c:formatCode>"$"#,##0</c:formatCode>
                <c:ptCount val="12"/>
                <c:pt idx="0">
                  <c:v>115000</c:v>
                </c:pt>
                <c:pt idx="1">
                  <c:v>95000</c:v>
                </c:pt>
                <c:pt idx="2">
                  <c:v>50000</c:v>
                </c:pt>
                <c:pt idx="3">
                  <c:v>50000</c:v>
                </c:pt>
                <c:pt idx="4">
                  <c:v>68750</c:v>
                </c:pt>
                <c:pt idx="5">
                  <c:v>76000</c:v>
                </c:pt>
                <c:pt idx="6">
                  <c:v>70000</c:v>
                </c:pt>
                <c:pt idx="7">
                  <c:v>95500</c:v>
                </c:pt>
                <c:pt idx="8">
                  <c:v>90000</c:v>
                </c:pt>
                <c:pt idx="9">
                  <c:v>87500</c:v>
                </c:pt>
                <c:pt idx="10">
                  <c:v>115000</c:v>
                </c:pt>
                <c:pt idx="11">
                  <c:v>78000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39-467D-BD70-9F72739259DB}"/>
            </c:ext>
          </c:extLst>
        </c:ser>
        <c:ser>
          <c:idx val="5"/>
          <c:order val="5"/>
          <c:tx>
            <c:strRef>
              <c:f>'Land Data'!$CS$41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Data'!$CT$35:$DE$35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Data'!$CT$41:$DE$41</c:f>
              <c:numCache>
                <c:formatCode>"$"#,##0</c:formatCode>
                <c:ptCount val="12"/>
                <c:pt idx="0">
                  <c:v>134791</c:v>
                </c:pt>
                <c:pt idx="1">
                  <c:v>70000</c:v>
                </c:pt>
                <c:pt idx="2">
                  <c:v>77000</c:v>
                </c:pt>
                <c:pt idx="3">
                  <c:v>112500</c:v>
                </c:pt>
                <c:pt idx="4">
                  <c:v>95000</c:v>
                </c:pt>
                <c:pt idx="5">
                  <c:v>95000</c:v>
                </c:pt>
                <c:pt idx="6">
                  <c:v>76000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539-467D-BD70-9F72739259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1152576"/>
        <c:axId val="361153888"/>
        <c:axId val="0"/>
      </c:bar3DChart>
      <c:catAx>
        <c:axId val="361152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153888"/>
        <c:crosses val="autoZero"/>
        <c:auto val="1"/>
        <c:lblAlgn val="ctr"/>
        <c:lblOffset val="100"/>
        <c:noMultiLvlLbl val="0"/>
      </c:catAx>
      <c:valAx>
        <c:axId val="361153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152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Lots / Land Sales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'Land Data'!$CS$19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Data'!$CT$18:$DE$18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Data'!$CT$19:$DE$19</c:f>
            </c:numRef>
          </c:val>
          <c:extLst>
            <c:ext xmlns:c16="http://schemas.microsoft.com/office/drawing/2014/chart" uri="{C3380CC4-5D6E-409C-BE32-E72D297353CC}">
              <c16:uniqueId val="{00000000-B82D-4699-8903-800764AB2E32}"/>
            </c:ext>
          </c:extLst>
        </c:ser>
        <c:ser>
          <c:idx val="1"/>
          <c:order val="1"/>
          <c:tx>
            <c:strRef>
              <c:f>'Land Data'!$CS$20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Data'!$CT$18:$DE$18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Data'!$CT$20:$DE$20</c:f>
            </c:numRef>
          </c:val>
          <c:extLst>
            <c:ext xmlns:c16="http://schemas.microsoft.com/office/drawing/2014/chart" uri="{C3380CC4-5D6E-409C-BE32-E72D297353CC}">
              <c16:uniqueId val="{00000001-B82D-4699-8903-800764AB2E32}"/>
            </c:ext>
          </c:extLst>
        </c:ser>
        <c:ser>
          <c:idx val="2"/>
          <c:order val="2"/>
          <c:tx>
            <c:strRef>
              <c:f>'Land Data'!$CS$21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Data'!$CT$18:$DE$18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Data'!$CT$21:$DE$21</c:f>
            </c:numRef>
          </c:val>
          <c:extLst>
            <c:ext xmlns:c16="http://schemas.microsoft.com/office/drawing/2014/chart" uri="{C3380CC4-5D6E-409C-BE32-E72D297353CC}">
              <c16:uniqueId val="{00000002-B82D-4699-8903-800764AB2E32}"/>
            </c:ext>
          </c:extLst>
        </c:ser>
        <c:ser>
          <c:idx val="3"/>
          <c:order val="3"/>
          <c:tx>
            <c:strRef>
              <c:f>'Land Data'!$CS$22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9BFF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Data'!$CT$18:$DE$18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Data'!$CT$22:$DE$22</c:f>
              <c:numCache>
                <c:formatCode>General</c:formatCode>
                <c:ptCount val="12"/>
                <c:pt idx="0">
                  <c:v>29</c:v>
                </c:pt>
                <c:pt idx="1">
                  <c:v>19</c:v>
                </c:pt>
                <c:pt idx="2">
                  <c:v>54</c:v>
                </c:pt>
                <c:pt idx="3">
                  <c:v>33</c:v>
                </c:pt>
                <c:pt idx="4">
                  <c:v>45</c:v>
                </c:pt>
                <c:pt idx="5">
                  <c:v>76</c:v>
                </c:pt>
                <c:pt idx="6">
                  <c:v>49</c:v>
                </c:pt>
                <c:pt idx="7">
                  <c:v>52</c:v>
                </c:pt>
                <c:pt idx="8">
                  <c:v>44</c:v>
                </c:pt>
                <c:pt idx="9">
                  <c:v>66</c:v>
                </c:pt>
                <c:pt idx="10">
                  <c:v>42</c:v>
                </c:pt>
                <c:pt idx="11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2D-4699-8903-800764AB2E32}"/>
            </c:ext>
          </c:extLst>
        </c:ser>
        <c:ser>
          <c:idx val="4"/>
          <c:order val="4"/>
          <c:tx>
            <c:strRef>
              <c:f>'Land Data'!$CS$23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Data'!$CT$18:$DE$18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Data'!$CT$23:$DE$23</c:f>
              <c:numCache>
                <c:formatCode>General</c:formatCode>
                <c:ptCount val="12"/>
                <c:pt idx="0">
                  <c:v>35</c:v>
                </c:pt>
                <c:pt idx="1">
                  <c:v>22</c:v>
                </c:pt>
                <c:pt idx="2">
                  <c:v>43</c:v>
                </c:pt>
                <c:pt idx="3">
                  <c:v>36</c:v>
                </c:pt>
                <c:pt idx="4">
                  <c:v>44</c:v>
                </c:pt>
                <c:pt idx="5">
                  <c:v>53</c:v>
                </c:pt>
                <c:pt idx="6">
                  <c:v>37</c:v>
                </c:pt>
                <c:pt idx="7">
                  <c:v>39</c:v>
                </c:pt>
                <c:pt idx="8">
                  <c:v>35</c:v>
                </c:pt>
                <c:pt idx="9">
                  <c:v>36</c:v>
                </c:pt>
                <c:pt idx="10">
                  <c:v>26</c:v>
                </c:pt>
                <c:pt idx="1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82D-4699-8903-800764AB2E32}"/>
            </c:ext>
          </c:extLst>
        </c:ser>
        <c:ser>
          <c:idx val="5"/>
          <c:order val="5"/>
          <c:tx>
            <c:strRef>
              <c:f>'Land Data'!$CS$24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Data'!$CT$18:$DE$18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Data'!$CT$24:$DE$24</c:f>
              <c:numCache>
                <c:formatCode>General</c:formatCode>
                <c:ptCount val="12"/>
                <c:pt idx="0">
                  <c:v>21</c:v>
                </c:pt>
                <c:pt idx="1">
                  <c:v>37</c:v>
                </c:pt>
                <c:pt idx="2">
                  <c:v>30</c:v>
                </c:pt>
                <c:pt idx="3">
                  <c:v>37</c:v>
                </c:pt>
                <c:pt idx="4">
                  <c:v>35</c:v>
                </c:pt>
                <c:pt idx="5">
                  <c:v>39</c:v>
                </c:pt>
                <c:pt idx="6">
                  <c:v>45</c:v>
                </c:pt>
                <c:pt idx="7">
                  <c:v>39</c:v>
                </c:pt>
                <c:pt idx="8">
                  <c:v>35</c:v>
                </c:pt>
                <c:pt idx="9">
                  <c:v>32</c:v>
                </c:pt>
                <c:pt idx="10">
                  <c:v>43</c:v>
                </c:pt>
                <c:pt idx="11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82D-4699-8903-800764AB2E32}"/>
            </c:ext>
          </c:extLst>
        </c:ser>
        <c:ser>
          <c:idx val="6"/>
          <c:order val="6"/>
          <c:tx>
            <c:strRef>
              <c:f>'Land Data'!$CS$25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Data'!$CT$18:$DE$18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Data'!$CT$25:$DE$25</c:f>
              <c:numCache>
                <c:formatCode>General</c:formatCode>
                <c:ptCount val="12"/>
                <c:pt idx="0">
                  <c:v>25</c:v>
                </c:pt>
                <c:pt idx="1">
                  <c:v>33</c:v>
                </c:pt>
                <c:pt idx="2">
                  <c:v>38</c:v>
                </c:pt>
                <c:pt idx="3">
                  <c:v>25</c:v>
                </c:pt>
                <c:pt idx="4">
                  <c:v>27</c:v>
                </c:pt>
                <c:pt idx="5">
                  <c:v>27</c:v>
                </c:pt>
                <c:pt idx="6">
                  <c:v>51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82D-4699-8903-800764AB2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7478360"/>
        <c:axId val="437478032"/>
        <c:axId val="0"/>
      </c:bar3DChart>
      <c:catAx>
        <c:axId val="437478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478032"/>
        <c:crosses val="autoZero"/>
        <c:auto val="1"/>
        <c:lblAlgn val="ctr"/>
        <c:lblOffset val="100"/>
        <c:noMultiLvlLbl val="0"/>
      </c:catAx>
      <c:valAx>
        <c:axId val="437478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478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Total</a:t>
            </a:r>
            <a:r>
              <a:rPr lang="en-US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Active Inventory</a:t>
            </a:r>
            <a:endParaRPr lang="en-US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'YOY Inventory'!$A$44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Inventory'!$B$43:$M$43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Inventory'!$B$44:$M$44</c:f>
            </c:numRef>
          </c:val>
          <c:extLst>
            <c:ext xmlns:c16="http://schemas.microsoft.com/office/drawing/2014/chart" uri="{C3380CC4-5D6E-409C-BE32-E72D297353CC}">
              <c16:uniqueId val="{00000000-34FE-4B2C-B804-AEFF994B8A67}"/>
            </c:ext>
          </c:extLst>
        </c:ser>
        <c:ser>
          <c:idx val="1"/>
          <c:order val="1"/>
          <c:tx>
            <c:strRef>
              <c:f>'YOY Inventory'!$A$45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Inventory'!$B$43:$M$43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Inventory'!$B$45:$M$45</c:f>
            </c:numRef>
          </c:val>
          <c:extLst>
            <c:ext xmlns:c16="http://schemas.microsoft.com/office/drawing/2014/chart" uri="{C3380CC4-5D6E-409C-BE32-E72D297353CC}">
              <c16:uniqueId val="{00000001-34FE-4B2C-B804-AEFF994B8A67}"/>
            </c:ext>
          </c:extLst>
        </c:ser>
        <c:ser>
          <c:idx val="2"/>
          <c:order val="2"/>
          <c:tx>
            <c:strRef>
              <c:f>'YOY Inventory'!$A$46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9BFF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Inventory'!$B$43:$M$43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Inventory'!$B$46:$M$46</c:f>
              <c:numCache>
                <c:formatCode>General</c:formatCode>
                <c:ptCount val="12"/>
                <c:pt idx="0">
                  <c:v>2309</c:v>
                </c:pt>
                <c:pt idx="1">
                  <c:v>2383</c:v>
                </c:pt>
                <c:pt idx="2">
                  <c:v>2404</c:v>
                </c:pt>
                <c:pt idx="3">
                  <c:v>2430</c:v>
                </c:pt>
                <c:pt idx="4">
                  <c:v>2434</c:v>
                </c:pt>
                <c:pt idx="5">
                  <c:v>2389</c:v>
                </c:pt>
                <c:pt idx="6">
                  <c:v>2386</c:v>
                </c:pt>
                <c:pt idx="7">
                  <c:v>2371</c:v>
                </c:pt>
                <c:pt idx="8">
                  <c:v>2305</c:v>
                </c:pt>
                <c:pt idx="9">
                  <c:v>2321</c:v>
                </c:pt>
                <c:pt idx="10">
                  <c:v>2258</c:v>
                </c:pt>
                <c:pt idx="11">
                  <c:v>2091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FE-4B2C-B804-AEFF994B8A67}"/>
            </c:ext>
          </c:extLst>
        </c:ser>
        <c:ser>
          <c:idx val="3"/>
          <c:order val="3"/>
          <c:tx>
            <c:strRef>
              <c:f>'YOY Inventory'!$A$47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34FE-4B2C-B804-AEFF994B8A67}"/>
              </c:ext>
            </c:extLst>
          </c:dPt>
          <c:cat>
            <c:strRef>
              <c:f>'YOY Inventory'!$B$43:$M$43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Inventory'!$B$47:$M$47</c:f>
              <c:numCache>
                <c:formatCode>General</c:formatCode>
                <c:ptCount val="12"/>
                <c:pt idx="0">
                  <c:v>2107</c:v>
                </c:pt>
                <c:pt idx="1">
                  <c:v>2149</c:v>
                </c:pt>
                <c:pt idx="2">
                  <c:v>2246</c:v>
                </c:pt>
                <c:pt idx="3">
                  <c:v>2245</c:v>
                </c:pt>
                <c:pt idx="4">
                  <c:v>2272</c:v>
                </c:pt>
                <c:pt idx="5">
                  <c:v>2264</c:v>
                </c:pt>
                <c:pt idx="6">
                  <c:v>2255</c:v>
                </c:pt>
                <c:pt idx="7">
                  <c:v>2333</c:v>
                </c:pt>
                <c:pt idx="8">
                  <c:v>2312</c:v>
                </c:pt>
                <c:pt idx="9">
                  <c:v>2352</c:v>
                </c:pt>
                <c:pt idx="10">
                  <c:v>2352</c:v>
                </c:pt>
                <c:pt idx="11">
                  <c:v>2197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4FE-4B2C-B804-AEFF994B8A67}"/>
            </c:ext>
          </c:extLst>
        </c:ser>
        <c:ser>
          <c:idx val="4"/>
          <c:order val="4"/>
          <c:tx>
            <c:strRef>
              <c:f>'YOY Inventory'!$A$48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Inventory'!$B$43:$M$43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Inventory'!$B$48:$M$48</c:f>
              <c:numCache>
                <c:formatCode>General</c:formatCode>
                <c:ptCount val="12"/>
                <c:pt idx="0">
                  <c:v>2274</c:v>
                </c:pt>
                <c:pt idx="1">
                  <c:v>2375</c:v>
                </c:pt>
                <c:pt idx="2">
                  <c:v>2495</c:v>
                </c:pt>
                <c:pt idx="3">
                  <c:v>2569</c:v>
                </c:pt>
                <c:pt idx="4">
                  <c:v>2550</c:v>
                </c:pt>
                <c:pt idx="5">
                  <c:v>2471</c:v>
                </c:pt>
                <c:pt idx="6">
                  <c:v>2402</c:v>
                </c:pt>
                <c:pt idx="7">
                  <c:v>2415</c:v>
                </c:pt>
                <c:pt idx="8">
                  <c:v>2379</c:v>
                </c:pt>
                <c:pt idx="9">
                  <c:v>2376</c:v>
                </c:pt>
                <c:pt idx="10">
                  <c:v>2354</c:v>
                </c:pt>
                <c:pt idx="11">
                  <c:v>2098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4FE-4B2C-B804-AEFF994B8A67}"/>
            </c:ext>
          </c:extLst>
        </c:ser>
        <c:ser>
          <c:idx val="5"/>
          <c:order val="5"/>
          <c:tx>
            <c:strRef>
              <c:f>'YOY Inventory'!$A$49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Inventory'!$B$43:$M$43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Inventory'!$B$49:$M$49</c:f>
              <c:numCache>
                <c:formatCode>General</c:formatCode>
                <c:ptCount val="12"/>
                <c:pt idx="0">
                  <c:v>2114</c:v>
                </c:pt>
                <c:pt idx="1">
                  <c:v>2127</c:v>
                </c:pt>
                <c:pt idx="2">
                  <c:v>2166</c:v>
                </c:pt>
                <c:pt idx="3">
                  <c:v>2124</c:v>
                </c:pt>
                <c:pt idx="4">
                  <c:v>2056</c:v>
                </c:pt>
                <c:pt idx="5">
                  <c:v>1746</c:v>
                </c:pt>
                <c:pt idx="6">
                  <c:v>1630</c:v>
                </c:pt>
                <c:pt idx="7">
                  <c:v>1593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4FE-4B2C-B804-AEFF994B8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7485248"/>
        <c:axId val="437485576"/>
        <c:axId val="0"/>
      </c:bar3DChart>
      <c:catAx>
        <c:axId val="437485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485576"/>
        <c:crosses val="autoZero"/>
        <c:auto val="1"/>
        <c:lblAlgn val="ctr"/>
        <c:lblOffset val="100"/>
        <c:noMultiLvlLbl val="0"/>
      </c:catAx>
      <c:valAx>
        <c:axId val="437485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485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Residential Inventory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'YOY Inventory'!$A$3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Inventory'!$B$3:$M$3</c:f>
            </c:numRef>
          </c:val>
          <c:extLst>
            <c:ext xmlns:c16="http://schemas.microsoft.com/office/drawing/2014/chart" uri="{C3380CC4-5D6E-409C-BE32-E72D297353CC}">
              <c16:uniqueId val="{00000000-7A32-4877-AB64-CCC87095D663}"/>
            </c:ext>
          </c:extLst>
        </c:ser>
        <c:ser>
          <c:idx val="1"/>
          <c:order val="1"/>
          <c:tx>
            <c:strRef>
              <c:f>'YOY Inventory'!$A$4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Inventory'!$B$4:$M$4</c:f>
            </c:numRef>
          </c:val>
          <c:extLst>
            <c:ext xmlns:c16="http://schemas.microsoft.com/office/drawing/2014/chart" uri="{C3380CC4-5D6E-409C-BE32-E72D297353CC}">
              <c16:uniqueId val="{00000001-7A32-4877-AB64-CCC87095D663}"/>
            </c:ext>
          </c:extLst>
        </c:ser>
        <c:ser>
          <c:idx val="2"/>
          <c:order val="2"/>
          <c:tx>
            <c:strRef>
              <c:f>'YOY Inventory'!$A$5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Inventory'!$B$5:$M$5</c:f>
              <c:numCache>
                <c:formatCode>General</c:formatCode>
                <c:ptCount val="12"/>
                <c:pt idx="0">
                  <c:v>1454</c:v>
                </c:pt>
                <c:pt idx="1">
                  <c:v>1506</c:v>
                </c:pt>
                <c:pt idx="2">
                  <c:v>1513</c:v>
                </c:pt>
                <c:pt idx="3">
                  <c:v>1545</c:v>
                </c:pt>
                <c:pt idx="4">
                  <c:v>1555</c:v>
                </c:pt>
                <c:pt idx="5">
                  <c:v>1526</c:v>
                </c:pt>
                <c:pt idx="6">
                  <c:v>1513</c:v>
                </c:pt>
                <c:pt idx="7">
                  <c:v>1513</c:v>
                </c:pt>
                <c:pt idx="8">
                  <c:v>1484</c:v>
                </c:pt>
                <c:pt idx="9">
                  <c:v>1497</c:v>
                </c:pt>
                <c:pt idx="10">
                  <c:v>1452</c:v>
                </c:pt>
                <c:pt idx="11">
                  <c:v>1354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32-4877-AB64-CCC87095D663}"/>
            </c:ext>
          </c:extLst>
        </c:ser>
        <c:ser>
          <c:idx val="3"/>
          <c:order val="3"/>
          <c:tx>
            <c:strRef>
              <c:f>'YOY Inventory'!$A$6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Inventory'!$B$6:$M$6</c:f>
              <c:numCache>
                <c:formatCode>General</c:formatCode>
                <c:ptCount val="12"/>
                <c:pt idx="0">
                  <c:v>1369</c:v>
                </c:pt>
                <c:pt idx="1">
                  <c:v>1434</c:v>
                </c:pt>
                <c:pt idx="2">
                  <c:v>1508</c:v>
                </c:pt>
                <c:pt idx="3">
                  <c:v>1496</c:v>
                </c:pt>
                <c:pt idx="4">
                  <c:v>1514</c:v>
                </c:pt>
                <c:pt idx="5">
                  <c:v>1469</c:v>
                </c:pt>
                <c:pt idx="6">
                  <c:v>1463</c:v>
                </c:pt>
                <c:pt idx="7">
                  <c:v>1528</c:v>
                </c:pt>
                <c:pt idx="8">
                  <c:v>1506</c:v>
                </c:pt>
                <c:pt idx="9">
                  <c:v>1531</c:v>
                </c:pt>
                <c:pt idx="10">
                  <c:v>1519</c:v>
                </c:pt>
                <c:pt idx="11">
                  <c:v>1441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32-4877-AB64-CCC87095D663}"/>
            </c:ext>
          </c:extLst>
        </c:ser>
        <c:ser>
          <c:idx val="4"/>
          <c:order val="4"/>
          <c:tx>
            <c:strRef>
              <c:f>'YOY Inventory'!$A$7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Inventory'!$B$7:$M$7</c:f>
              <c:numCache>
                <c:formatCode>General</c:formatCode>
                <c:ptCount val="12"/>
                <c:pt idx="0">
                  <c:v>1496</c:v>
                </c:pt>
                <c:pt idx="1">
                  <c:v>1558</c:v>
                </c:pt>
                <c:pt idx="2">
                  <c:v>1651</c:v>
                </c:pt>
                <c:pt idx="3">
                  <c:v>1673</c:v>
                </c:pt>
                <c:pt idx="4">
                  <c:v>1627</c:v>
                </c:pt>
                <c:pt idx="5">
                  <c:v>1579</c:v>
                </c:pt>
                <c:pt idx="6">
                  <c:v>1506</c:v>
                </c:pt>
                <c:pt idx="7">
                  <c:v>1499</c:v>
                </c:pt>
                <c:pt idx="8">
                  <c:v>1472</c:v>
                </c:pt>
                <c:pt idx="9">
                  <c:v>1490</c:v>
                </c:pt>
                <c:pt idx="10">
                  <c:v>1500</c:v>
                </c:pt>
                <c:pt idx="11">
                  <c:v>1341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A32-4877-AB64-CCC87095D663}"/>
            </c:ext>
          </c:extLst>
        </c:ser>
        <c:ser>
          <c:idx val="5"/>
          <c:order val="5"/>
          <c:tx>
            <c:strRef>
              <c:f>'YOY Inventory'!$A$8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Inventory'!$B$8:$M$8</c:f>
              <c:numCache>
                <c:formatCode>General</c:formatCode>
                <c:ptCount val="12"/>
                <c:pt idx="0">
                  <c:v>1336</c:v>
                </c:pt>
                <c:pt idx="1">
                  <c:v>1330</c:v>
                </c:pt>
                <c:pt idx="2">
                  <c:v>1360</c:v>
                </c:pt>
                <c:pt idx="3">
                  <c:v>1324</c:v>
                </c:pt>
                <c:pt idx="4">
                  <c:v>1247</c:v>
                </c:pt>
                <c:pt idx="5">
                  <c:v>975</c:v>
                </c:pt>
                <c:pt idx="6">
                  <c:v>881</c:v>
                </c:pt>
                <c:pt idx="7">
                  <c:v>849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A32-4877-AB64-CCC87095D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29627200"/>
        <c:axId val="629635400"/>
        <c:axId val="0"/>
      </c:bar3DChart>
      <c:catAx>
        <c:axId val="629627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9635400"/>
        <c:crosses val="autoZero"/>
        <c:auto val="1"/>
        <c:lblAlgn val="ctr"/>
        <c:lblOffset val="100"/>
        <c:noMultiLvlLbl val="0"/>
      </c:catAx>
      <c:valAx>
        <c:axId val="629635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962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Land Inventory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'YOY Inventory'!$A$19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Inventory'!$B$18:$M$18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Inventory'!$B$19:$M$19</c:f>
            </c:numRef>
          </c:val>
          <c:extLst>
            <c:ext xmlns:c16="http://schemas.microsoft.com/office/drawing/2014/chart" uri="{C3380CC4-5D6E-409C-BE32-E72D297353CC}">
              <c16:uniqueId val="{00000000-C27B-4D7B-9E1C-D907F7E15497}"/>
            </c:ext>
          </c:extLst>
        </c:ser>
        <c:ser>
          <c:idx val="1"/>
          <c:order val="1"/>
          <c:tx>
            <c:strRef>
              <c:f>'YOY Inventory'!$A$20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Inventory'!$B$18:$M$18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Inventory'!$B$20:$M$20</c:f>
            </c:numRef>
          </c:val>
          <c:extLst>
            <c:ext xmlns:c16="http://schemas.microsoft.com/office/drawing/2014/chart" uri="{C3380CC4-5D6E-409C-BE32-E72D297353CC}">
              <c16:uniqueId val="{00000001-C27B-4D7B-9E1C-D907F7E15497}"/>
            </c:ext>
          </c:extLst>
        </c:ser>
        <c:ser>
          <c:idx val="2"/>
          <c:order val="2"/>
          <c:tx>
            <c:strRef>
              <c:f>'YOY Inventory'!$A$21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9BFF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Inventory'!$B$18:$M$18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Inventory'!$B$21:$M$21</c:f>
              <c:numCache>
                <c:formatCode>General</c:formatCode>
                <c:ptCount val="12"/>
                <c:pt idx="0">
                  <c:v>784</c:v>
                </c:pt>
                <c:pt idx="1">
                  <c:v>804</c:v>
                </c:pt>
                <c:pt idx="2">
                  <c:v>824</c:v>
                </c:pt>
                <c:pt idx="3">
                  <c:v>817</c:v>
                </c:pt>
                <c:pt idx="4">
                  <c:v>811</c:v>
                </c:pt>
                <c:pt idx="5">
                  <c:v>800</c:v>
                </c:pt>
                <c:pt idx="6">
                  <c:v>808</c:v>
                </c:pt>
                <c:pt idx="7">
                  <c:v>795</c:v>
                </c:pt>
                <c:pt idx="8">
                  <c:v>764</c:v>
                </c:pt>
                <c:pt idx="9">
                  <c:v>760</c:v>
                </c:pt>
                <c:pt idx="10">
                  <c:v>741</c:v>
                </c:pt>
                <c:pt idx="11">
                  <c:v>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7B-4D7B-9E1C-D907F7E15497}"/>
            </c:ext>
          </c:extLst>
        </c:ser>
        <c:ser>
          <c:idx val="3"/>
          <c:order val="3"/>
          <c:tx>
            <c:strRef>
              <c:f>'YOY Inventory'!$A$22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Inventory'!$B$18:$M$18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Inventory'!$B$22:$M$22</c:f>
              <c:numCache>
                <c:formatCode>General</c:formatCode>
                <c:ptCount val="12"/>
                <c:pt idx="0">
                  <c:v>680</c:v>
                </c:pt>
                <c:pt idx="1">
                  <c:v>658</c:v>
                </c:pt>
                <c:pt idx="2">
                  <c:v>680</c:v>
                </c:pt>
                <c:pt idx="3">
                  <c:v>695</c:v>
                </c:pt>
                <c:pt idx="4">
                  <c:v>708</c:v>
                </c:pt>
                <c:pt idx="5">
                  <c:v>740</c:v>
                </c:pt>
                <c:pt idx="6">
                  <c:v>739</c:v>
                </c:pt>
                <c:pt idx="7">
                  <c:v>746</c:v>
                </c:pt>
                <c:pt idx="8">
                  <c:v>748</c:v>
                </c:pt>
                <c:pt idx="9">
                  <c:v>763</c:v>
                </c:pt>
                <c:pt idx="10">
                  <c:v>774</c:v>
                </c:pt>
                <c:pt idx="11">
                  <c:v>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27B-4D7B-9E1C-D907F7E15497}"/>
            </c:ext>
          </c:extLst>
        </c:ser>
        <c:ser>
          <c:idx val="4"/>
          <c:order val="4"/>
          <c:tx>
            <c:strRef>
              <c:f>'YOY Inventory'!$A$23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Inventory'!$B$18:$M$18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Inventory'!$B$23:$M$23</c:f>
              <c:numCache>
                <c:formatCode>General</c:formatCode>
                <c:ptCount val="12"/>
                <c:pt idx="0">
                  <c:v>722</c:v>
                </c:pt>
                <c:pt idx="1">
                  <c:v>763</c:v>
                </c:pt>
                <c:pt idx="2">
                  <c:v>785</c:v>
                </c:pt>
                <c:pt idx="3">
                  <c:v>835</c:v>
                </c:pt>
                <c:pt idx="4">
                  <c:v>866</c:v>
                </c:pt>
                <c:pt idx="5">
                  <c:v>841</c:v>
                </c:pt>
                <c:pt idx="6">
                  <c:v>841</c:v>
                </c:pt>
                <c:pt idx="7">
                  <c:v>854</c:v>
                </c:pt>
                <c:pt idx="8">
                  <c:v>839</c:v>
                </c:pt>
                <c:pt idx="9">
                  <c:v>819</c:v>
                </c:pt>
                <c:pt idx="10">
                  <c:v>793</c:v>
                </c:pt>
                <c:pt idx="11">
                  <c:v>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7B-4D7B-9E1C-D907F7E15497}"/>
            </c:ext>
          </c:extLst>
        </c:ser>
        <c:ser>
          <c:idx val="5"/>
          <c:order val="5"/>
          <c:tx>
            <c:strRef>
              <c:f>'YOY Inventory'!$A$24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Inventory'!$B$18:$M$18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Inventory'!$B$24:$M$24</c:f>
              <c:numCache>
                <c:formatCode>General</c:formatCode>
                <c:ptCount val="12"/>
                <c:pt idx="0">
                  <c:v>732</c:v>
                </c:pt>
                <c:pt idx="1">
                  <c:v>752</c:v>
                </c:pt>
                <c:pt idx="2">
                  <c:v>763</c:v>
                </c:pt>
                <c:pt idx="3">
                  <c:v>756</c:v>
                </c:pt>
                <c:pt idx="4">
                  <c:v>763</c:v>
                </c:pt>
                <c:pt idx="5">
                  <c:v>722</c:v>
                </c:pt>
                <c:pt idx="6">
                  <c:v>699</c:v>
                </c:pt>
                <c:pt idx="7">
                  <c:v>694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27B-4D7B-9E1C-D907F7E154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7476392"/>
        <c:axId val="437479344"/>
        <c:axId val="0"/>
      </c:bar3DChart>
      <c:catAx>
        <c:axId val="437476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479344"/>
        <c:crosses val="autoZero"/>
        <c:auto val="1"/>
        <c:lblAlgn val="ctr"/>
        <c:lblOffset val="100"/>
        <c:noMultiLvlLbl val="0"/>
      </c:catAx>
      <c:valAx>
        <c:axId val="437479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476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latin typeface="Arial" panose="020B0604020202020204" pitchFamily="34" charset="0"/>
                <a:cs typeface="Arial" panose="020B0604020202020204" pitchFamily="34" charset="0"/>
              </a:rPr>
              <a:t>Sold vs Under Contract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'Sold vs UC data'!$A$8</c:f>
              <c:strCache>
                <c:ptCount val="1"/>
                <c:pt idx="0">
                  <c:v>Sold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'Sold vs UC data'!$B$7:$CF$7</c:f>
              <c:numCache>
                <c:formatCode>[$-409]mmm\-yy;@</c:formatCode>
                <c:ptCount val="24"/>
                <c:pt idx="0">
                  <c:v>43318</c:v>
                </c:pt>
                <c:pt idx="1">
                  <c:v>43349</c:v>
                </c:pt>
                <c:pt idx="2">
                  <c:v>43379</c:v>
                </c:pt>
                <c:pt idx="3">
                  <c:v>43410</c:v>
                </c:pt>
                <c:pt idx="4">
                  <c:v>43440</c:v>
                </c:pt>
                <c:pt idx="5">
                  <c:v>43471</c:v>
                </c:pt>
                <c:pt idx="6">
                  <c:v>43502</c:v>
                </c:pt>
                <c:pt idx="7">
                  <c:v>43530</c:v>
                </c:pt>
                <c:pt idx="8">
                  <c:v>43561</c:v>
                </c:pt>
                <c:pt idx="9">
                  <c:v>43591</c:v>
                </c:pt>
                <c:pt idx="10">
                  <c:v>43622</c:v>
                </c:pt>
                <c:pt idx="11">
                  <c:v>43652</c:v>
                </c:pt>
                <c:pt idx="12">
                  <c:v>43683</c:v>
                </c:pt>
                <c:pt idx="13">
                  <c:v>43714</c:v>
                </c:pt>
                <c:pt idx="14">
                  <c:v>43744</c:v>
                </c:pt>
                <c:pt idx="15">
                  <c:v>43775</c:v>
                </c:pt>
                <c:pt idx="16">
                  <c:v>43800</c:v>
                </c:pt>
                <c:pt idx="17">
                  <c:v>43836</c:v>
                </c:pt>
                <c:pt idx="18">
                  <c:v>43867</c:v>
                </c:pt>
                <c:pt idx="19">
                  <c:v>43896</c:v>
                </c:pt>
                <c:pt idx="20">
                  <c:v>43927</c:v>
                </c:pt>
                <c:pt idx="21">
                  <c:v>43957</c:v>
                </c:pt>
                <c:pt idx="22">
                  <c:v>43988</c:v>
                </c:pt>
                <c:pt idx="23">
                  <c:v>44018</c:v>
                </c:pt>
              </c:numCache>
            </c:numRef>
          </c:cat>
          <c:val>
            <c:numRef>
              <c:f>'Sold vs UC data'!$B$8:$CF$8</c:f>
              <c:numCache>
                <c:formatCode>General</c:formatCode>
                <c:ptCount val="24"/>
                <c:pt idx="0">
                  <c:v>228</c:v>
                </c:pt>
                <c:pt idx="1">
                  <c:v>178</c:v>
                </c:pt>
                <c:pt idx="2">
                  <c:v>215</c:v>
                </c:pt>
                <c:pt idx="3">
                  <c:v>162</c:v>
                </c:pt>
                <c:pt idx="4">
                  <c:v>192</c:v>
                </c:pt>
                <c:pt idx="5">
                  <c:v>144</c:v>
                </c:pt>
                <c:pt idx="6">
                  <c:v>163</c:v>
                </c:pt>
                <c:pt idx="7">
                  <c:v>218</c:v>
                </c:pt>
                <c:pt idx="8">
                  <c:v>229</c:v>
                </c:pt>
                <c:pt idx="9">
                  <c:v>253</c:v>
                </c:pt>
                <c:pt idx="10">
                  <c:v>232</c:v>
                </c:pt>
                <c:pt idx="11">
                  <c:v>232</c:v>
                </c:pt>
                <c:pt idx="12">
                  <c:v>243</c:v>
                </c:pt>
                <c:pt idx="13">
                  <c:v>199</c:v>
                </c:pt>
                <c:pt idx="14">
                  <c:v>224</c:v>
                </c:pt>
                <c:pt idx="15">
                  <c:v>150</c:v>
                </c:pt>
                <c:pt idx="16">
                  <c:v>219</c:v>
                </c:pt>
                <c:pt idx="17">
                  <c:v>178</c:v>
                </c:pt>
                <c:pt idx="18">
                  <c:v>181</c:v>
                </c:pt>
                <c:pt idx="19">
                  <c:v>237</c:v>
                </c:pt>
                <c:pt idx="20">
                  <c:v>181</c:v>
                </c:pt>
                <c:pt idx="21">
                  <c:v>178</c:v>
                </c:pt>
                <c:pt idx="22">
                  <c:v>251</c:v>
                </c:pt>
                <c:pt idx="23">
                  <c:v>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E3-4711-ADF7-77275B566AD3}"/>
            </c:ext>
          </c:extLst>
        </c:ser>
        <c:ser>
          <c:idx val="1"/>
          <c:order val="1"/>
          <c:tx>
            <c:strRef>
              <c:f>'Sold vs UC data'!$A$9</c:f>
              <c:strCache>
                <c:ptCount val="1"/>
                <c:pt idx="0">
                  <c:v>Under Contract With UC / SH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'Sold vs UC data'!$B$7:$CF$7</c:f>
              <c:numCache>
                <c:formatCode>[$-409]mmm\-yy;@</c:formatCode>
                <c:ptCount val="24"/>
                <c:pt idx="0">
                  <c:v>43318</c:v>
                </c:pt>
                <c:pt idx="1">
                  <c:v>43349</c:v>
                </c:pt>
                <c:pt idx="2">
                  <c:v>43379</c:v>
                </c:pt>
                <c:pt idx="3">
                  <c:v>43410</c:v>
                </c:pt>
                <c:pt idx="4">
                  <c:v>43440</c:v>
                </c:pt>
                <c:pt idx="5">
                  <c:v>43471</c:v>
                </c:pt>
                <c:pt idx="6">
                  <c:v>43502</c:v>
                </c:pt>
                <c:pt idx="7">
                  <c:v>43530</c:v>
                </c:pt>
                <c:pt idx="8">
                  <c:v>43561</c:v>
                </c:pt>
                <c:pt idx="9">
                  <c:v>43591</c:v>
                </c:pt>
                <c:pt idx="10">
                  <c:v>43622</c:v>
                </c:pt>
                <c:pt idx="11">
                  <c:v>43652</c:v>
                </c:pt>
                <c:pt idx="12">
                  <c:v>43683</c:v>
                </c:pt>
                <c:pt idx="13">
                  <c:v>43714</c:v>
                </c:pt>
                <c:pt idx="14">
                  <c:v>43744</c:v>
                </c:pt>
                <c:pt idx="15">
                  <c:v>43775</c:v>
                </c:pt>
                <c:pt idx="16">
                  <c:v>43800</c:v>
                </c:pt>
                <c:pt idx="17">
                  <c:v>43836</c:v>
                </c:pt>
                <c:pt idx="18">
                  <c:v>43867</c:v>
                </c:pt>
                <c:pt idx="19">
                  <c:v>43896</c:v>
                </c:pt>
                <c:pt idx="20">
                  <c:v>43927</c:v>
                </c:pt>
                <c:pt idx="21">
                  <c:v>43957</c:v>
                </c:pt>
                <c:pt idx="22">
                  <c:v>43988</c:v>
                </c:pt>
                <c:pt idx="23">
                  <c:v>44018</c:v>
                </c:pt>
              </c:numCache>
            </c:numRef>
          </c:cat>
          <c:val>
            <c:numRef>
              <c:f>'Sold vs UC data'!$B$9:$CF$9</c:f>
              <c:numCache>
                <c:formatCode>General</c:formatCode>
                <c:ptCount val="24"/>
                <c:pt idx="0">
                  <c:v>416</c:v>
                </c:pt>
                <c:pt idx="1">
                  <c:v>367</c:v>
                </c:pt>
                <c:pt idx="2">
                  <c:v>335</c:v>
                </c:pt>
                <c:pt idx="3">
                  <c:v>345</c:v>
                </c:pt>
                <c:pt idx="4">
                  <c:v>254</c:v>
                </c:pt>
                <c:pt idx="5">
                  <c:v>323</c:v>
                </c:pt>
                <c:pt idx="6">
                  <c:v>380</c:v>
                </c:pt>
                <c:pt idx="7">
                  <c:v>451</c:v>
                </c:pt>
                <c:pt idx="8">
                  <c:v>459</c:v>
                </c:pt>
                <c:pt idx="9">
                  <c:v>423</c:v>
                </c:pt>
                <c:pt idx="10">
                  <c:v>405</c:v>
                </c:pt>
                <c:pt idx="11">
                  <c:v>454</c:v>
                </c:pt>
                <c:pt idx="12">
                  <c:v>435</c:v>
                </c:pt>
                <c:pt idx="13">
                  <c:v>430</c:v>
                </c:pt>
                <c:pt idx="14">
                  <c:v>471</c:v>
                </c:pt>
                <c:pt idx="15">
                  <c:v>402</c:v>
                </c:pt>
                <c:pt idx="16">
                  <c:v>327</c:v>
                </c:pt>
                <c:pt idx="17">
                  <c:v>381</c:v>
                </c:pt>
                <c:pt idx="18">
                  <c:v>500</c:v>
                </c:pt>
                <c:pt idx="19">
                  <c:v>442</c:v>
                </c:pt>
                <c:pt idx="20">
                  <c:v>374</c:v>
                </c:pt>
                <c:pt idx="21">
                  <c:v>549</c:v>
                </c:pt>
                <c:pt idx="22">
                  <c:v>843</c:v>
                </c:pt>
                <c:pt idx="23">
                  <c:v>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E3-4711-ADF7-77275B566A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1880888"/>
        <c:axId val="-2131877400"/>
      </c:lineChart>
      <c:dateAx>
        <c:axId val="-2131880888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1877400"/>
        <c:crosses val="autoZero"/>
        <c:auto val="1"/>
        <c:lblOffset val="100"/>
        <c:baseTimeUnit val="months"/>
      </c:dateAx>
      <c:valAx>
        <c:axId val="-2131877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1880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6675" cap="flat" cmpd="dbl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Active Residential</a:t>
            </a:r>
            <a:r>
              <a:rPr lang="en-US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Inventory</a:t>
            </a:r>
            <a:endParaRPr lang="en-US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'YOY New Inventory'!$A$14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Inventory'!$B$14:$M$14</c:f>
            </c:numRef>
          </c:val>
          <c:extLst>
            <c:ext xmlns:c16="http://schemas.microsoft.com/office/drawing/2014/chart" uri="{C3380CC4-5D6E-409C-BE32-E72D297353CC}">
              <c16:uniqueId val="{00000000-C76E-4D65-9A33-CEC7197F744E}"/>
            </c:ext>
          </c:extLst>
        </c:ser>
        <c:ser>
          <c:idx val="1"/>
          <c:order val="1"/>
          <c:tx>
            <c:strRef>
              <c:f>'YOY New Inventory'!$A$15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Inventory'!$B$15:$M$15</c:f>
            </c:numRef>
          </c:val>
          <c:extLst>
            <c:ext xmlns:c16="http://schemas.microsoft.com/office/drawing/2014/chart" uri="{C3380CC4-5D6E-409C-BE32-E72D297353CC}">
              <c16:uniqueId val="{00000001-C76E-4D65-9A33-CEC7197F744E}"/>
            </c:ext>
          </c:extLst>
        </c:ser>
        <c:ser>
          <c:idx val="2"/>
          <c:order val="2"/>
          <c:tx>
            <c:strRef>
              <c:f>'YOY New Inventory'!$A$16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Inventory'!$B$16:$M$16</c:f>
            </c:numRef>
          </c:val>
          <c:extLst>
            <c:ext xmlns:c16="http://schemas.microsoft.com/office/drawing/2014/chart" uri="{C3380CC4-5D6E-409C-BE32-E72D297353CC}">
              <c16:uniqueId val="{00000002-C76E-4D65-9A33-CEC7197F744E}"/>
            </c:ext>
          </c:extLst>
        </c:ser>
        <c:ser>
          <c:idx val="3"/>
          <c:order val="3"/>
          <c:tx>
            <c:strRef>
              <c:f>'YOY New Inventory'!$A$17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Inventory'!$B$17:$M$17</c:f>
            </c:numRef>
          </c:val>
          <c:extLst>
            <c:ext xmlns:c16="http://schemas.microsoft.com/office/drawing/2014/chart" uri="{C3380CC4-5D6E-409C-BE32-E72D297353CC}">
              <c16:uniqueId val="{00000003-C76E-4D65-9A33-CEC7197F744E}"/>
            </c:ext>
          </c:extLst>
        </c:ser>
        <c:ser>
          <c:idx val="4"/>
          <c:order val="4"/>
          <c:tx>
            <c:strRef>
              <c:f>'YOY New Inventory'!$A$18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Inventory'!$B$18:$M$18</c:f>
            </c:numRef>
          </c:val>
          <c:extLst>
            <c:ext xmlns:c16="http://schemas.microsoft.com/office/drawing/2014/chart" uri="{C3380CC4-5D6E-409C-BE32-E72D297353CC}">
              <c16:uniqueId val="{00000004-C76E-4D65-9A33-CEC7197F744E}"/>
            </c:ext>
          </c:extLst>
        </c:ser>
        <c:ser>
          <c:idx val="5"/>
          <c:order val="5"/>
          <c:tx>
            <c:strRef>
              <c:f>'YOY New Inventory'!$A$19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Inventory'!$B$19:$M$19</c:f>
              <c:numCache>
                <c:formatCode>General</c:formatCode>
                <c:ptCount val="12"/>
                <c:pt idx="0">
                  <c:v>1454</c:v>
                </c:pt>
                <c:pt idx="1">
                  <c:v>1506</c:v>
                </c:pt>
                <c:pt idx="2">
                  <c:v>1513</c:v>
                </c:pt>
                <c:pt idx="3">
                  <c:v>1545</c:v>
                </c:pt>
                <c:pt idx="4">
                  <c:v>1555</c:v>
                </c:pt>
                <c:pt idx="5">
                  <c:v>1526</c:v>
                </c:pt>
                <c:pt idx="6">
                  <c:v>1513</c:v>
                </c:pt>
                <c:pt idx="7">
                  <c:v>1513</c:v>
                </c:pt>
                <c:pt idx="8">
                  <c:v>1484</c:v>
                </c:pt>
                <c:pt idx="9">
                  <c:v>1497</c:v>
                </c:pt>
                <c:pt idx="10">
                  <c:v>1452</c:v>
                </c:pt>
                <c:pt idx="11">
                  <c:v>1354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76E-4D65-9A33-CEC7197F744E}"/>
            </c:ext>
          </c:extLst>
        </c:ser>
        <c:ser>
          <c:idx val="6"/>
          <c:order val="6"/>
          <c:tx>
            <c:strRef>
              <c:f>'YOY New Inventory'!$A$20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Inventory'!$B$20:$M$20</c:f>
              <c:numCache>
                <c:formatCode>General</c:formatCode>
                <c:ptCount val="12"/>
                <c:pt idx="0">
                  <c:v>1369</c:v>
                </c:pt>
                <c:pt idx="1">
                  <c:v>1434</c:v>
                </c:pt>
                <c:pt idx="2">
                  <c:v>1508</c:v>
                </c:pt>
                <c:pt idx="3">
                  <c:v>1496</c:v>
                </c:pt>
                <c:pt idx="4">
                  <c:v>1514</c:v>
                </c:pt>
                <c:pt idx="5">
                  <c:v>1469</c:v>
                </c:pt>
                <c:pt idx="6">
                  <c:v>1463</c:v>
                </c:pt>
                <c:pt idx="7">
                  <c:v>1528</c:v>
                </c:pt>
                <c:pt idx="8">
                  <c:v>1506</c:v>
                </c:pt>
                <c:pt idx="9">
                  <c:v>1531</c:v>
                </c:pt>
                <c:pt idx="10">
                  <c:v>1519</c:v>
                </c:pt>
                <c:pt idx="11">
                  <c:v>1441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76E-4D65-9A33-CEC7197F744E}"/>
            </c:ext>
          </c:extLst>
        </c:ser>
        <c:ser>
          <c:idx val="7"/>
          <c:order val="7"/>
          <c:tx>
            <c:strRef>
              <c:f>'YOY New Inventory'!$A$21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Inventory'!$B$21:$M$21</c:f>
              <c:numCache>
                <c:formatCode>General</c:formatCode>
                <c:ptCount val="12"/>
                <c:pt idx="0">
                  <c:v>1487</c:v>
                </c:pt>
                <c:pt idx="1">
                  <c:v>1547</c:v>
                </c:pt>
                <c:pt idx="2">
                  <c:v>1641</c:v>
                </c:pt>
                <c:pt idx="3">
                  <c:v>1662</c:v>
                </c:pt>
                <c:pt idx="4">
                  <c:v>1620</c:v>
                </c:pt>
                <c:pt idx="5">
                  <c:v>1574</c:v>
                </c:pt>
                <c:pt idx="6">
                  <c:v>1502</c:v>
                </c:pt>
                <c:pt idx="7">
                  <c:v>1491</c:v>
                </c:pt>
                <c:pt idx="8">
                  <c:v>1465</c:v>
                </c:pt>
                <c:pt idx="9">
                  <c:v>1482</c:v>
                </c:pt>
                <c:pt idx="10">
                  <c:v>1493</c:v>
                </c:pt>
                <c:pt idx="11">
                  <c:v>1336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76E-4D65-9A33-CEC7197F744E}"/>
            </c:ext>
          </c:extLst>
        </c:ser>
        <c:ser>
          <c:idx val="8"/>
          <c:order val="8"/>
          <c:tx>
            <c:strRef>
              <c:f>'YOY New Inventory'!$A$22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Inventory'!$B$22:$M$22</c:f>
              <c:numCache>
                <c:formatCode>General</c:formatCode>
                <c:ptCount val="12"/>
                <c:pt idx="0">
                  <c:v>1330</c:v>
                </c:pt>
                <c:pt idx="1">
                  <c:v>1324</c:v>
                </c:pt>
                <c:pt idx="2">
                  <c:v>1356</c:v>
                </c:pt>
                <c:pt idx="3">
                  <c:v>1316</c:v>
                </c:pt>
                <c:pt idx="4">
                  <c:v>1233</c:v>
                </c:pt>
                <c:pt idx="5">
                  <c:v>965</c:v>
                </c:pt>
                <c:pt idx="6">
                  <c:v>873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76E-4D65-9A33-CEC7197F7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4866792"/>
        <c:axId val="434867776"/>
        <c:axId val="0"/>
      </c:bar3DChart>
      <c:catAx>
        <c:axId val="434866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4867776"/>
        <c:crosses val="autoZero"/>
        <c:auto val="1"/>
        <c:lblAlgn val="ctr"/>
        <c:lblOffset val="100"/>
        <c:noMultiLvlLbl val="0"/>
      </c:catAx>
      <c:valAx>
        <c:axId val="434867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4866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Sold Price per SqFt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'Sold Price per SF data'!$A$2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'Sold Price per SF data'!$B$1:$M$1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'Sold Price per SF data'!$B$2:$M$2</c:f>
            </c:numRef>
          </c:val>
          <c:extLst>
            <c:ext xmlns:c16="http://schemas.microsoft.com/office/drawing/2014/chart" uri="{C3380CC4-5D6E-409C-BE32-E72D297353CC}">
              <c16:uniqueId val="{00000000-EC2D-4668-896C-3905B69F6811}"/>
            </c:ext>
          </c:extLst>
        </c:ser>
        <c:ser>
          <c:idx val="1"/>
          <c:order val="1"/>
          <c:tx>
            <c:strRef>
              <c:f>'Sold Price per SF data'!$A$3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'Sold Price per SF data'!$B$1:$M$1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'Sold Price per SF data'!$B$3:$M$3</c:f>
            </c:numRef>
          </c:val>
          <c:extLst>
            <c:ext xmlns:c16="http://schemas.microsoft.com/office/drawing/2014/chart" uri="{C3380CC4-5D6E-409C-BE32-E72D297353CC}">
              <c16:uniqueId val="{00000001-EC2D-4668-896C-3905B69F6811}"/>
            </c:ext>
          </c:extLst>
        </c:ser>
        <c:ser>
          <c:idx val="2"/>
          <c:order val="2"/>
          <c:tx>
            <c:strRef>
              <c:f>'Sold Price per SF data'!$A$4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'Sold Price per SF data'!$B$1:$M$1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'Sold Price per SF data'!$B$4:$M$4</c:f>
            </c:numRef>
          </c:val>
          <c:extLst>
            <c:ext xmlns:c16="http://schemas.microsoft.com/office/drawing/2014/chart" uri="{C3380CC4-5D6E-409C-BE32-E72D297353CC}">
              <c16:uniqueId val="{00000002-EC2D-4668-896C-3905B69F6811}"/>
            </c:ext>
          </c:extLst>
        </c:ser>
        <c:ser>
          <c:idx val="3"/>
          <c:order val="3"/>
          <c:tx>
            <c:strRef>
              <c:f>'Sold Price per SF data'!$A$5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'Sold Price per SF data'!$B$1:$M$1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'Sold Price per SF data'!$B$5:$M$5</c:f>
            </c:numRef>
          </c:val>
          <c:extLst>
            <c:ext xmlns:c16="http://schemas.microsoft.com/office/drawing/2014/chart" uri="{C3380CC4-5D6E-409C-BE32-E72D297353CC}">
              <c16:uniqueId val="{00000003-EC2D-4668-896C-3905B69F6811}"/>
            </c:ext>
          </c:extLst>
        </c:ser>
        <c:ser>
          <c:idx val="4"/>
          <c:order val="4"/>
          <c:tx>
            <c:strRef>
              <c:f>'Sold Price per SF data'!$A$6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'Sold Price per SF data'!$B$1:$M$1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'Sold Price per SF data'!$B$6:$M$6</c:f>
            </c:numRef>
          </c:val>
          <c:extLst>
            <c:ext xmlns:c16="http://schemas.microsoft.com/office/drawing/2014/chart" uri="{C3380CC4-5D6E-409C-BE32-E72D297353CC}">
              <c16:uniqueId val="{00000004-EC2D-4668-896C-3905B69F6811}"/>
            </c:ext>
          </c:extLst>
        </c:ser>
        <c:ser>
          <c:idx val="5"/>
          <c:order val="5"/>
          <c:tx>
            <c:strRef>
              <c:f>'Sold Price per SF data'!$A$7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'Sold Price per SF data'!$B$1:$M$1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'Sold Price per SF data'!$B$7:$M$7</c:f>
            </c:numRef>
          </c:val>
          <c:extLst>
            <c:ext xmlns:c16="http://schemas.microsoft.com/office/drawing/2014/chart" uri="{C3380CC4-5D6E-409C-BE32-E72D297353CC}">
              <c16:uniqueId val="{00000005-EC2D-4668-896C-3905B69F6811}"/>
            </c:ext>
          </c:extLst>
        </c:ser>
        <c:ser>
          <c:idx val="6"/>
          <c:order val="6"/>
          <c:tx>
            <c:strRef>
              <c:f>'Sold Price per SF data'!$A$8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'Sold Price per SF data'!$B$1:$M$1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'Sold Price per SF data'!$B$8:$M$8</c:f>
            </c:numRef>
          </c:val>
          <c:extLst>
            <c:ext xmlns:c16="http://schemas.microsoft.com/office/drawing/2014/chart" uri="{C3380CC4-5D6E-409C-BE32-E72D297353CC}">
              <c16:uniqueId val="{00000006-EC2D-4668-896C-3905B69F6811}"/>
            </c:ext>
          </c:extLst>
        </c:ser>
        <c:ser>
          <c:idx val="7"/>
          <c:order val="7"/>
          <c:tx>
            <c:strRef>
              <c:f>'Sold Price per SF data'!$A$9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'Sold Price per SF data'!$B$1:$M$1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'Sold Price per SF data'!$B$9:$M$9</c:f>
            </c:numRef>
          </c:val>
          <c:extLst>
            <c:ext xmlns:c16="http://schemas.microsoft.com/office/drawing/2014/chart" uri="{C3380CC4-5D6E-409C-BE32-E72D297353CC}">
              <c16:uniqueId val="{00000007-EC2D-4668-896C-3905B69F6811}"/>
            </c:ext>
          </c:extLst>
        </c:ser>
        <c:ser>
          <c:idx val="8"/>
          <c:order val="8"/>
          <c:tx>
            <c:strRef>
              <c:f>'Sold Price per SF data'!$A$10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9BFF"/>
            </a:solidFill>
            <a:ln>
              <a:noFill/>
            </a:ln>
            <a:effectLst/>
            <a:sp3d/>
          </c:spPr>
          <c:invertIfNegative val="0"/>
          <c:cat>
            <c:strRef>
              <c:f>'Sold Price per SF data'!$B$1:$M$1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'Sold Price per SF data'!$B$10:$M$10</c:f>
              <c:numCache>
                <c:formatCode>"$"#,##0.00</c:formatCode>
                <c:ptCount val="12"/>
                <c:pt idx="0">
                  <c:v>188.33</c:v>
                </c:pt>
                <c:pt idx="1">
                  <c:v>190</c:v>
                </c:pt>
                <c:pt idx="2">
                  <c:v>186.32</c:v>
                </c:pt>
                <c:pt idx="3">
                  <c:v>194.52</c:v>
                </c:pt>
                <c:pt idx="4">
                  <c:v>186.88</c:v>
                </c:pt>
                <c:pt idx="5">
                  <c:v>199.37</c:v>
                </c:pt>
                <c:pt idx="6">
                  <c:v>192.57</c:v>
                </c:pt>
                <c:pt idx="7">
                  <c:v>187.96</c:v>
                </c:pt>
                <c:pt idx="8">
                  <c:v>193.7</c:v>
                </c:pt>
                <c:pt idx="9">
                  <c:v>178.97</c:v>
                </c:pt>
                <c:pt idx="10">
                  <c:v>197.64</c:v>
                </c:pt>
                <c:pt idx="11">
                  <c:v>205.61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C2D-4668-896C-3905B69F6811}"/>
            </c:ext>
          </c:extLst>
        </c:ser>
        <c:ser>
          <c:idx val="9"/>
          <c:order val="9"/>
          <c:tx>
            <c:strRef>
              <c:f>'Sold Price per SF data'!$A$11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'Sold Price per SF data'!$B$1:$M$1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'Sold Price per SF data'!$B$11:$M$11</c:f>
              <c:numCache>
                <c:formatCode>"$"#,##0.00</c:formatCode>
                <c:ptCount val="12"/>
                <c:pt idx="0">
                  <c:v>188.25</c:v>
                </c:pt>
                <c:pt idx="1">
                  <c:v>199.07</c:v>
                </c:pt>
                <c:pt idx="2">
                  <c:v>192.74</c:v>
                </c:pt>
                <c:pt idx="3">
                  <c:v>197.21</c:v>
                </c:pt>
                <c:pt idx="4">
                  <c:v>190.2</c:v>
                </c:pt>
                <c:pt idx="5">
                  <c:v>201.49</c:v>
                </c:pt>
                <c:pt idx="6">
                  <c:v>192.05</c:v>
                </c:pt>
                <c:pt idx="7">
                  <c:v>196.28</c:v>
                </c:pt>
                <c:pt idx="8">
                  <c:v>191.31</c:v>
                </c:pt>
                <c:pt idx="9">
                  <c:v>200.35</c:v>
                </c:pt>
                <c:pt idx="10">
                  <c:v>199.4</c:v>
                </c:pt>
                <c:pt idx="11">
                  <c:v>211.82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C2D-4668-896C-3905B69F6811}"/>
            </c:ext>
          </c:extLst>
        </c:ser>
        <c:ser>
          <c:idx val="10"/>
          <c:order val="10"/>
          <c:tx>
            <c:strRef>
              <c:f>'Sold Price per SF data'!$A$12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'Sold Price per SF data'!$B$1:$M$1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'Sold Price per SF data'!$B$12:$M$12</c:f>
              <c:numCache>
                <c:formatCode>"$"#,##0.00</c:formatCode>
                <c:ptCount val="12"/>
                <c:pt idx="0">
                  <c:v>193.75</c:v>
                </c:pt>
                <c:pt idx="1">
                  <c:v>184.26</c:v>
                </c:pt>
                <c:pt idx="2">
                  <c:v>205.74</c:v>
                </c:pt>
                <c:pt idx="3">
                  <c:v>193.05</c:v>
                </c:pt>
                <c:pt idx="4">
                  <c:v>193.44</c:v>
                </c:pt>
                <c:pt idx="5">
                  <c:v>195.42</c:v>
                </c:pt>
                <c:pt idx="6">
                  <c:v>184.67</c:v>
                </c:pt>
                <c:pt idx="7">
                  <c:v>204.31</c:v>
                </c:pt>
                <c:pt idx="8">
                  <c:v>195.19</c:v>
                </c:pt>
                <c:pt idx="9">
                  <c:v>197.75</c:v>
                </c:pt>
                <c:pt idx="10">
                  <c:v>206.55</c:v>
                </c:pt>
                <c:pt idx="11">
                  <c:v>203.06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C2D-4668-896C-3905B69F6811}"/>
            </c:ext>
          </c:extLst>
        </c:ser>
        <c:ser>
          <c:idx val="11"/>
          <c:order val="11"/>
          <c:tx>
            <c:strRef>
              <c:f>'Sold Price per SF data'!$A$13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'Sold Price per SF data'!$B$1:$M$1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'Sold Price per SF data'!$B$13:$M$13</c:f>
              <c:numCache>
                <c:formatCode>"$"#,##0.00</c:formatCode>
                <c:ptCount val="12"/>
                <c:pt idx="0">
                  <c:v>196.69</c:v>
                </c:pt>
                <c:pt idx="1">
                  <c:v>195.26</c:v>
                </c:pt>
                <c:pt idx="2">
                  <c:v>207.95</c:v>
                </c:pt>
                <c:pt idx="3">
                  <c:v>209.44</c:v>
                </c:pt>
                <c:pt idx="4">
                  <c:v>198.29</c:v>
                </c:pt>
                <c:pt idx="5">
                  <c:v>194.29</c:v>
                </c:pt>
                <c:pt idx="6">
                  <c:v>209.32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C2D-4668-896C-3905B69F6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61280040"/>
        <c:axId val="561282008"/>
        <c:axId val="0"/>
      </c:bar3DChart>
      <c:catAx>
        <c:axId val="561280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282008"/>
        <c:crosses val="autoZero"/>
        <c:auto val="1"/>
        <c:lblAlgn val="ctr"/>
        <c:lblOffset val="100"/>
        <c:noMultiLvlLbl val="0"/>
      </c:catAx>
      <c:valAx>
        <c:axId val="561282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280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line3DChart>
        <c:grouping val="standard"/>
        <c:varyColors val="0"/>
        <c:ser>
          <c:idx val="0"/>
          <c:order val="0"/>
          <c:tx>
            <c:strRef>
              <c:f>'Absorption Rate data'!$A$3</c:f>
              <c:strCache>
                <c:ptCount val="1"/>
                <c:pt idx="0">
                  <c:v>Absorption Rate in Weeks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</c:spPr>
          <c:cat>
            <c:numRef>
              <c:f>'Absorption Rate data'!$B$2:$FA$2</c:f>
              <c:numCache>
                <c:formatCode>[$-409]mmm\-yy;@</c:formatCode>
                <c:ptCount val="24"/>
                <c:pt idx="0">
                  <c:v>43313</c:v>
                </c:pt>
                <c:pt idx="1">
                  <c:v>43344</c:v>
                </c:pt>
                <c:pt idx="2">
                  <c:v>43374</c:v>
                </c:pt>
                <c:pt idx="3">
                  <c:v>43405</c:v>
                </c:pt>
                <c:pt idx="4">
                  <c:v>43435</c:v>
                </c:pt>
                <c:pt idx="5">
                  <c:v>43466</c:v>
                </c:pt>
                <c:pt idx="6">
                  <c:v>43497</c:v>
                </c:pt>
                <c:pt idx="7">
                  <c:v>43525</c:v>
                </c:pt>
                <c:pt idx="8">
                  <c:v>43556</c:v>
                </c:pt>
                <c:pt idx="9">
                  <c:v>43586</c:v>
                </c:pt>
                <c:pt idx="10">
                  <c:v>43617</c:v>
                </c:pt>
                <c:pt idx="11">
                  <c:v>43647</c:v>
                </c:pt>
                <c:pt idx="12">
                  <c:v>43678</c:v>
                </c:pt>
                <c:pt idx="13">
                  <c:v>43709</c:v>
                </c:pt>
                <c:pt idx="14">
                  <c:v>43739</c:v>
                </c:pt>
                <c:pt idx="15">
                  <c:v>43770</c:v>
                </c:pt>
                <c:pt idx="16">
                  <c:v>43800</c:v>
                </c:pt>
                <c:pt idx="17">
                  <c:v>43831</c:v>
                </c:pt>
                <c:pt idx="18">
                  <c:v>43862</c:v>
                </c:pt>
                <c:pt idx="19">
                  <c:v>43891</c:v>
                </c:pt>
                <c:pt idx="20">
                  <c:v>43922</c:v>
                </c:pt>
                <c:pt idx="21">
                  <c:v>43952</c:v>
                </c:pt>
                <c:pt idx="22">
                  <c:v>43983</c:v>
                </c:pt>
                <c:pt idx="23">
                  <c:v>44013</c:v>
                </c:pt>
              </c:numCache>
            </c:numRef>
          </c:cat>
          <c:val>
            <c:numRef>
              <c:f>'Absorption Rate data'!$B$3:$FA$3</c:f>
              <c:numCache>
                <c:formatCode>0.00</c:formatCode>
                <c:ptCount val="24"/>
                <c:pt idx="0">
                  <c:v>35.033509700176367</c:v>
                </c:pt>
                <c:pt idx="1">
                  <c:v>45.95774647887324</c:v>
                </c:pt>
                <c:pt idx="2">
                  <c:v>37.695075757575758</c:v>
                </c:pt>
                <c:pt idx="3">
                  <c:v>48.758024691358024</c:v>
                </c:pt>
                <c:pt idx="4">
                  <c:v>37.616465863453818</c:v>
                </c:pt>
                <c:pt idx="5">
                  <c:v>54.476190476190482</c:v>
                </c:pt>
                <c:pt idx="6">
                  <c:v>54.888888888888893</c:v>
                </c:pt>
                <c:pt idx="7">
                  <c:v>38.882246376811594</c:v>
                </c:pt>
                <c:pt idx="8">
                  <c:v>38.358024691358025</c:v>
                </c:pt>
                <c:pt idx="9">
                  <c:v>32.490015360983101</c:v>
                </c:pt>
                <c:pt idx="10">
                  <c:v>36.012280701754385</c:v>
                </c:pt>
                <c:pt idx="11">
                  <c:v>35.275675675675672</c:v>
                </c:pt>
                <c:pt idx="12">
                  <c:v>32.316749585406299</c:v>
                </c:pt>
                <c:pt idx="13">
                  <c:v>39.374485596707814</c:v>
                </c:pt>
                <c:pt idx="14">
                  <c:v>34.162257495590829</c:v>
                </c:pt>
                <c:pt idx="15">
                  <c:v>31.553398058252426</c:v>
                </c:pt>
                <c:pt idx="16">
                  <c:v>33.396551724137929</c:v>
                </c:pt>
                <c:pt idx="17">
                  <c:v>39.383219954648531</c:v>
                </c:pt>
                <c:pt idx="18">
                  <c:v>39.474885844748854</c:v>
                </c:pt>
                <c:pt idx="19">
                  <c:v>29.614740368509214</c:v>
                </c:pt>
                <c:pt idx="20">
                  <c:v>37.255411255411254</c:v>
                </c:pt>
                <c:pt idx="21">
                  <c:v>36.266219239373598</c:v>
                </c:pt>
                <c:pt idx="22">
                  <c:v>19.117647058823529</c:v>
                </c:pt>
                <c:pt idx="23">
                  <c:v>9.8140531276778056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44-4FA1-83AC-3074413DF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1813560"/>
        <c:axId val="-2131810456"/>
        <c:axId val="-2131807160"/>
      </c:line3DChart>
      <c:dateAx>
        <c:axId val="-2131813560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1200000"/>
          <a:lstStyle/>
          <a:p>
            <a:pPr>
              <a:defRPr b="0">
                <a:ln>
                  <a:solidFill>
                    <a:srgbClr val="000000"/>
                  </a:solidFill>
                </a:ln>
                <a:solidFill>
                  <a:schemeClr val="tx1">
                    <a:alpha val="64000"/>
                  </a:schemeClr>
                </a:solidFill>
              </a:defRPr>
            </a:pPr>
            <a:endParaRPr lang="en-US"/>
          </a:p>
        </c:txPr>
        <c:crossAx val="-2131810456"/>
        <c:crosses val="autoZero"/>
        <c:auto val="1"/>
        <c:lblOffset val="100"/>
        <c:baseTimeUnit val="months"/>
      </c:dateAx>
      <c:valAx>
        <c:axId val="-213181045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Weeks</a:t>
                </a:r>
              </a:p>
            </c:rich>
          </c:tx>
          <c:overlay val="0"/>
        </c:title>
        <c:numFmt formatCode="0" sourceLinked="0"/>
        <c:majorTickMark val="out"/>
        <c:minorTickMark val="in"/>
        <c:tickLblPos val="nextTo"/>
        <c:spPr>
          <a:ln/>
        </c:spPr>
        <c:txPr>
          <a:bodyPr/>
          <a:lstStyle/>
          <a:p>
            <a:pPr>
              <a:defRPr b="1"/>
            </a:pPr>
            <a:endParaRPr lang="en-US"/>
          </a:p>
        </c:txPr>
        <c:crossAx val="-2131813560"/>
        <c:crosses val="autoZero"/>
        <c:crossBetween val="between"/>
      </c:valAx>
      <c:serAx>
        <c:axId val="-2131807160"/>
        <c:scaling>
          <c:orientation val="minMax"/>
        </c:scaling>
        <c:delete val="1"/>
        <c:axPos val="b"/>
        <c:majorTickMark val="out"/>
        <c:minorTickMark val="none"/>
        <c:tickLblPos val="none"/>
        <c:crossAx val="-2131810456"/>
        <c:crosses val="autoZero"/>
      </c:serAx>
      <c:spPr>
        <a:ln>
          <a:noFill/>
        </a:ln>
      </c:spPr>
    </c:plotArea>
    <c:plotVisOnly val="1"/>
    <c:dispBlanksAs val="gap"/>
    <c:showDLblsOverMax val="0"/>
  </c:chart>
  <c:spPr>
    <a:ln w="66675" cmpd="dbl">
      <a:noFill/>
    </a:ln>
  </c:spPr>
  <c:txPr>
    <a:bodyPr/>
    <a:lstStyle/>
    <a:p>
      <a:pPr>
        <a:defRPr>
          <a:ln>
            <a:solidFill>
              <a:schemeClr val="tx1"/>
            </a:solidFill>
          </a:ln>
        </a:defRPr>
      </a:pPr>
      <a:endParaRPr lang="en-US"/>
    </a:p>
  </c:txPr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/>
              <a:t>Residential Sales </a:t>
            </a:r>
          </a:p>
          <a:p>
            <a:pPr>
              <a:defRPr/>
            </a:pPr>
            <a:r>
              <a:rPr lang="en-US" sz="1000"/>
              <a:t>by </a:t>
            </a:r>
          </a:p>
          <a:p>
            <a:pPr>
              <a:defRPr/>
            </a:pPr>
            <a:r>
              <a:rPr lang="en-US" sz="1000"/>
              <a:t>Price Range</a:t>
            </a:r>
          </a:p>
        </c:rich>
      </c:tx>
      <c:overlay val="0"/>
    </c:title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8322641498739297E-2"/>
          <c:y val="0.114813712411859"/>
          <c:w val="0.94551727815662601"/>
          <c:h val="0.78309562414750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'Price Range Data'!$A$3</c:f>
              <c:strCache>
                <c:ptCount val="1"/>
                <c:pt idx="0">
                  <c:v>$750,000 and Above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'Price Range Data'!$B$2:$EN$2</c:f>
              <c:numCache>
                <c:formatCode>[$-409]mmm\-yy;@</c:formatCode>
                <c:ptCount val="24"/>
                <c:pt idx="0">
                  <c:v>43313</c:v>
                </c:pt>
                <c:pt idx="1">
                  <c:v>43344</c:v>
                </c:pt>
                <c:pt idx="2">
                  <c:v>43374</c:v>
                </c:pt>
                <c:pt idx="3">
                  <c:v>43405</c:v>
                </c:pt>
                <c:pt idx="4">
                  <c:v>43435</c:v>
                </c:pt>
                <c:pt idx="5">
                  <c:v>43484</c:v>
                </c:pt>
                <c:pt idx="6">
                  <c:v>43515</c:v>
                </c:pt>
                <c:pt idx="7">
                  <c:v>43543</c:v>
                </c:pt>
                <c:pt idx="8">
                  <c:v>43574</c:v>
                </c:pt>
                <c:pt idx="9">
                  <c:v>43604</c:v>
                </c:pt>
                <c:pt idx="10">
                  <c:v>43635</c:v>
                </c:pt>
                <c:pt idx="11">
                  <c:v>43665</c:v>
                </c:pt>
                <c:pt idx="12">
                  <c:v>43696</c:v>
                </c:pt>
                <c:pt idx="13">
                  <c:v>43727</c:v>
                </c:pt>
                <c:pt idx="14">
                  <c:v>43757</c:v>
                </c:pt>
                <c:pt idx="15">
                  <c:v>43788</c:v>
                </c:pt>
                <c:pt idx="16">
                  <c:v>43818</c:v>
                </c:pt>
                <c:pt idx="17">
                  <c:v>43849</c:v>
                </c:pt>
                <c:pt idx="18">
                  <c:v>43880</c:v>
                </c:pt>
                <c:pt idx="19">
                  <c:v>43909</c:v>
                </c:pt>
                <c:pt idx="20">
                  <c:v>43940</c:v>
                </c:pt>
                <c:pt idx="21">
                  <c:v>43970</c:v>
                </c:pt>
                <c:pt idx="22">
                  <c:v>44001</c:v>
                </c:pt>
                <c:pt idx="23">
                  <c:v>44031</c:v>
                </c:pt>
              </c:numCache>
            </c:numRef>
          </c:cat>
          <c:val>
            <c:numRef>
              <c:f>'Price Range Data'!$B$3:$EN$3</c:f>
              <c:numCache>
                <c:formatCode>General</c:formatCode>
                <c:ptCount val="24"/>
                <c:pt idx="0">
                  <c:v>11</c:v>
                </c:pt>
                <c:pt idx="1">
                  <c:v>11</c:v>
                </c:pt>
                <c:pt idx="2">
                  <c:v>16</c:v>
                </c:pt>
                <c:pt idx="3">
                  <c:v>10</c:v>
                </c:pt>
                <c:pt idx="4">
                  <c:v>23</c:v>
                </c:pt>
                <c:pt idx="5">
                  <c:v>11</c:v>
                </c:pt>
                <c:pt idx="6">
                  <c:v>9</c:v>
                </c:pt>
                <c:pt idx="7">
                  <c:v>14</c:v>
                </c:pt>
                <c:pt idx="8">
                  <c:v>11</c:v>
                </c:pt>
                <c:pt idx="9">
                  <c:v>16</c:v>
                </c:pt>
                <c:pt idx="10">
                  <c:v>14</c:v>
                </c:pt>
                <c:pt idx="11">
                  <c:v>12</c:v>
                </c:pt>
                <c:pt idx="12">
                  <c:v>12</c:v>
                </c:pt>
                <c:pt idx="13">
                  <c:v>16</c:v>
                </c:pt>
                <c:pt idx="14">
                  <c:v>14</c:v>
                </c:pt>
                <c:pt idx="15">
                  <c:v>20</c:v>
                </c:pt>
                <c:pt idx="16">
                  <c:v>15</c:v>
                </c:pt>
                <c:pt idx="17">
                  <c:v>11</c:v>
                </c:pt>
                <c:pt idx="18">
                  <c:v>10</c:v>
                </c:pt>
                <c:pt idx="19">
                  <c:v>17</c:v>
                </c:pt>
                <c:pt idx="20">
                  <c:v>9</c:v>
                </c:pt>
                <c:pt idx="21">
                  <c:v>12</c:v>
                </c:pt>
                <c:pt idx="22">
                  <c:v>16</c:v>
                </c:pt>
                <c:pt idx="23">
                  <c:v>41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2E5B-4DA3-A004-0BD32C2120AC}"/>
            </c:ext>
          </c:extLst>
        </c:ser>
        <c:ser>
          <c:idx val="1"/>
          <c:order val="1"/>
          <c:tx>
            <c:strRef>
              <c:f>'Price Range Data'!$A$4</c:f>
              <c:strCache>
                <c:ptCount val="1"/>
                <c:pt idx="0">
                  <c:v>$500,000 - $749,999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'Price Range Data'!$B$2:$EN$2</c:f>
              <c:numCache>
                <c:formatCode>[$-409]mmm\-yy;@</c:formatCode>
                <c:ptCount val="24"/>
                <c:pt idx="0">
                  <c:v>43313</c:v>
                </c:pt>
                <c:pt idx="1">
                  <c:v>43344</c:v>
                </c:pt>
                <c:pt idx="2">
                  <c:v>43374</c:v>
                </c:pt>
                <c:pt idx="3">
                  <c:v>43405</c:v>
                </c:pt>
                <c:pt idx="4">
                  <c:v>43435</c:v>
                </c:pt>
                <c:pt idx="5">
                  <c:v>43484</c:v>
                </c:pt>
                <c:pt idx="6">
                  <c:v>43515</c:v>
                </c:pt>
                <c:pt idx="7">
                  <c:v>43543</c:v>
                </c:pt>
                <c:pt idx="8">
                  <c:v>43574</c:v>
                </c:pt>
                <c:pt idx="9">
                  <c:v>43604</c:v>
                </c:pt>
                <c:pt idx="10">
                  <c:v>43635</c:v>
                </c:pt>
                <c:pt idx="11">
                  <c:v>43665</c:v>
                </c:pt>
                <c:pt idx="12">
                  <c:v>43696</c:v>
                </c:pt>
                <c:pt idx="13">
                  <c:v>43727</c:v>
                </c:pt>
                <c:pt idx="14">
                  <c:v>43757</c:v>
                </c:pt>
                <c:pt idx="15">
                  <c:v>43788</c:v>
                </c:pt>
                <c:pt idx="16">
                  <c:v>43818</c:v>
                </c:pt>
                <c:pt idx="17">
                  <c:v>43849</c:v>
                </c:pt>
                <c:pt idx="18">
                  <c:v>43880</c:v>
                </c:pt>
                <c:pt idx="19">
                  <c:v>43909</c:v>
                </c:pt>
                <c:pt idx="20">
                  <c:v>43940</c:v>
                </c:pt>
                <c:pt idx="21">
                  <c:v>43970</c:v>
                </c:pt>
                <c:pt idx="22">
                  <c:v>44001</c:v>
                </c:pt>
                <c:pt idx="23">
                  <c:v>44031</c:v>
                </c:pt>
              </c:numCache>
            </c:numRef>
          </c:cat>
          <c:val>
            <c:numRef>
              <c:f>'Price Range Data'!$B$4:$EN$4</c:f>
              <c:numCache>
                <c:formatCode>General</c:formatCode>
                <c:ptCount val="24"/>
                <c:pt idx="0">
                  <c:v>28</c:v>
                </c:pt>
                <c:pt idx="1">
                  <c:v>12</c:v>
                </c:pt>
                <c:pt idx="2">
                  <c:v>18</c:v>
                </c:pt>
                <c:pt idx="3">
                  <c:v>18</c:v>
                </c:pt>
                <c:pt idx="4">
                  <c:v>23</c:v>
                </c:pt>
                <c:pt idx="5">
                  <c:v>21</c:v>
                </c:pt>
                <c:pt idx="6">
                  <c:v>15</c:v>
                </c:pt>
                <c:pt idx="7">
                  <c:v>30</c:v>
                </c:pt>
                <c:pt idx="8">
                  <c:v>28</c:v>
                </c:pt>
                <c:pt idx="9">
                  <c:v>33</c:v>
                </c:pt>
                <c:pt idx="10">
                  <c:v>28</c:v>
                </c:pt>
                <c:pt idx="11">
                  <c:v>18</c:v>
                </c:pt>
                <c:pt idx="12">
                  <c:v>18</c:v>
                </c:pt>
                <c:pt idx="13">
                  <c:v>17</c:v>
                </c:pt>
                <c:pt idx="14">
                  <c:v>24</c:v>
                </c:pt>
                <c:pt idx="15">
                  <c:v>30</c:v>
                </c:pt>
                <c:pt idx="16">
                  <c:v>32</c:v>
                </c:pt>
                <c:pt idx="17">
                  <c:v>18</c:v>
                </c:pt>
                <c:pt idx="18">
                  <c:v>15</c:v>
                </c:pt>
                <c:pt idx="19">
                  <c:v>31</c:v>
                </c:pt>
                <c:pt idx="20">
                  <c:v>22</c:v>
                </c:pt>
                <c:pt idx="21">
                  <c:v>25</c:v>
                </c:pt>
                <c:pt idx="22">
                  <c:v>29</c:v>
                </c:pt>
                <c:pt idx="23">
                  <c:v>66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2E5B-4DA3-A004-0BD32C2120AC}"/>
            </c:ext>
          </c:extLst>
        </c:ser>
        <c:ser>
          <c:idx val="2"/>
          <c:order val="2"/>
          <c:tx>
            <c:strRef>
              <c:f>'Price Range Data'!$A$5</c:f>
              <c:strCache>
                <c:ptCount val="1"/>
                <c:pt idx="0">
                  <c:v>Below $199,999K</c:v>
                </c:pt>
              </c:strCache>
            </c:strRef>
          </c:tx>
          <c:invertIfNegative val="0"/>
          <c:cat>
            <c:numRef>
              <c:f>'Price Range Data'!$B$2:$EN$2</c:f>
              <c:numCache>
                <c:formatCode>[$-409]mmm\-yy;@</c:formatCode>
                <c:ptCount val="24"/>
                <c:pt idx="0">
                  <c:v>43313</c:v>
                </c:pt>
                <c:pt idx="1">
                  <c:v>43344</c:v>
                </c:pt>
                <c:pt idx="2">
                  <c:v>43374</c:v>
                </c:pt>
                <c:pt idx="3">
                  <c:v>43405</c:v>
                </c:pt>
                <c:pt idx="4">
                  <c:v>43435</c:v>
                </c:pt>
                <c:pt idx="5">
                  <c:v>43484</c:v>
                </c:pt>
                <c:pt idx="6">
                  <c:v>43515</c:v>
                </c:pt>
                <c:pt idx="7">
                  <c:v>43543</c:v>
                </c:pt>
                <c:pt idx="8">
                  <c:v>43574</c:v>
                </c:pt>
                <c:pt idx="9">
                  <c:v>43604</c:v>
                </c:pt>
                <c:pt idx="10">
                  <c:v>43635</c:v>
                </c:pt>
                <c:pt idx="11">
                  <c:v>43665</c:v>
                </c:pt>
                <c:pt idx="12">
                  <c:v>43696</c:v>
                </c:pt>
                <c:pt idx="13">
                  <c:v>43727</c:v>
                </c:pt>
                <c:pt idx="14">
                  <c:v>43757</c:v>
                </c:pt>
                <c:pt idx="15">
                  <c:v>43788</c:v>
                </c:pt>
                <c:pt idx="16">
                  <c:v>43818</c:v>
                </c:pt>
                <c:pt idx="17">
                  <c:v>43849</c:v>
                </c:pt>
                <c:pt idx="18">
                  <c:v>43880</c:v>
                </c:pt>
                <c:pt idx="19">
                  <c:v>43909</c:v>
                </c:pt>
                <c:pt idx="20">
                  <c:v>43940</c:v>
                </c:pt>
                <c:pt idx="21">
                  <c:v>43970</c:v>
                </c:pt>
                <c:pt idx="22">
                  <c:v>44001</c:v>
                </c:pt>
                <c:pt idx="23">
                  <c:v>44031</c:v>
                </c:pt>
              </c:numCache>
            </c:numRef>
          </c:cat>
          <c:val>
            <c:numRef>
              <c:f>'Price Range Data'!$B$5:$EN$5</c:f>
              <c:numCache>
                <c:formatCode>General</c:formatCode>
                <c:ptCount val="24"/>
                <c:pt idx="0">
                  <c:v>35</c:v>
                </c:pt>
                <c:pt idx="1">
                  <c:v>22</c:v>
                </c:pt>
                <c:pt idx="2">
                  <c:v>31</c:v>
                </c:pt>
                <c:pt idx="3">
                  <c:v>17</c:v>
                </c:pt>
                <c:pt idx="4">
                  <c:v>21</c:v>
                </c:pt>
                <c:pt idx="5">
                  <c:v>23</c:v>
                </c:pt>
                <c:pt idx="6">
                  <c:v>22</c:v>
                </c:pt>
                <c:pt idx="7">
                  <c:v>24</c:v>
                </c:pt>
                <c:pt idx="8">
                  <c:v>31</c:v>
                </c:pt>
                <c:pt idx="9">
                  <c:v>29</c:v>
                </c:pt>
                <c:pt idx="10">
                  <c:v>27</c:v>
                </c:pt>
                <c:pt idx="11">
                  <c:v>33</c:v>
                </c:pt>
                <c:pt idx="12">
                  <c:v>29</c:v>
                </c:pt>
                <c:pt idx="13">
                  <c:v>29</c:v>
                </c:pt>
                <c:pt idx="14">
                  <c:v>17</c:v>
                </c:pt>
                <c:pt idx="15">
                  <c:v>26</c:v>
                </c:pt>
                <c:pt idx="16">
                  <c:v>20</c:v>
                </c:pt>
                <c:pt idx="17">
                  <c:v>20</c:v>
                </c:pt>
                <c:pt idx="18">
                  <c:v>24</c:v>
                </c:pt>
                <c:pt idx="19">
                  <c:v>29</c:v>
                </c:pt>
                <c:pt idx="20">
                  <c:v>13</c:v>
                </c:pt>
                <c:pt idx="21">
                  <c:v>18</c:v>
                </c:pt>
                <c:pt idx="22">
                  <c:v>39</c:v>
                </c:pt>
                <c:pt idx="23">
                  <c:v>37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2E5B-4DA3-A004-0BD32C2120AC}"/>
            </c:ext>
          </c:extLst>
        </c:ser>
        <c:ser>
          <c:idx val="3"/>
          <c:order val="3"/>
          <c:tx>
            <c:strRef>
              <c:f>'Price Range Data'!$A$6</c:f>
              <c:strCache>
                <c:ptCount val="1"/>
                <c:pt idx="0">
                  <c:v>$200,000 - $499,999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'Price Range Data'!$B$2:$EN$2</c:f>
              <c:numCache>
                <c:formatCode>[$-409]mmm\-yy;@</c:formatCode>
                <c:ptCount val="24"/>
                <c:pt idx="0">
                  <c:v>43313</c:v>
                </c:pt>
                <c:pt idx="1">
                  <c:v>43344</c:v>
                </c:pt>
                <c:pt idx="2">
                  <c:v>43374</c:v>
                </c:pt>
                <c:pt idx="3">
                  <c:v>43405</c:v>
                </c:pt>
                <c:pt idx="4">
                  <c:v>43435</c:v>
                </c:pt>
                <c:pt idx="5">
                  <c:v>43484</c:v>
                </c:pt>
                <c:pt idx="6">
                  <c:v>43515</c:v>
                </c:pt>
                <c:pt idx="7">
                  <c:v>43543</c:v>
                </c:pt>
                <c:pt idx="8">
                  <c:v>43574</c:v>
                </c:pt>
                <c:pt idx="9">
                  <c:v>43604</c:v>
                </c:pt>
                <c:pt idx="10">
                  <c:v>43635</c:v>
                </c:pt>
                <c:pt idx="11">
                  <c:v>43665</c:v>
                </c:pt>
                <c:pt idx="12">
                  <c:v>43696</c:v>
                </c:pt>
                <c:pt idx="13">
                  <c:v>43727</c:v>
                </c:pt>
                <c:pt idx="14">
                  <c:v>43757</c:v>
                </c:pt>
                <c:pt idx="15">
                  <c:v>43788</c:v>
                </c:pt>
                <c:pt idx="16">
                  <c:v>43818</c:v>
                </c:pt>
                <c:pt idx="17">
                  <c:v>43849</c:v>
                </c:pt>
                <c:pt idx="18">
                  <c:v>43880</c:v>
                </c:pt>
                <c:pt idx="19">
                  <c:v>43909</c:v>
                </c:pt>
                <c:pt idx="20">
                  <c:v>43940</c:v>
                </c:pt>
                <c:pt idx="21">
                  <c:v>43970</c:v>
                </c:pt>
                <c:pt idx="22">
                  <c:v>44001</c:v>
                </c:pt>
                <c:pt idx="23">
                  <c:v>44031</c:v>
                </c:pt>
              </c:numCache>
            </c:numRef>
          </c:cat>
          <c:val>
            <c:numRef>
              <c:f>'Price Range Data'!$B$6:$EN$6</c:f>
              <c:numCache>
                <c:formatCode>General</c:formatCode>
                <c:ptCount val="24"/>
                <c:pt idx="0">
                  <c:v>115</c:v>
                </c:pt>
                <c:pt idx="1">
                  <c:v>97</c:v>
                </c:pt>
                <c:pt idx="2">
                  <c:v>111</c:v>
                </c:pt>
                <c:pt idx="3">
                  <c:v>90</c:v>
                </c:pt>
                <c:pt idx="4">
                  <c:v>99</c:v>
                </c:pt>
                <c:pt idx="5">
                  <c:v>62</c:v>
                </c:pt>
                <c:pt idx="6">
                  <c:v>77</c:v>
                </c:pt>
                <c:pt idx="7">
                  <c:v>116</c:v>
                </c:pt>
                <c:pt idx="8">
                  <c:v>119</c:v>
                </c:pt>
                <c:pt idx="9">
                  <c:v>139</c:v>
                </c:pt>
                <c:pt idx="10">
                  <c:v>121</c:v>
                </c:pt>
                <c:pt idx="11">
                  <c:v>122</c:v>
                </c:pt>
                <c:pt idx="12">
                  <c:v>142</c:v>
                </c:pt>
                <c:pt idx="13">
                  <c:v>100</c:v>
                </c:pt>
                <c:pt idx="14">
                  <c:v>134</c:v>
                </c:pt>
                <c:pt idx="15">
                  <c:v>130</c:v>
                </c:pt>
                <c:pt idx="16">
                  <c:v>107</c:v>
                </c:pt>
                <c:pt idx="17">
                  <c:v>98</c:v>
                </c:pt>
                <c:pt idx="18">
                  <c:v>97</c:v>
                </c:pt>
                <c:pt idx="19">
                  <c:v>122</c:v>
                </c:pt>
                <c:pt idx="20">
                  <c:v>110</c:v>
                </c:pt>
                <c:pt idx="21">
                  <c:v>94</c:v>
                </c:pt>
                <c:pt idx="22">
                  <c:v>137</c:v>
                </c:pt>
                <c:pt idx="23">
                  <c:v>245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2E5B-4DA3-A004-0BD32C212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141985320"/>
        <c:axId val="-2141982136"/>
        <c:axId val="-2141978728"/>
        <c:extLst/>
      </c:bar3DChart>
      <c:dateAx>
        <c:axId val="-2141985320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1200000"/>
          <a:lstStyle/>
          <a:p>
            <a:pPr>
              <a:defRPr sz="800"/>
            </a:pPr>
            <a:endParaRPr lang="en-US"/>
          </a:p>
        </c:txPr>
        <c:crossAx val="-2141982136"/>
        <c:crosses val="autoZero"/>
        <c:auto val="1"/>
        <c:lblOffset val="100"/>
        <c:baseTimeUnit val="months"/>
        <c:majorUnit val="3"/>
        <c:majorTimeUnit val="months"/>
      </c:dateAx>
      <c:valAx>
        <c:axId val="-214198213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-2141985320"/>
        <c:crosses val="autoZero"/>
        <c:crossBetween val="between"/>
      </c:valAx>
      <c:serAx>
        <c:axId val="-2141978728"/>
        <c:scaling>
          <c:orientation val="minMax"/>
        </c:scaling>
        <c:delete val="1"/>
        <c:axPos val="b"/>
        <c:majorTickMark val="out"/>
        <c:minorTickMark val="none"/>
        <c:tickLblPos val="none"/>
        <c:crossAx val="-2141982136"/>
        <c:crosses val="autoZero"/>
      </c:serAx>
    </c:plotArea>
    <c:legend>
      <c:legendPos val="b"/>
      <c:layout>
        <c:manualLayout>
          <c:xMode val="edge"/>
          <c:yMode val="edge"/>
          <c:x val="0.24247824606794"/>
          <c:y val="0.92969564132938398"/>
          <c:w val="0.51478305206438302"/>
          <c:h val="3.1763660169782902E-2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 w="66675" cmpd="dbl">
      <a:solidFill>
        <a:schemeClr val="tx1"/>
      </a:solidFill>
    </a:ln>
  </c:spPr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Average Days on Market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'Avg DOM'!$A$2:$EH$2</c:f>
              <c:strCache>
                <c:ptCount val="138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'Avg DOM'!$EI$1:$ET$1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 DOM'!$EI$2:$ET$2</c:f>
            </c:numRef>
          </c:val>
          <c:extLst>
            <c:ext xmlns:c16="http://schemas.microsoft.com/office/drawing/2014/chart" uri="{C3380CC4-5D6E-409C-BE32-E72D297353CC}">
              <c16:uniqueId val="{00000000-665F-4D9D-BFE0-3A3057E56490}"/>
            </c:ext>
          </c:extLst>
        </c:ser>
        <c:ser>
          <c:idx val="1"/>
          <c:order val="1"/>
          <c:tx>
            <c:strRef>
              <c:f>'Avg DOM'!$A$3:$EH$3</c:f>
              <c:strCache>
                <c:ptCount val="138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'Avg DOM'!$EI$1:$ET$1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 DOM'!$EI$3:$ET$3</c:f>
            </c:numRef>
          </c:val>
          <c:extLst>
            <c:ext xmlns:c16="http://schemas.microsoft.com/office/drawing/2014/chart" uri="{C3380CC4-5D6E-409C-BE32-E72D297353CC}">
              <c16:uniqueId val="{00000001-665F-4D9D-BFE0-3A3057E56490}"/>
            </c:ext>
          </c:extLst>
        </c:ser>
        <c:ser>
          <c:idx val="2"/>
          <c:order val="2"/>
          <c:tx>
            <c:strRef>
              <c:f>'Avg DOM'!$A$4:$EH$4</c:f>
              <c:strCache>
                <c:ptCount val="138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'Avg DOM'!$EI$1:$ET$1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 DOM'!$EI$4:$ET$4</c:f>
            </c:numRef>
          </c:val>
          <c:extLst>
            <c:ext xmlns:c16="http://schemas.microsoft.com/office/drawing/2014/chart" uri="{C3380CC4-5D6E-409C-BE32-E72D297353CC}">
              <c16:uniqueId val="{00000002-665F-4D9D-BFE0-3A3057E56490}"/>
            </c:ext>
          </c:extLst>
        </c:ser>
        <c:ser>
          <c:idx val="3"/>
          <c:order val="3"/>
          <c:tx>
            <c:strRef>
              <c:f>'Avg DOM'!$A$5:$EH$5</c:f>
              <c:strCache>
                <c:ptCount val="138"/>
                <c:pt idx="0">
                  <c:v>2012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'Avg DOM'!$EI$1:$ET$1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 DOM'!$EI$5:$ET$5</c:f>
            </c:numRef>
          </c:val>
          <c:extLst>
            <c:ext xmlns:c16="http://schemas.microsoft.com/office/drawing/2014/chart" uri="{C3380CC4-5D6E-409C-BE32-E72D297353CC}">
              <c16:uniqueId val="{00000003-665F-4D9D-BFE0-3A3057E56490}"/>
            </c:ext>
          </c:extLst>
        </c:ser>
        <c:ser>
          <c:idx val="4"/>
          <c:order val="4"/>
          <c:tx>
            <c:strRef>
              <c:f>'Avg DOM'!$A$6:$EH$6</c:f>
              <c:strCache>
                <c:ptCount val="138"/>
                <c:pt idx="0">
                  <c:v>2013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'Avg DOM'!$EI$1:$ET$1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 DOM'!$EI$6:$ET$6</c:f>
            </c:numRef>
          </c:val>
          <c:extLst>
            <c:ext xmlns:c16="http://schemas.microsoft.com/office/drawing/2014/chart" uri="{C3380CC4-5D6E-409C-BE32-E72D297353CC}">
              <c16:uniqueId val="{00000004-665F-4D9D-BFE0-3A3057E56490}"/>
            </c:ext>
          </c:extLst>
        </c:ser>
        <c:ser>
          <c:idx val="5"/>
          <c:order val="5"/>
          <c:tx>
            <c:strRef>
              <c:f>'Avg DOM'!$A$7:$EH$7</c:f>
              <c:strCache>
                <c:ptCount val="138"/>
                <c:pt idx="0">
                  <c:v>#REF!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'Avg DOM'!$EI$1:$ET$1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 DOM'!$EI$7:$ET$7</c:f>
            </c:numRef>
          </c:val>
          <c:extLst>
            <c:ext xmlns:c16="http://schemas.microsoft.com/office/drawing/2014/chart" uri="{C3380CC4-5D6E-409C-BE32-E72D297353CC}">
              <c16:uniqueId val="{00000005-665F-4D9D-BFE0-3A3057E56490}"/>
            </c:ext>
          </c:extLst>
        </c:ser>
        <c:ser>
          <c:idx val="6"/>
          <c:order val="6"/>
          <c:tx>
            <c:strRef>
              <c:f>'Avg DOM'!$A$8:$EH$8</c:f>
              <c:strCache>
                <c:ptCount val="138"/>
                <c:pt idx="0">
                  <c:v>2014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'Avg DOM'!$EI$1:$ET$1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 DOM'!$EI$8:$ET$8</c:f>
            </c:numRef>
          </c:val>
          <c:extLst>
            <c:ext xmlns:c16="http://schemas.microsoft.com/office/drawing/2014/chart" uri="{C3380CC4-5D6E-409C-BE32-E72D297353CC}">
              <c16:uniqueId val="{00000006-665F-4D9D-BFE0-3A3057E56490}"/>
            </c:ext>
          </c:extLst>
        </c:ser>
        <c:ser>
          <c:idx val="7"/>
          <c:order val="7"/>
          <c:tx>
            <c:strRef>
              <c:f>'Avg DOM'!$A$9:$EH$9</c:f>
              <c:strCache>
                <c:ptCount val="138"/>
                <c:pt idx="0">
                  <c:v>2016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'Avg DOM'!$EI$1:$ET$1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 DOM'!$EI$9:$ET$9</c:f>
            </c:numRef>
          </c:val>
          <c:extLst>
            <c:ext xmlns:c16="http://schemas.microsoft.com/office/drawing/2014/chart" uri="{C3380CC4-5D6E-409C-BE32-E72D297353CC}">
              <c16:uniqueId val="{00000007-665F-4D9D-BFE0-3A3057E56490}"/>
            </c:ext>
          </c:extLst>
        </c:ser>
        <c:ser>
          <c:idx val="8"/>
          <c:order val="8"/>
          <c:tx>
            <c:strRef>
              <c:f>'Avg DOM'!$A$10:$EH$10</c:f>
              <c:strCache>
                <c:ptCount val="138"/>
                <c:pt idx="0">
                  <c:v>2017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  <a:sp3d/>
          </c:spPr>
          <c:invertIfNegative val="0"/>
          <c:cat>
            <c:strRef>
              <c:f>'Avg DOM'!$EI$1:$ET$1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 DOM'!$EI$10:$ET$10</c:f>
              <c:numCache>
                <c:formatCode>General</c:formatCode>
                <c:ptCount val="12"/>
                <c:pt idx="0">
                  <c:v>223</c:v>
                </c:pt>
                <c:pt idx="1">
                  <c:v>191</c:v>
                </c:pt>
                <c:pt idx="2">
                  <c:v>192</c:v>
                </c:pt>
                <c:pt idx="3">
                  <c:v>160</c:v>
                </c:pt>
                <c:pt idx="4">
                  <c:v>135</c:v>
                </c:pt>
                <c:pt idx="5">
                  <c:v>137</c:v>
                </c:pt>
                <c:pt idx="6">
                  <c:v>119</c:v>
                </c:pt>
                <c:pt idx="7">
                  <c:v>142</c:v>
                </c:pt>
                <c:pt idx="8">
                  <c:v>120</c:v>
                </c:pt>
                <c:pt idx="9">
                  <c:v>147</c:v>
                </c:pt>
                <c:pt idx="10">
                  <c:v>141</c:v>
                </c:pt>
                <c:pt idx="11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65F-4D9D-BFE0-3A3057E56490}"/>
            </c:ext>
          </c:extLst>
        </c:ser>
        <c:ser>
          <c:idx val="9"/>
          <c:order val="9"/>
          <c:tx>
            <c:strRef>
              <c:f>'Avg DOM'!$A$11:$EH$11</c:f>
              <c:strCache>
                <c:ptCount val="138"/>
                <c:pt idx="0">
                  <c:v>2017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'Avg DOM'!$EI$1:$ET$1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 DOM'!$EI$11:$ET$11</c:f>
              <c:numCache>
                <c:formatCode>General</c:formatCode>
                <c:ptCount val="12"/>
                <c:pt idx="0">
                  <c:v>170</c:v>
                </c:pt>
                <c:pt idx="1">
                  <c:v>117</c:v>
                </c:pt>
                <c:pt idx="2">
                  <c:v>123</c:v>
                </c:pt>
                <c:pt idx="3">
                  <c:v>133</c:v>
                </c:pt>
                <c:pt idx="4">
                  <c:v>132</c:v>
                </c:pt>
                <c:pt idx="5">
                  <c:v>126</c:v>
                </c:pt>
                <c:pt idx="6">
                  <c:v>129</c:v>
                </c:pt>
                <c:pt idx="7">
                  <c:v>137</c:v>
                </c:pt>
                <c:pt idx="8">
                  <c:v>110</c:v>
                </c:pt>
                <c:pt idx="9">
                  <c:v>117</c:v>
                </c:pt>
                <c:pt idx="10">
                  <c:v>118</c:v>
                </c:pt>
                <c:pt idx="11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65F-4D9D-BFE0-3A3057E56490}"/>
            </c:ext>
          </c:extLst>
        </c:ser>
        <c:ser>
          <c:idx val="10"/>
          <c:order val="10"/>
          <c:tx>
            <c:strRef>
              <c:f>'Avg DOM'!$A$12:$EH$12</c:f>
              <c:strCache>
                <c:ptCount val="138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'Avg DOM'!$EI$1:$ET$1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 DOM'!$EI$12:$ET$12</c:f>
              <c:numCache>
                <c:formatCode>General</c:formatCode>
                <c:ptCount val="12"/>
                <c:pt idx="0">
                  <c:v>104</c:v>
                </c:pt>
                <c:pt idx="1">
                  <c:v>122</c:v>
                </c:pt>
                <c:pt idx="2">
                  <c:v>106</c:v>
                </c:pt>
                <c:pt idx="3">
                  <c:v>118</c:v>
                </c:pt>
                <c:pt idx="4">
                  <c:v>108</c:v>
                </c:pt>
                <c:pt idx="5">
                  <c:v>127</c:v>
                </c:pt>
                <c:pt idx="6">
                  <c:v>119</c:v>
                </c:pt>
                <c:pt idx="7">
                  <c:v>136</c:v>
                </c:pt>
                <c:pt idx="8">
                  <c:v>112</c:v>
                </c:pt>
                <c:pt idx="9">
                  <c:v>103</c:v>
                </c:pt>
                <c:pt idx="10">
                  <c:v>111</c:v>
                </c:pt>
                <c:pt idx="11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65F-4D9D-BFE0-3A3057E56490}"/>
            </c:ext>
          </c:extLst>
        </c:ser>
        <c:ser>
          <c:idx val="11"/>
          <c:order val="11"/>
          <c:tx>
            <c:strRef>
              <c:f>'Avg DOM'!$A$13:$EH$13</c:f>
              <c:strCache>
                <c:ptCount val="138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0-6273-4F09-A681-C9B2C1A0B6E3}"/>
              </c:ext>
            </c:extLst>
          </c:dPt>
          <c:cat>
            <c:strRef>
              <c:f>'Avg DOM'!$EI$1:$ET$1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 DOM'!$EI$13:$ET$13</c:f>
              <c:numCache>
                <c:formatCode>General</c:formatCode>
                <c:ptCount val="12"/>
                <c:pt idx="0">
                  <c:v>109</c:v>
                </c:pt>
                <c:pt idx="1">
                  <c:v>119</c:v>
                </c:pt>
                <c:pt idx="2">
                  <c:v>121</c:v>
                </c:pt>
                <c:pt idx="3">
                  <c:v>96</c:v>
                </c:pt>
                <c:pt idx="4">
                  <c:v>115</c:v>
                </c:pt>
                <c:pt idx="5">
                  <c:v>97</c:v>
                </c:pt>
                <c:pt idx="6">
                  <c:v>126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65F-4D9D-BFE0-3A3057E564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7535104"/>
        <c:axId val="437535432"/>
        <c:axId val="0"/>
      </c:bar3DChart>
      <c:catAx>
        <c:axId val="437535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535432"/>
        <c:crosses val="autoZero"/>
        <c:auto val="1"/>
        <c:lblAlgn val="ctr"/>
        <c:lblOffset val="100"/>
        <c:noMultiLvlLbl val="0"/>
      </c:catAx>
      <c:valAx>
        <c:axId val="437535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535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Under Contract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'Total Under Contract'!$A$3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'Total Under Contract'!$B$2:$M$2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Under Contract'!$B$3:$M$3</c:f>
            </c:numRef>
          </c:val>
          <c:extLst>
            <c:ext xmlns:c16="http://schemas.microsoft.com/office/drawing/2014/chart" uri="{C3380CC4-5D6E-409C-BE32-E72D297353CC}">
              <c16:uniqueId val="{00000000-3666-4323-8E00-CFC4BAB28F39}"/>
            </c:ext>
          </c:extLst>
        </c:ser>
        <c:ser>
          <c:idx val="1"/>
          <c:order val="1"/>
          <c:tx>
            <c:strRef>
              <c:f>'Total Under Contract'!$A$4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'Total Under Contract'!$B$2:$M$2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Under Contract'!$B$4:$M$4</c:f>
            </c:numRef>
          </c:val>
          <c:extLst>
            <c:ext xmlns:c16="http://schemas.microsoft.com/office/drawing/2014/chart" uri="{C3380CC4-5D6E-409C-BE32-E72D297353CC}">
              <c16:uniqueId val="{00000001-3666-4323-8E00-CFC4BAB28F39}"/>
            </c:ext>
          </c:extLst>
        </c:ser>
        <c:ser>
          <c:idx val="2"/>
          <c:order val="2"/>
          <c:tx>
            <c:strRef>
              <c:f>'Total Under Contract'!$A$5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'Total Under Contract'!$B$2:$M$2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Under Contract'!$B$5:$M$5</c:f>
            </c:numRef>
          </c:val>
          <c:extLst>
            <c:ext xmlns:c16="http://schemas.microsoft.com/office/drawing/2014/chart" uri="{C3380CC4-5D6E-409C-BE32-E72D297353CC}">
              <c16:uniqueId val="{00000002-3666-4323-8E00-CFC4BAB28F39}"/>
            </c:ext>
          </c:extLst>
        </c:ser>
        <c:ser>
          <c:idx val="3"/>
          <c:order val="3"/>
          <c:tx>
            <c:strRef>
              <c:f>'Total Under Contract'!$A$6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'Total Under Contract'!$B$2:$M$2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Under Contract'!$B$6:$M$6</c:f>
            </c:numRef>
          </c:val>
          <c:extLst>
            <c:ext xmlns:c16="http://schemas.microsoft.com/office/drawing/2014/chart" uri="{C3380CC4-5D6E-409C-BE32-E72D297353CC}">
              <c16:uniqueId val="{00000003-3666-4323-8E00-CFC4BAB28F39}"/>
            </c:ext>
          </c:extLst>
        </c:ser>
        <c:ser>
          <c:idx val="4"/>
          <c:order val="4"/>
          <c:tx>
            <c:strRef>
              <c:f>'Total Under Contract'!$A$7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'Total Under Contract'!$B$2:$M$2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Under Contract'!$B$7:$M$7</c:f>
              <c:numCache>
                <c:formatCode>General</c:formatCode>
                <c:ptCount val="12"/>
                <c:pt idx="0">
                  <c:v>330</c:v>
                </c:pt>
                <c:pt idx="1">
                  <c:v>367</c:v>
                </c:pt>
                <c:pt idx="2">
                  <c:v>451</c:v>
                </c:pt>
                <c:pt idx="3">
                  <c:v>473</c:v>
                </c:pt>
                <c:pt idx="4">
                  <c:v>461</c:v>
                </c:pt>
                <c:pt idx="5">
                  <c:v>410</c:v>
                </c:pt>
                <c:pt idx="6">
                  <c:v>422</c:v>
                </c:pt>
                <c:pt idx="7">
                  <c:v>419</c:v>
                </c:pt>
                <c:pt idx="8">
                  <c:v>442</c:v>
                </c:pt>
                <c:pt idx="9">
                  <c:v>413</c:v>
                </c:pt>
                <c:pt idx="10">
                  <c:v>390</c:v>
                </c:pt>
                <c:pt idx="11">
                  <c:v>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66-4323-8E00-CFC4BAB28F39}"/>
            </c:ext>
          </c:extLst>
        </c:ser>
        <c:ser>
          <c:idx val="5"/>
          <c:order val="5"/>
          <c:tx>
            <c:strRef>
              <c:f>'Total Under Contract'!$A$8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'Total Under Contract'!$B$2:$M$2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Under Contract'!$B$8:$M$8</c:f>
              <c:numCache>
                <c:formatCode>General</c:formatCode>
                <c:ptCount val="12"/>
                <c:pt idx="0">
                  <c:v>304</c:v>
                </c:pt>
                <c:pt idx="1">
                  <c:v>394</c:v>
                </c:pt>
                <c:pt idx="2">
                  <c:v>414</c:v>
                </c:pt>
                <c:pt idx="3">
                  <c:v>439</c:v>
                </c:pt>
                <c:pt idx="4">
                  <c:v>435</c:v>
                </c:pt>
                <c:pt idx="5">
                  <c:v>390</c:v>
                </c:pt>
                <c:pt idx="6">
                  <c:v>424</c:v>
                </c:pt>
                <c:pt idx="7">
                  <c:v>416</c:v>
                </c:pt>
                <c:pt idx="8">
                  <c:v>367</c:v>
                </c:pt>
                <c:pt idx="9">
                  <c:v>335</c:v>
                </c:pt>
                <c:pt idx="10">
                  <c:v>345</c:v>
                </c:pt>
                <c:pt idx="11">
                  <c:v>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666-4323-8E00-CFC4BAB28F39}"/>
            </c:ext>
          </c:extLst>
        </c:ser>
        <c:ser>
          <c:idx val="6"/>
          <c:order val="6"/>
          <c:tx>
            <c:strRef>
              <c:f>'Total Under Contract'!$A$9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'Total Under Contract'!$B$2:$M$2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Under Contract'!$B$9:$M$9</c:f>
              <c:numCache>
                <c:formatCode>General</c:formatCode>
                <c:ptCount val="12"/>
                <c:pt idx="0">
                  <c:v>323</c:v>
                </c:pt>
                <c:pt idx="1">
                  <c:v>380</c:v>
                </c:pt>
                <c:pt idx="2">
                  <c:v>451</c:v>
                </c:pt>
                <c:pt idx="3">
                  <c:v>459</c:v>
                </c:pt>
                <c:pt idx="4">
                  <c:v>423</c:v>
                </c:pt>
                <c:pt idx="5">
                  <c:v>405</c:v>
                </c:pt>
                <c:pt idx="6">
                  <c:v>454</c:v>
                </c:pt>
                <c:pt idx="7">
                  <c:v>435</c:v>
                </c:pt>
                <c:pt idx="8">
                  <c:v>430</c:v>
                </c:pt>
                <c:pt idx="9">
                  <c:v>471</c:v>
                </c:pt>
                <c:pt idx="10">
                  <c:v>402</c:v>
                </c:pt>
                <c:pt idx="11">
                  <c:v>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666-4323-8E00-CFC4BAB28F39}"/>
            </c:ext>
          </c:extLst>
        </c:ser>
        <c:ser>
          <c:idx val="7"/>
          <c:order val="7"/>
          <c:tx>
            <c:strRef>
              <c:f>'Total Under Contract'!$A$10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'Total Under Contract'!$B$2:$M$2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Under Contract'!$B$10:$M$10</c:f>
              <c:numCache>
                <c:formatCode>General</c:formatCode>
                <c:ptCount val="12"/>
                <c:pt idx="0">
                  <c:v>381</c:v>
                </c:pt>
                <c:pt idx="1">
                  <c:v>500</c:v>
                </c:pt>
                <c:pt idx="2">
                  <c:v>442</c:v>
                </c:pt>
                <c:pt idx="3">
                  <c:v>374</c:v>
                </c:pt>
                <c:pt idx="4">
                  <c:v>549</c:v>
                </c:pt>
                <c:pt idx="5">
                  <c:v>843</c:v>
                </c:pt>
                <c:pt idx="6">
                  <c:v>914</c:v>
                </c:pt>
                <c:pt idx="7">
                  <c:v>935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666-4323-8E00-CFC4BAB28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7529856"/>
        <c:axId val="437530512"/>
        <c:axId val="0"/>
      </c:bar3DChart>
      <c:catAx>
        <c:axId val="43752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530512"/>
        <c:crosses val="autoZero"/>
        <c:auto val="1"/>
        <c:lblAlgn val="ctr"/>
        <c:lblOffset val="100"/>
        <c:noMultiLvlLbl val="0"/>
      </c:catAx>
      <c:valAx>
        <c:axId val="43753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52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Year To Date </a:t>
            </a:r>
          </a:p>
          <a:p>
            <a:pPr>
              <a:defRPr/>
            </a:pPr>
            <a:r>
              <a:rPr lang="en-US"/>
              <a:t>2020</a:t>
            </a:r>
            <a:r>
              <a:rPr lang="en-US" baseline="0"/>
              <a:t> </a:t>
            </a:r>
          </a:p>
          <a:p>
            <a:pPr>
              <a:defRPr/>
            </a:pPr>
            <a:r>
              <a:rPr lang="en-US" baseline="0"/>
              <a:t>Number of Building Permits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'NC Numbers'!$B$119</c:f>
              <c:strCache>
                <c:ptCount val="1"/>
                <c:pt idx="0">
                  <c:v>Total Building Permits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B1B0-47FF-AA89-64B44F6B4D98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1B0-47FF-AA89-64B44F6B4D98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B1B0-47FF-AA89-64B44F6B4D98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1B0-47FF-AA89-64B44F6B4D98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5051-4A17-A030-1F104821D994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B1B0-47FF-AA89-64B44F6B4D98}"/>
              </c:ext>
            </c:extLst>
          </c:dPt>
          <c:dPt>
            <c:idx val="1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1B0-47FF-AA89-64B44F6B4D98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B1B0-47FF-AA89-64B44F6B4D98}"/>
              </c:ext>
            </c:extLst>
          </c:dPt>
          <c:dPt>
            <c:idx val="1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5051-4A17-A030-1F104821D994}"/>
              </c:ext>
            </c:extLst>
          </c:dPt>
          <c:dPt>
            <c:idx val="1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1B0-47FF-AA89-64B44F6B4D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'NC Numbers'!$A$120:$A$139</c:f>
              <c:strCache>
                <c:ptCount val="20"/>
                <c:pt idx="0">
                  <c:v>2020 Total</c:v>
                </c:pt>
                <c:pt idx="1">
                  <c:v>2019 Total</c:v>
                </c:pt>
                <c:pt idx="2">
                  <c:v>Kill Devil Hills - 20</c:v>
                </c:pt>
                <c:pt idx="3">
                  <c:v>Kill Devil Hills - 19</c:v>
                </c:pt>
                <c:pt idx="4">
                  <c:v>KDH - UnIncorporated - 20</c:v>
                </c:pt>
                <c:pt idx="5">
                  <c:v>KDH - UnIncorporated -19</c:v>
                </c:pt>
                <c:pt idx="6">
                  <c:v>Roanoke Island - 20</c:v>
                </c:pt>
                <c:pt idx="7">
                  <c:v>Roanoke Island -19</c:v>
                </c:pt>
                <c:pt idx="8">
                  <c:v>Hatteras Island - 20</c:v>
                </c:pt>
                <c:pt idx="9">
                  <c:v>Hatteras Island - 19</c:v>
                </c:pt>
                <c:pt idx="10">
                  <c:v>Southern Shores - 20</c:v>
                </c:pt>
                <c:pt idx="11">
                  <c:v>Southern Shores - 19</c:v>
                </c:pt>
                <c:pt idx="12">
                  <c:v>Nags Head - 20</c:v>
                </c:pt>
                <c:pt idx="13">
                  <c:v>Nags Head - 19</c:v>
                </c:pt>
                <c:pt idx="14">
                  <c:v>Kitty Hawk - 20</c:v>
                </c:pt>
                <c:pt idx="15">
                  <c:v>Kitty Hawk -  19</c:v>
                </c:pt>
                <c:pt idx="16">
                  <c:v>Duck -20</c:v>
                </c:pt>
                <c:pt idx="17">
                  <c:v>Duck - 19</c:v>
                </c:pt>
                <c:pt idx="18">
                  <c:v>Manteo-20</c:v>
                </c:pt>
                <c:pt idx="19">
                  <c:v>Manteo-19</c:v>
                </c:pt>
              </c:strCache>
            </c:strRef>
          </c:cat>
          <c:val>
            <c:numRef>
              <c:f>'NC Numbers'!$B$120:$B$139</c:f>
              <c:numCache>
                <c:formatCode>0</c:formatCode>
                <c:ptCount val="20"/>
                <c:pt idx="0">
                  <c:v>120</c:v>
                </c:pt>
                <c:pt idx="1">
                  <c:v>98</c:v>
                </c:pt>
                <c:pt idx="2">
                  <c:v>35</c:v>
                </c:pt>
                <c:pt idx="3">
                  <c:v>20</c:v>
                </c:pt>
                <c:pt idx="4">
                  <c:v>7</c:v>
                </c:pt>
                <c:pt idx="5">
                  <c:v>12</c:v>
                </c:pt>
                <c:pt idx="6">
                  <c:v>23</c:v>
                </c:pt>
                <c:pt idx="7">
                  <c:v>14</c:v>
                </c:pt>
                <c:pt idx="8">
                  <c:v>16</c:v>
                </c:pt>
                <c:pt idx="9">
                  <c:v>11</c:v>
                </c:pt>
                <c:pt idx="10">
                  <c:v>16</c:v>
                </c:pt>
                <c:pt idx="11">
                  <c:v>10</c:v>
                </c:pt>
                <c:pt idx="12">
                  <c:v>4</c:v>
                </c:pt>
                <c:pt idx="13">
                  <c:v>7</c:v>
                </c:pt>
                <c:pt idx="14">
                  <c:v>10</c:v>
                </c:pt>
                <c:pt idx="15">
                  <c:v>13</c:v>
                </c:pt>
                <c:pt idx="16">
                  <c:v>6</c:v>
                </c:pt>
                <c:pt idx="17">
                  <c:v>8</c:v>
                </c:pt>
                <c:pt idx="18">
                  <c:v>3</c:v>
                </c:pt>
                <c:pt idx="1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B0-47FF-AA89-64B44F6B4D9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-2141912472"/>
        <c:axId val="-2141892664"/>
      </c:barChart>
      <c:catAx>
        <c:axId val="-2141912472"/>
        <c:scaling>
          <c:orientation val="maxMin"/>
        </c:scaling>
        <c:delete val="0"/>
        <c:axPos val="l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1892664"/>
        <c:crosses val="autoZero"/>
        <c:auto val="1"/>
        <c:lblAlgn val="ctr"/>
        <c:lblOffset val="100"/>
        <c:tickLblSkip val="1"/>
        <c:noMultiLvlLbl val="0"/>
      </c:catAx>
      <c:valAx>
        <c:axId val="-214189266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1912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0" cap="flat" cmpd="dbl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latin typeface="Arial" panose="020B0604020202020204" pitchFamily="34" charset="0"/>
                <a:cs typeface="Arial" panose="020B0604020202020204" pitchFamily="34" charset="0"/>
              </a:rPr>
              <a:t>December 2018 </a:t>
            </a:r>
          </a:p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b="1">
                <a:latin typeface="Arial" panose="020B0604020202020204" pitchFamily="34" charset="0"/>
                <a:cs typeface="Arial" panose="020B0604020202020204" pitchFamily="34" charset="0"/>
              </a:rPr>
              <a:t>New Construction Building Permit Value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'New Const Value'!$P$26:$P$34</c:f>
              <c:strCache>
                <c:ptCount val="9"/>
                <c:pt idx="0">
                  <c:v>Manteo - 18</c:v>
                </c:pt>
                <c:pt idx="1">
                  <c:v>Southern Shores-18</c:v>
                </c:pt>
                <c:pt idx="2">
                  <c:v>Nags Head-18</c:v>
                </c:pt>
                <c:pt idx="3">
                  <c:v>Kill Devil Hills -18</c:v>
                </c:pt>
                <c:pt idx="4">
                  <c:v>Kitty Hawk-18</c:v>
                </c:pt>
                <c:pt idx="5">
                  <c:v>Duck - 18</c:v>
                </c:pt>
                <c:pt idx="6">
                  <c:v>Hatteras Island -18</c:v>
                </c:pt>
                <c:pt idx="7">
                  <c:v>Roanoke Island -18</c:v>
                </c:pt>
                <c:pt idx="8">
                  <c:v>KDH - UnIncorporated - 18</c:v>
                </c:pt>
              </c:strCache>
            </c:strRef>
          </c:cat>
          <c:val>
            <c:numRef>
              <c:f>'New Const Value'!$Q$26:$Q$34</c:f>
              <c:numCache>
                <c:formatCode>"$"#,##0</c:formatCode>
                <c:ptCount val="9"/>
                <c:pt idx="0">
                  <c:v>2342000</c:v>
                </c:pt>
                <c:pt idx="1">
                  <c:v>11327822</c:v>
                </c:pt>
                <c:pt idx="2">
                  <c:v>15274095</c:v>
                </c:pt>
                <c:pt idx="3">
                  <c:v>21000314</c:v>
                </c:pt>
                <c:pt idx="4">
                  <c:v>13390446</c:v>
                </c:pt>
                <c:pt idx="5">
                  <c:v>7085632</c:v>
                </c:pt>
                <c:pt idx="6">
                  <c:v>10544043</c:v>
                </c:pt>
                <c:pt idx="7">
                  <c:v>7956456</c:v>
                </c:pt>
                <c:pt idx="8">
                  <c:v>11260460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1E-42F6-9B74-AB264384E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2141817992"/>
        <c:axId val="-2141814488"/>
      </c:barChart>
      <c:catAx>
        <c:axId val="-2141817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1814488"/>
        <c:crosses val="autoZero"/>
        <c:auto val="1"/>
        <c:lblAlgn val="ctr"/>
        <c:lblOffset val="100"/>
        <c:noMultiLvlLbl val="0"/>
      </c:catAx>
      <c:valAx>
        <c:axId val="-2141814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1817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0" cap="flat" cmpd="dbl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December 2019</a:t>
            </a:r>
          </a:p>
          <a:p>
            <a:pPr>
              <a:defRPr/>
            </a:pPr>
            <a:r>
              <a:rPr lang="en-US" b="1"/>
              <a:t>New Construction Building Permit Value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'New Const Value'!$P$14:$P$22</c:f>
              <c:strCache>
                <c:ptCount val="9"/>
                <c:pt idx="0">
                  <c:v>Manteo - 19</c:v>
                </c:pt>
                <c:pt idx="1">
                  <c:v>Southern Shores-19</c:v>
                </c:pt>
                <c:pt idx="2">
                  <c:v>Nags Head-19</c:v>
                </c:pt>
                <c:pt idx="3">
                  <c:v>Kill Devil Hills -19</c:v>
                </c:pt>
                <c:pt idx="4">
                  <c:v>Kitty Hawk-19</c:v>
                </c:pt>
                <c:pt idx="5">
                  <c:v>Duck - 19</c:v>
                </c:pt>
                <c:pt idx="6">
                  <c:v>Hatteras Island -19</c:v>
                </c:pt>
                <c:pt idx="7">
                  <c:v>Roanoke Island -19</c:v>
                </c:pt>
                <c:pt idx="8">
                  <c:v>KDH - UnIncorporated - 19</c:v>
                </c:pt>
              </c:strCache>
            </c:strRef>
          </c:cat>
          <c:val>
            <c:numRef>
              <c:f>'New Const Value'!$Q$14:$Q$22</c:f>
              <c:numCache>
                <c:formatCode>"$"#,##0</c:formatCode>
                <c:ptCount val="9"/>
                <c:pt idx="0">
                  <c:v>1935261</c:v>
                </c:pt>
                <c:pt idx="1">
                  <c:v>11138955</c:v>
                </c:pt>
                <c:pt idx="2">
                  <c:v>5990561</c:v>
                </c:pt>
                <c:pt idx="3">
                  <c:v>23670719</c:v>
                </c:pt>
                <c:pt idx="4">
                  <c:v>5670813</c:v>
                </c:pt>
                <c:pt idx="5">
                  <c:v>7002764</c:v>
                </c:pt>
                <c:pt idx="6">
                  <c:v>19220297</c:v>
                </c:pt>
                <c:pt idx="7">
                  <c:v>7050015</c:v>
                </c:pt>
                <c:pt idx="8">
                  <c:v>7928000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10-41DA-9A79-2DB0BB8B2A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24834504"/>
        <c:axId val="624838768"/>
      </c:barChart>
      <c:catAx>
        <c:axId val="624834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4838768"/>
        <c:crosses val="autoZero"/>
        <c:auto val="1"/>
        <c:lblAlgn val="ctr"/>
        <c:lblOffset val="100"/>
        <c:noMultiLvlLbl val="0"/>
      </c:catAx>
      <c:valAx>
        <c:axId val="624838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4834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63500" cap="flat" cmpd="dbl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2020 Building Permit Value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'New Const Value'!$P$2:$P$10</c:f>
              <c:strCache>
                <c:ptCount val="9"/>
                <c:pt idx="0">
                  <c:v>Manteo - 20</c:v>
                </c:pt>
                <c:pt idx="1">
                  <c:v>Southern Shores-20</c:v>
                </c:pt>
                <c:pt idx="2">
                  <c:v>Nags Head-20</c:v>
                </c:pt>
                <c:pt idx="3">
                  <c:v>Kill Devil Hills -20</c:v>
                </c:pt>
                <c:pt idx="4">
                  <c:v>Kitty Hawk-20</c:v>
                </c:pt>
                <c:pt idx="5">
                  <c:v>Duck - 20</c:v>
                </c:pt>
                <c:pt idx="6">
                  <c:v>Hatteras Island -20</c:v>
                </c:pt>
                <c:pt idx="7">
                  <c:v>Roanoke Island -20</c:v>
                </c:pt>
                <c:pt idx="8">
                  <c:v>KDH - UnIncorporated - 20</c:v>
                </c:pt>
              </c:strCache>
            </c:strRef>
          </c:cat>
          <c:val>
            <c:numRef>
              <c:f>'New Const Value'!$Q$2:$Q$10</c:f>
              <c:numCache>
                <c:formatCode>"$"#,##0</c:formatCode>
                <c:ptCount val="9"/>
                <c:pt idx="0">
                  <c:v>831000</c:v>
                </c:pt>
                <c:pt idx="1">
                  <c:v>6555887</c:v>
                </c:pt>
                <c:pt idx="2">
                  <c:v>2239797</c:v>
                </c:pt>
                <c:pt idx="3">
                  <c:v>8415765</c:v>
                </c:pt>
                <c:pt idx="4">
                  <c:v>3689560</c:v>
                </c:pt>
                <c:pt idx="5">
                  <c:v>3523000</c:v>
                </c:pt>
                <c:pt idx="6">
                  <c:v>4668450</c:v>
                </c:pt>
                <c:pt idx="7">
                  <c:v>5231923</c:v>
                </c:pt>
                <c:pt idx="8">
                  <c:v>1785500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B1-40B6-998A-88FEB1B25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16642864"/>
        <c:axId val="516638272"/>
      </c:barChart>
      <c:catAx>
        <c:axId val="5166428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638272"/>
        <c:crosses val="autoZero"/>
        <c:auto val="1"/>
        <c:lblAlgn val="ctr"/>
        <c:lblOffset val="100"/>
        <c:noMultiLvlLbl val="0"/>
      </c:catAx>
      <c:valAx>
        <c:axId val="516638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642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Y-O-Y Total Building Permit Comparision as of May 2020</a:t>
            </a:r>
          </a:p>
          <a:p>
            <a:pPr>
              <a:defRPr b="1"/>
            </a:pPr>
            <a:r>
              <a:rPr lang="en-US" b="1"/>
              <a:t>New Construction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'YOY Building Permit Value'!$B$13</c:f>
              <c:strCache>
                <c:ptCount val="1"/>
                <c:pt idx="0">
                  <c:v>Y-O-Y Total Building Permit Comparision as of April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'YOY Building Permit Value'!$A$14:$A$23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'YOY Building Permit Value'!$B$14:$B$23</c:f>
              <c:numCache>
                <c:formatCode>"$"#,##0</c:formatCode>
                <c:ptCount val="10"/>
                <c:pt idx="0">
                  <c:v>51335612</c:v>
                </c:pt>
                <c:pt idx="1">
                  <c:v>64566680</c:v>
                </c:pt>
                <c:pt idx="2">
                  <c:v>48762686</c:v>
                </c:pt>
                <c:pt idx="3">
                  <c:v>60041473</c:v>
                </c:pt>
                <c:pt idx="4">
                  <c:v>77364162</c:v>
                </c:pt>
                <c:pt idx="5">
                  <c:v>86923018</c:v>
                </c:pt>
                <c:pt idx="6">
                  <c:v>89616940.439999998</c:v>
                </c:pt>
                <c:pt idx="7">
                  <c:v>91916353</c:v>
                </c:pt>
                <c:pt idx="8">
                  <c:v>98669548</c:v>
                </c:pt>
                <c:pt idx="9">
                  <c:v>88737159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19-4952-B168-C16ACAB94E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24828272"/>
        <c:axId val="624823024"/>
        <c:axId val="0"/>
      </c:bar3DChart>
      <c:catAx>
        <c:axId val="624828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4823024"/>
        <c:crosses val="autoZero"/>
        <c:auto val="1"/>
        <c:lblAlgn val="ctr"/>
        <c:lblOffset val="100"/>
        <c:noMultiLvlLbl val="0"/>
      </c:catAx>
      <c:valAx>
        <c:axId val="624823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4828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dbl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Residential Inventory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'YOY New Inventory'!$A$32</c:f>
              <c:strCache>
                <c:ptCount val="1"/>
                <c:pt idx="0">
                  <c:v>Residential Inventory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'YOY New Inventory'!$B$31:$FA$31</c:f>
              <c:numCache>
                <c:formatCode>[$-409]mmm\-yy;@</c:formatCode>
                <c:ptCount val="156"/>
                <c:pt idx="0">
                  <c:v>39295</c:v>
                </c:pt>
                <c:pt idx="1">
                  <c:v>39326</c:v>
                </c:pt>
                <c:pt idx="2">
                  <c:v>39356</c:v>
                </c:pt>
                <c:pt idx="3">
                  <c:v>39387</c:v>
                </c:pt>
                <c:pt idx="4">
                  <c:v>39417</c:v>
                </c:pt>
                <c:pt idx="5">
                  <c:v>39448</c:v>
                </c:pt>
                <c:pt idx="6">
                  <c:v>39479</c:v>
                </c:pt>
                <c:pt idx="7">
                  <c:v>39508</c:v>
                </c:pt>
                <c:pt idx="8">
                  <c:v>39539</c:v>
                </c:pt>
                <c:pt idx="9">
                  <c:v>39569</c:v>
                </c:pt>
                <c:pt idx="10">
                  <c:v>39600</c:v>
                </c:pt>
                <c:pt idx="11">
                  <c:v>39630</c:v>
                </c:pt>
                <c:pt idx="12">
                  <c:v>39661</c:v>
                </c:pt>
                <c:pt idx="13">
                  <c:v>39692</c:v>
                </c:pt>
                <c:pt idx="14">
                  <c:v>39722</c:v>
                </c:pt>
                <c:pt idx="15">
                  <c:v>39753</c:v>
                </c:pt>
                <c:pt idx="16">
                  <c:v>39783</c:v>
                </c:pt>
                <c:pt idx="17">
                  <c:v>39814</c:v>
                </c:pt>
                <c:pt idx="18">
                  <c:v>39845</c:v>
                </c:pt>
                <c:pt idx="19">
                  <c:v>39873</c:v>
                </c:pt>
                <c:pt idx="20">
                  <c:v>39904</c:v>
                </c:pt>
                <c:pt idx="21">
                  <c:v>39934</c:v>
                </c:pt>
                <c:pt idx="22">
                  <c:v>39965</c:v>
                </c:pt>
                <c:pt idx="23">
                  <c:v>39995</c:v>
                </c:pt>
                <c:pt idx="24">
                  <c:v>40026</c:v>
                </c:pt>
                <c:pt idx="25">
                  <c:v>40057</c:v>
                </c:pt>
                <c:pt idx="26">
                  <c:v>40087</c:v>
                </c:pt>
                <c:pt idx="27">
                  <c:v>40118</c:v>
                </c:pt>
                <c:pt idx="28">
                  <c:v>40148</c:v>
                </c:pt>
                <c:pt idx="29">
                  <c:v>40179</c:v>
                </c:pt>
                <c:pt idx="30">
                  <c:v>40210</c:v>
                </c:pt>
                <c:pt idx="31">
                  <c:v>40238</c:v>
                </c:pt>
                <c:pt idx="32">
                  <c:v>40269</c:v>
                </c:pt>
                <c:pt idx="33">
                  <c:v>40299</c:v>
                </c:pt>
                <c:pt idx="34">
                  <c:v>40330</c:v>
                </c:pt>
                <c:pt idx="35">
                  <c:v>40360</c:v>
                </c:pt>
                <c:pt idx="36">
                  <c:v>40391</c:v>
                </c:pt>
                <c:pt idx="37">
                  <c:v>40422</c:v>
                </c:pt>
                <c:pt idx="38">
                  <c:v>40452</c:v>
                </c:pt>
                <c:pt idx="39">
                  <c:v>40483</c:v>
                </c:pt>
                <c:pt idx="40">
                  <c:v>40513</c:v>
                </c:pt>
                <c:pt idx="41">
                  <c:v>40544</c:v>
                </c:pt>
                <c:pt idx="42">
                  <c:v>40575</c:v>
                </c:pt>
                <c:pt idx="43">
                  <c:v>40603</c:v>
                </c:pt>
                <c:pt idx="44">
                  <c:v>40634</c:v>
                </c:pt>
                <c:pt idx="45">
                  <c:v>40664</c:v>
                </c:pt>
                <c:pt idx="46">
                  <c:v>40695</c:v>
                </c:pt>
                <c:pt idx="47">
                  <c:v>40725</c:v>
                </c:pt>
                <c:pt idx="48">
                  <c:v>40756</c:v>
                </c:pt>
                <c:pt idx="49">
                  <c:v>40787</c:v>
                </c:pt>
                <c:pt idx="50">
                  <c:v>40817</c:v>
                </c:pt>
                <c:pt idx="51">
                  <c:v>40848</c:v>
                </c:pt>
                <c:pt idx="52">
                  <c:v>40878</c:v>
                </c:pt>
                <c:pt idx="53">
                  <c:v>40909</c:v>
                </c:pt>
                <c:pt idx="54">
                  <c:v>40940</c:v>
                </c:pt>
                <c:pt idx="55">
                  <c:v>40969</c:v>
                </c:pt>
                <c:pt idx="56">
                  <c:v>41000</c:v>
                </c:pt>
                <c:pt idx="57">
                  <c:v>41030</c:v>
                </c:pt>
                <c:pt idx="58">
                  <c:v>41061</c:v>
                </c:pt>
                <c:pt idx="59">
                  <c:v>41091</c:v>
                </c:pt>
                <c:pt idx="60">
                  <c:v>41122</c:v>
                </c:pt>
                <c:pt idx="61">
                  <c:v>41153</c:v>
                </c:pt>
                <c:pt idx="62">
                  <c:v>41183</c:v>
                </c:pt>
                <c:pt idx="63">
                  <c:v>41214</c:v>
                </c:pt>
                <c:pt idx="64">
                  <c:v>41244</c:v>
                </c:pt>
                <c:pt idx="65">
                  <c:v>41275</c:v>
                </c:pt>
                <c:pt idx="66">
                  <c:v>41306</c:v>
                </c:pt>
                <c:pt idx="67">
                  <c:v>41334</c:v>
                </c:pt>
                <c:pt idx="68">
                  <c:v>41365</c:v>
                </c:pt>
                <c:pt idx="69">
                  <c:v>41395</c:v>
                </c:pt>
                <c:pt idx="70">
                  <c:v>41426</c:v>
                </c:pt>
                <c:pt idx="71">
                  <c:v>41456</c:v>
                </c:pt>
                <c:pt idx="72">
                  <c:v>41487</c:v>
                </c:pt>
                <c:pt idx="73">
                  <c:v>41518</c:v>
                </c:pt>
                <c:pt idx="74">
                  <c:v>41548</c:v>
                </c:pt>
                <c:pt idx="75">
                  <c:v>41579</c:v>
                </c:pt>
                <c:pt idx="76">
                  <c:v>41609</c:v>
                </c:pt>
                <c:pt idx="77">
                  <c:v>41640</c:v>
                </c:pt>
                <c:pt idx="78">
                  <c:v>41671</c:v>
                </c:pt>
                <c:pt idx="79">
                  <c:v>41699</c:v>
                </c:pt>
                <c:pt idx="80">
                  <c:v>41730</c:v>
                </c:pt>
                <c:pt idx="81">
                  <c:v>41760</c:v>
                </c:pt>
                <c:pt idx="82">
                  <c:v>41791</c:v>
                </c:pt>
                <c:pt idx="83">
                  <c:v>41821</c:v>
                </c:pt>
                <c:pt idx="84">
                  <c:v>41852</c:v>
                </c:pt>
                <c:pt idx="85">
                  <c:v>41883</c:v>
                </c:pt>
                <c:pt idx="86">
                  <c:v>41913</c:v>
                </c:pt>
                <c:pt idx="87">
                  <c:v>41944</c:v>
                </c:pt>
                <c:pt idx="88">
                  <c:v>41974</c:v>
                </c:pt>
                <c:pt idx="89">
                  <c:v>42005</c:v>
                </c:pt>
                <c:pt idx="90">
                  <c:v>42036</c:v>
                </c:pt>
                <c:pt idx="91">
                  <c:v>42064</c:v>
                </c:pt>
                <c:pt idx="92">
                  <c:v>42095</c:v>
                </c:pt>
                <c:pt idx="93">
                  <c:v>42125</c:v>
                </c:pt>
                <c:pt idx="94">
                  <c:v>42156</c:v>
                </c:pt>
                <c:pt idx="95">
                  <c:v>42186</c:v>
                </c:pt>
                <c:pt idx="96">
                  <c:v>42217</c:v>
                </c:pt>
                <c:pt idx="97">
                  <c:v>42248</c:v>
                </c:pt>
                <c:pt idx="98">
                  <c:v>42278</c:v>
                </c:pt>
                <c:pt idx="99">
                  <c:v>42309</c:v>
                </c:pt>
                <c:pt idx="100">
                  <c:v>42339</c:v>
                </c:pt>
                <c:pt idx="101">
                  <c:v>42370</c:v>
                </c:pt>
                <c:pt idx="102">
                  <c:v>42401</c:v>
                </c:pt>
                <c:pt idx="103">
                  <c:v>42430</c:v>
                </c:pt>
                <c:pt idx="104">
                  <c:v>42461</c:v>
                </c:pt>
                <c:pt idx="105">
                  <c:v>42491</c:v>
                </c:pt>
                <c:pt idx="106">
                  <c:v>42522</c:v>
                </c:pt>
                <c:pt idx="107">
                  <c:v>42552</c:v>
                </c:pt>
                <c:pt idx="108">
                  <c:v>42583</c:v>
                </c:pt>
                <c:pt idx="109">
                  <c:v>42614</c:v>
                </c:pt>
                <c:pt idx="110">
                  <c:v>42644</c:v>
                </c:pt>
                <c:pt idx="111">
                  <c:v>42675</c:v>
                </c:pt>
                <c:pt idx="112">
                  <c:v>42705</c:v>
                </c:pt>
                <c:pt idx="113">
                  <c:v>42736</c:v>
                </c:pt>
                <c:pt idx="114">
                  <c:v>42767</c:v>
                </c:pt>
                <c:pt idx="115">
                  <c:v>42795</c:v>
                </c:pt>
                <c:pt idx="116">
                  <c:v>42826</c:v>
                </c:pt>
                <c:pt idx="117">
                  <c:v>42856</c:v>
                </c:pt>
                <c:pt idx="118">
                  <c:v>42887</c:v>
                </c:pt>
                <c:pt idx="119">
                  <c:v>42917</c:v>
                </c:pt>
                <c:pt idx="120">
                  <c:v>42948</c:v>
                </c:pt>
                <c:pt idx="121">
                  <c:v>42979</c:v>
                </c:pt>
                <c:pt idx="122">
                  <c:v>43009</c:v>
                </c:pt>
                <c:pt idx="123">
                  <c:v>43040</c:v>
                </c:pt>
                <c:pt idx="124">
                  <c:v>43070</c:v>
                </c:pt>
                <c:pt idx="125">
                  <c:v>43101</c:v>
                </c:pt>
                <c:pt idx="126">
                  <c:v>43132</c:v>
                </c:pt>
                <c:pt idx="127">
                  <c:v>43160</c:v>
                </c:pt>
                <c:pt idx="128">
                  <c:v>43191</c:v>
                </c:pt>
                <c:pt idx="129">
                  <c:v>43221</c:v>
                </c:pt>
                <c:pt idx="130">
                  <c:v>43252</c:v>
                </c:pt>
                <c:pt idx="131">
                  <c:v>43282</c:v>
                </c:pt>
                <c:pt idx="132">
                  <c:v>43313</c:v>
                </c:pt>
                <c:pt idx="133">
                  <c:v>43344</c:v>
                </c:pt>
                <c:pt idx="134">
                  <c:v>43374</c:v>
                </c:pt>
                <c:pt idx="135">
                  <c:v>43405</c:v>
                </c:pt>
                <c:pt idx="136">
                  <c:v>43435</c:v>
                </c:pt>
                <c:pt idx="137">
                  <c:v>43466</c:v>
                </c:pt>
                <c:pt idx="138">
                  <c:v>43497</c:v>
                </c:pt>
                <c:pt idx="139">
                  <c:v>43525</c:v>
                </c:pt>
                <c:pt idx="140">
                  <c:v>43556</c:v>
                </c:pt>
                <c:pt idx="141">
                  <c:v>43586</c:v>
                </c:pt>
                <c:pt idx="142">
                  <c:v>43617</c:v>
                </c:pt>
                <c:pt idx="143">
                  <c:v>43647</c:v>
                </c:pt>
                <c:pt idx="144">
                  <c:v>43678</c:v>
                </c:pt>
                <c:pt idx="145">
                  <c:v>43709</c:v>
                </c:pt>
                <c:pt idx="146">
                  <c:v>43739</c:v>
                </c:pt>
                <c:pt idx="147">
                  <c:v>43770</c:v>
                </c:pt>
                <c:pt idx="148">
                  <c:v>43800</c:v>
                </c:pt>
                <c:pt idx="149">
                  <c:v>43831</c:v>
                </c:pt>
                <c:pt idx="150">
                  <c:v>43862</c:v>
                </c:pt>
                <c:pt idx="151">
                  <c:v>43891</c:v>
                </c:pt>
                <c:pt idx="152">
                  <c:v>43922</c:v>
                </c:pt>
                <c:pt idx="153">
                  <c:v>43952</c:v>
                </c:pt>
                <c:pt idx="154">
                  <c:v>43983</c:v>
                </c:pt>
                <c:pt idx="155">
                  <c:v>44013</c:v>
                </c:pt>
              </c:numCache>
            </c:numRef>
          </c:cat>
          <c:val>
            <c:numRef>
              <c:f>'YOY New Inventory'!$B$32:$FA$32</c:f>
              <c:numCache>
                <c:formatCode>General</c:formatCode>
                <c:ptCount val="156"/>
                <c:pt idx="0">
                  <c:v>2719</c:v>
                </c:pt>
                <c:pt idx="1">
                  <c:v>2712</c:v>
                </c:pt>
                <c:pt idx="2">
                  <c:v>2667</c:v>
                </c:pt>
                <c:pt idx="3">
                  <c:v>2657</c:v>
                </c:pt>
                <c:pt idx="4">
                  <c:v>2599</c:v>
                </c:pt>
                <c:pt idx="5">
                  <c:v>2350</c:v>
                </c:pt>
                <c:pt idx="6">
                  <c:v>2454</c:v>
                </c:pt>
                <c:pt idx="7">
                  <c:v>2499</c:v>
                </c:pt>
                <c:pt idx="8">
                  <c:v>2627</c:v>
                </c:pt>
                <c:pt idx="9">
                  <c:v>2527</c:v>
                </c:pt>
                <c:pt idx="10">
                  <c:v>2553</c:v>
                </c:pt>
                <c:pt idx="11">
                  <c:v>2559</c:v>
                </c:pt>
                <c:pt idx="12">
                  <c:v>2420</c:v>
                </c:pt>
                <c:pt idx="13">
                  <c:v>2500</c:v>
                </c:pt>
                <c:pt idx="14">
                  <c:v>2500</c:v>
                </c:pt>
                <c:pt idx="15">
                  <c:v>2487</c:v>
                </c:pt>
                <c:pt idx="16">
                  <c:v>2226</c:v>
                </c:pt>
                <c:pt idx="17">
                  <c:v>2331</c:v>
                </c:pt>
                <c:pt idx="18">
                  <c:v>2373</c:v>
                </c:pt>
                <c:pt idx="19">
                  <c:v>2468</c:v>
                </c:pt>
                <c:pt idx="20">
                  <c:v>2476</c:v>
                </c:pt>
                <c:pt idx="21">
                  <c:v>2484</c:v>
                </c:pt>
                <c:pt idx="22">
                  <c:v>2439</c:v>
                </c:pt>
                <c:pt idx="23">
                  <c:v>2423</c:v>
                </c:pt>
                <c:pt idx="24">
                  <c:v>2419</c:v>
                </c:pt>
                <c:pt idx="25">
                  <c:v>2383</c:v>
                </c:pt>
                <c:pt idx="26">
                  <c:v>2373</c:v>
                </c:pt>
                <c:pt idx="27">
                  <c:v>2289</c:v>
                </c:pt>
                <c:pt idx="28">
                  <c:v>2028</c:v>
                </c:pt>
                <c:pt idx="29">
                  <c:v>2084</c:v>
                </c:pt>
                <c:pt idx="30">
                  <c:v>2181</c:v>
                </c:pt>
                <c:pt idx="31">
                  <c:v>2282</c:v>
                </c:pt>
                <c:pt idx="32">
                  <c:v>2324</c:v>
                </c:pt>
                <c:pt idx="33">
                  <c:v>2362</c:v>
                </c:pt>
                <c:pt idx="34">
                  <c:v>2283</c:v>
                </c:pt>
                <c:pt idx="35">
                  <c:v>2280</c:v>
                </c:pt>
                <c:pt idx="36">
                  <c:v>2191</c:v>
                </c:pt>
                <c:pt idx="37">
                  <c:v>2132</c:v>
                </c:pt>
                <c:pt idx="38">
                  <c:v>2030</c:v>
                </c:pt>
                <c:pt idx="39">
                  <c:v>1984</c:v>
                </c:pt>
                <c:pt idx="40">
                  <c:v>1801</c:v>
                </c:pt>
                <c:pt idx="41">
                  <c:v>1847</c:v>
                </c:pt>
                <c:pt idx="42">
                  <c:v>1892</c:v>
                </c:pt>
                <c:pt idx="43">
                  <c:v>1965</c:v>
                </c:pt>
                <c:pt idx="44">
                  <c:v>1949</c:v>
                </c:pt>
                <c:pt idx="45">
                  <c:v>1963</c:v>
                </c:pt>
                <c:pt idx="46">
                  <c:v>1938</c:v>
                </c:pt>
                <c:pt idx="47">
                  <c:v>1880</c:v>
                </c:pt>
                <c:pt idx="48">
                  <c:v>1849</c:v>
                </c:pt>
                <c:pt idx="49">
                  <c:v>1784</c:v>
                </c:pt>
                <c:pt idx="50">
                  <c:v>1872</c:v>
                </c:pt>
                <c:pt idx="51">
                  <c:v>1770</c:v>
                </c:pt>
                <c:pt idx="52">
                  <c:v>1706</c:v>
                </c:pt>
                <c:pt idx="53">
                  <c:v>1726</c:v>
                </c:pt>
                <c:pt idx="54">
                  <c:v>1784</c:v>
                </c:pt>
                <c:pt idx="55">
                  <c:v>1836</c:v>
                </c:pt>
                <c:pt idx="56">
                  <c:v>1860</c:v>
                </c:pt>
                <c:pt idx="57">
                  <c:v>1873</c:v>
                </c:pt>
                <c:pt idx="58">
                  <c:v>1805</c:v>
                </c:pt>
                <c:pt idx="59">
                  <c:v>1815</c:v>
                </c:pt>
                <c:pt idx="60">
                  <c:v>1798</c:v>
                </c:pt>
                <c:pt idx="61">
                  <c:v>1782</c:v>
                </c:pt>
                <c:pt idx="62">
                  <c:v>1806</c:v>
                </c:pt>
                <c:pt idx="63">
                  <c:v>1772</c:v>
                </c:pt>
                <c:pt idx="64">
                  <c:v>1640</c:v>
                </c:pt>
                <c:pt idx="65">
                  <c:v>1714</c:v>
                </c:pt>
                <c:pt idx="66">
                  <c:v>1783</c:v>
                </c:pt>
                <c:pt idx="67">
                  <c:v>1830</c:v>
                </c:pt>
                <c:pt idx="68">
                  <c:v>1899</c:v>
                </c:pt>
                <c:pt idx="69">
                  <c:v>1895</c:v>
                </c:pt>
                <c:pt idx="70">
                  <c:v>1851</c:v>
                </c:pt>
                <c:pt idx="71">
                  <c:v>1826</c:v>
                </c:pt>
                <c:pt idx="72">
                  <c:v>1821</c:v>
                </c:pt>
                <c:pt idx="73">
                  <c:v>1818</c:v>
                </c:pt>
                <c:pt idx="74">
                  <c:v>1908</c:v>
                </c:pt>
                <c:pt idx="75">
                  <c:v>1863</c:v>
                </c:pt>
                <c:pt idx="76">
                  <c:v>1700</c:v>
                </c:pt>
                <c:pt idx="77">
                  <c:v>1792</c:v>
                </c:pt>
                <c:pt idx="78">
                  <c:v>1892</c:v>
                </c:pt>
                <c:pt idx="79">
                  <c:v>2067</c:v>
                </c:pt>
                <c:pt idx="80">
                  <c:v>2053</c:v>
                </c:pt>
                <c:pt idx="81">
                  <c:v>2104</c:v>
                </c:pt>
                <c:pt idx="82">
                  <c:v>2095</c:v>
                </c:pt>
                <c:pt idx="83">
                  <c:v>2016</c:v>
                </c:pt>
                <c:pt idx="84">
                  <c:v>2119</c:v>
                </c:pt>
                <c:pt idx="85">
                  <c:v>2074</c:v>
                </c:pt>
                <c:pt idx="86">
                  <c:v>2054</c:v>
                </c:pt>
                <c:pt idx="87">
                  <c:v>2044</c:v>
                </c:pt>
                <c:pt idx="88">
                  <c:v>1767</c:v>
                </c:pt>
                <c:pt idx="89">
                  <c:v>1870</c:v>
                </c:pt>
                <c:pt idx="90">
                  <c:v>1954</c:v>
                </c:pt>
                <c:pt idx="91">
                  <c:v>1914</c:v>
                </c:pt>
                <c:pt idx="92">
                  <c:v>1940</c:v>
                </c:pt>
                <c:pt idx="93">
                  <c:v>1930</c:v>
                </c:pt>
                <c:pt idx="94">
                  <c:v>1902</c:v>
                </c:pt>
                <c:pt idx="95">
                  <c:v>1859</c:v>
                </c:pt>
                <c:pt idx="96">
                  <c:v>1853</c:v>
                </c:pt>
                <c:pt idx="97">
                  <c:v>1819</c:v>
                </c:pt>
                <c:pt idx="98">
                  <c:v>1780</c:v>
                </c:pt>
                <c:pt idx="99">
                  <c:v>1717</c:v>
                </c:pt>
                <c:pt idx="100">
                  <c:v>1569</c:v>
                </c:pt>
                <c:pt idx="101">
                  <c:v>1598</c:v>
                </c:pt>
                <c:pt idx="102">
                  <c:v>1667</c:v>
                </c:pt>
                <c:pt idx="103">
                  <c:v>1765</c:v>
                </c:pt>
                <c:pt idx="104">
                  <c:v>1821</c:v>
                </c:pt>
                <c:pt idx="105">
                  <c:v>1742</c:v>
                </c:pt>
                <c:pt idx="106">
                  <c:v>1744</c:v>
                </c:pt>
                <c:pt idx="107">
                  <c:v>1685</c:v>
                </c:pt>
                <c:pt idx="108">
                  <c:v>1644</c:v>
                </c:pt>
                <c:pt idx="109">
                  <c:v>1642</c:v>
                </c:pt>
                <c:pt idx="110">
                  <c:v>1621</c:v>
                </c:pt>
                <c:pt idx="111">
                  <c:v>1531</c:v>
                </c:pt>
                <c:pt idx="112">
                  <c:v>1418</c:v>
                </c:pt>
                <c:pt idx="113">
                  <c:v>1454</c:v>
                </c:pt>
                <c:pt idx="114">
                  <c:v>1506</c:v>
                </c:pt>
                <c:pt idx="115">
                  <c:v>1513</c:v>
                </c:pt>
                <c:pt idx="116">
                  <c:v>1545</c:v>
                </c:pt>
                <c:pt idx="117">
                  <c:v>1555</c:v>
                </c:pt>
                <c:pt idx="118">
                  <c:v>1526</c:v>
                </c:pt>
                <c:pt idx="119">
                  <c:v>1513</c:v>
                </c:pt>
                <c:pt idx="120">
                  <c:v>1513</c:v>
                </c:pt>
                <c:pt idx="121">
                  <c:v>1484</c:v>
                </c:pt>
                <c:pt idx="122">
                  <c:v>1497</c:v>
                </c:pt>
                <c:pt idx="123">
                  <c:v>1452</c:v>
                </c:pt>
                <c:pt idx="124">
                  <c:v>1354</c:v>
                </c:pt>
                <c:pt idx="125">
                  <c:v>1369</c:v>
                </c:pt>
                <c:pt idx="126">
                  <c:v>1434</c:v>
                </c:pt>
                <c:pt idx="127">
                  <c:v>1508</c:v>
                </c:pt>
                <c:pt idx="128">
                  <c:v>1496</c:v>
                </c:pt>
                <c:pt idx="129">
                  <c:v>1514</c:v>
                </c:pt>
                <c:pt idx="130">
                  <c:v>1469</c:v>
                </c:pt>
                <c:pt idx="131">
                  <c:v>1463</c:v>
                </c:pt>
                <c:pt idx="132">
                  <c:v>1528</c:v>
                </c:pt>
                <c:pt idx="133">
                  <c:v>1506</c:v>
                </c:pt>
                <c:pt idx="134">
                  <c:v>1531</c:v>
                </c:pt>
                <c:pt idx="135">
                  <c:v>1519</c:v>
                </c:pt>
                <c:pt idx="136">
                  <c:v>1441</c:v>
                </c:pt>
                <c:pt idx="137">
                  <c:v>1496</c:v>
                </c:pt>
                <c:pt idx="138">
                  <c:v>1558</c:v>
                </c:pt>
                <c:pt idx="139">
                  <c:v>1651</c:v>
                </c:pt>
                <c:pt idx="140">
                  <c:v>1673</c:v>
                </c:pt>
                <c:pt idx="141">
                  <c:v>1627</c:v>
                </c:pt>
                <c:pt idx="142">
                  <c:v>1579</c:v>
                </c:pt>
                <c:pt idx="143">
                  <c:v>1506</c:v>
                </c:pt>
                <c:pt idx="144">
                  <c:v>1499</c:v>
                </c:pt>
                <c:pt idx="145">
                  <c:v>1472</c:v>
                </c:pt>
                <c:pt idx="146">
                  <c:v>1490</c:v>
                </c:pt>
                <c:pt idx="147">
                  <c:v>1500</c:v>
                </c:pt>
                <c:pt idx="148">
                  <c:v>1341</c:v>
                </c:pt>
                <c:pt idx="149">
                  <c:v>1336</c:v>
                </c:pt>
                <c:pt idx="150">
                  <c:v>1330</c:v>
                </c:pt>
                <c:pt idx="151">
                  <c:v>1360</c:v>
                </c:pt>
                <c:pt idx="152">
                  <c:v>1324</c:v>
                </c:pt>
                <c:pt idx="153">
                  <c:v>1247</c:v>
                </c:pt>
                <c:pt idx="154">
                  <c:v>975</c:v>
                </c:pt>
                <c:pt idx="155">
                  <c:v>881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BE-46DF-8140-7339BF28E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2920000"/>
        <c:axId val="582921312"/>
      </c:lineChart>
      <c:dateAx>
        <c:axId val="582920000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2921312"/>
        <c:crosses val="autoZero"/>
        <c:auto val="1"/>
        <c:lblOffset val="100"/>
        <c:baseTimeUnit val="months"/>
      </c:dateAx>
      <c:valAx>
        <c:axId val="582921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2920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'YOY New Inventory'!$A$32</c:f>
              <c:strCache>
                <c:ptCount val="1"/>
                <c:pt idx="0">
                  <c:v>Residential Inventory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'YOY New Inventory'!$B$31:$EZ$31</c:f>
              <c:numCache>
                <c:formatCode>[$-409]mmm\-yy;@</c:formatCode>
                <c:ptCount val="155"/>
                <c:pt idx="0">
                  <c:v>39295</c:v>
                </c:pt>
                <c:pt idx="1">
                  <c:v>39326</c:v>
                </c:pt>
                <c:pt idx="2">
                  <c:v>39356</c:v>
                </c:pt>
                <c:pt idx="3">
                  <c:v>39387</c:v>
                </c:pt>
                <c:pt idx="4">
                  <c:v>39417</c:v>
                </c:pt>
                <c:pt idx="5">
                  <c:v>39448</c:v>
                </c:pt>
                <c:pt idx="6">
                  <c:v>39479</c:v>
                </c:pt>
                <c:pt idx="7">
                  <c:v>39508</c:v>
                </c:pt>
                <c:pt idx="8">
                  <c:v>39539</c:v>
                </c:pt>
                <c:pt idx="9">
                  <c:v>39569</c:v>
                </c:pt>
                <c:pt idx="10">
                  <c:v>39600</c:v>
                </c:pt>
                <c:pt idx="11">
                  <c:v>39630</c:v>
                </c:pt>
                <c:pt idx="12">
                  <c:v>39661</c:v>
                </c:pt>
                <c:pt idx="13">
                  <c:v>39692</c:v>
                </c:pt>
                <c:pt idx="14">
                  <c:v>39722</c:v>
                </c:pt>
                <c:pt idx="15">
                  <c:v>39753</c:v>
                </c:pt>
                <c:pt idx="16">
                  <c:v>39783</c:v>
                </c:pt>
                <c:pt idx="17">
                  <c:v>39814</c:v>
                </c:pt>
                <c:pt idx="18">
                  <c:v>39845</c:v>
                </c:pt>
                <c:pt idx="19">
                  <c:v>39873</c:v>
                </c:pt>
                <c:pt idx="20">
                  <c:v>39904</c:v>
                </c:pt>
                <c:pt idx="21">
                  <c:v>39934</c:v>
                </c:pt>
                <c:pt idx="22">
                  <c:v>39965</c:v>
                </c:pt>
                <c:pt idx="23">
                  <c:v>39995</c:v>
                </c:pt>
                <c:pt idx="24">
                  <c:v>40026</c:v>
                </c:pt>
                <c:pt idx="25">
                  <c:v>40057</c:v>
                </c:pt>
                <c:pt idx="26">
                  <c:v>40087</c:v>
                </c:pt>
                <c:pt idx="27">
                  <c:v>40118</c:v>
                </c:pt>
                <c:pt idx="28">
                  <c:v>40148</c:v>
                </c:pt>
                <c:pt idx="29">
                  <c:v>40179</c:v>
                </c:pt>
                <c:pt idx="30">
                  <c:v>40210</c:v>
                </c:pt>
                <c:pt idx="31">
                  <c:v>40238</c:v>
                </c:pt>
                <c:pt idx="32">
                  <c:v>40269</c:v>
                </c:pt>
                <c:pt idx="33">
                  <c:v>40299</c:v>
                </c:pt>
                <c:pt idx="34">
                  <c:v>40330</c:v>
                </c:pt>
                <c:pt idx="35">
                  <c:v>40360</c:v>
                </c:pt>
                <c:pt idx="36">
                  <c:v>40391</c:v>
                </c:pt>
                <c:pt idx="37">
                  <c:v>40422</c:v>
                </c:pt>
                <c:pt idx="38">
                  <c:v>40452</c:v>
                </c:pt>
                <c:pt idx="39">
                  <c:v>40483</c:v>
                </c:pt>
                <c:pt idx="40">
                  <c:v>40513</c:v>
                </c:pt>
                <c:pt idx="41">
                  <c:v>40544</c:v>
                </c:pt>
                <c:pt idx="42">
                  <c:v>40575</c:v>
                </c:pt>
                <c:pt idx="43">
                  <c:v>40603</c:v>
                </c:pt>
                <c:pt idx="44">
                  <c:v>40634</c:v>
                </c:pt>
                <c:pt idx="45">
                  <c:v>40664</c:v>
                </c:pt>
                <c:pt idx="46">
                  <c:v>40695</c:v>
                </c:pt>
                <c:pt idx="47">
                  <c:v>40725</c:v>
                </c:pt>
                <c:pt idx="48">
                  <c:v>40756</c:v>
                </c:pt>
                <c:pt idx="49">
                  <c:v>40787</c:v>
                </c:pt>
                <c:pt idx="50">
                  <c:v>40817</c:v>
                </c:pt>
                <c:pt idx="51">
                  <c:v>40848</c:v>
                </c:pt>
                <c:pt idx="52">
                  <c:v>40878</c:v>
                </c:pt>
                <c:pt idx="53">
                  <c:v>40909</c:v>
                </c:pt>
                <c:pt idx="54">
                  <c:v>40940</c:v>
                </c:pt>
                <c:pt idx="55">
                  <c:v>40969</c:v>
                </c:pt>
                <c:pt idx="56">
                  <c:v>41000</c:v>
                </c:pt>
                <c:pt idx="57">
                  <c:v>41030</c:v>
                </c:pt>
                <c:pt idx="58">
                  <c:v>41061</c:v>
                </c:pt>
                <c:pt idx="59">
                  <c:v>41091</c:v>
                </c:pt>
                <c:pt idx="60">
                  <c:v>41122</c:v>
                </c:pt>
                <c:pt idx="61">
                  <c:v>41153</c:v>
                </c:pt>
                <c:pt idx="62">
                  <c:v>41183</c:v>
                </c:pt>
                <c:pt idx="63">
                  <c:v>41214</c:v>
                </c:pt>
                <c:pt idx="64">
                  <c:v>41244</c:v>
                </c:pt>
                <c:pt idx="65">
                  <c:v>41275</c:v>
                </c:pt>
                <c:pt idx="66">
                  <c:v>41306</c:v>
                </c:pt>
                <c:pt idx="67">
                  <c:v>41334</c:v>
                </c:pt>
                <c:pt idx="68">
                  <c:v>41365</c:v>
                </c:pt>
                <c:pt idx="69">
                  <c:v>41395</c:v>
                </c:pt>
                <c:pt idx="70">
                  <c:v>41426</c:v>
                </c:pt>
                <c:pt idx="71">
                  <c:v>41456</c:v>
                </c:pt>
                <c:pt idx="72">
                  <c:v>41487</c:v>
                </c:pt>
                <c:pt idx="73">
                  <c:v>41518</c:v>
                </c:pt>
                <c:pt idx="74">
                  <c:v>41548</c:v>
                </c:pt>
                <c:pt idx="75">
                  <c:v>41579</c:v>
                </c:pt>
                <c:pt idx="76">
                  <c:v>41609</c:v>
                </c:pt>
                <c:pt idx="77">
                  <c:v>41640</c:v>
                </c:pt>
                <c:pt idx="78">
                  <c:v>41671</c:v>
                </c:pt>
                <c:pt idx="79">
                  <c:v>41699</c:v>
                </c:pt>
                <c:pt idx="80">
                  <c:v>41730</c:v>
                </c:pt>
                <c:pt idx="81">
                  <c:v>41760</c:v>
                </c:pt>
                <c:pt idx="82">
                  <c:v>41791</c:v>
                </c:pt>
                <c:pt idx="83">
                  <c:v>41821</c:v>
                </c:pt>
                <c:pt idx="84">
                  <c:v>41852</c:v>
                </c:pt>
                <c:pt idx="85">
                  <c:v>41883</c:v>
                </c:pt>
                <c:pt idx="86">
                  <c:v>41913</c:v>
                </c:pt>
                <c:pt idx="87">
                  <c:v>41944</c:v>
                </c:pt>
                <c:pt idx="88">
                  <c:v>41974</c:v>
                </c:pt>
                <c:pt idx="89">
                  <c:v>42005</c:v>
                </c:pt>
                <c:pt idx="90">
                  <c:v>42036</c:v>
                </c:pt>
                <c:pt idx="91">
                  <c:v>42064</c:v>
                </c:pt>
                <c:pt idx="92">
                  <c:v>42095</c:v>
                </c:pt>
                <c:pt idx="93">
                  <c:v>42125</c:v>
                </c:pt>
                <c:pt idx="94">
                  <c:v>42156</c:v>
                </c:pt>
                <c:pt idx="95">
                  <c:v>42186</c:v>
                </c:pt>
                <c:pt idx="96">
                  <c:v>42217</c:v>
                </c:pt>
                <c:pt idx="97">
                  <c:v>42248</c:v>
                </c:pt>
                <c:pt idx="98">
                  <c:v>42278</c:v>
                </c:pt>
                <c:pt idx="99">
                  <c:v>42309</c:v>
                </c:pt>
                <c:pt idx="100">
                  <c:v>42339</c:v>
                </c:pt>
                <c:pt idx="101">
                  <c:v>42370</c:v>
                </c:pt>
                <c:pt idx="102">
                  <c:v>42401</c:v>
                </c:pt>
                <c:pt idx="103">
                  <c:v>42430</c:v>
                </c:pt>
                <c:pt idx="104">
                  <c:v>42461</c:v>
                </c:pt>
                <c:pt idx="105">
                  <c:v>42491</c:v>
                </c:pt>
                <c:pt idx="106">
                  <c:v>42522</c:v>
                </c:pt>
                <c:pt idx="107">
                  <c:v>42552</c:v>
                </c:pt>
                <c:pt idx="108">
                  <c:v>42583</c:v>
                </c:pt>
                <c:pt idx="109">
                  <c:v>42614</c:v>
                </c:pt>
                <c:pt idx="110">
                  <c:v>42644</c:v>
                </c:pt>
                <c:pt idx="111">
                  <c:v>42675</c:v>
                </c:pt>
                <c:pt idx="112">
                  <c:v>42705</c:v>
                </c:pt>
                <c:pt idx="113">
                  <c:v>42736</c:v>
                </c:pt>
                <c:pt idx="114">
                  <c:v>42767</c:v>
                </c:pt>
                <c:pt idx="115">
                  <c:v>42795</c:v>
                </c:pt>
                <c:pt idx="116">
                  <c:v>42826</c:v>
                </c:pt>
                <c:pt idx="117">
                  <c:v>42856</c:v>
                </c:pt>
                <c:pt idx="118">
                  <c:v>42887</c:v>
                </c:pt>
                <c:pt idx="119">
                  <c:v>42917</c:v>
                </c:pt>
                <c:pt idx="120">
                  <c:v>42948</c:v>
                </c:pt>
                <c:pt idx="121">
                  <c:v>42979</c:v>
                </c:pt>
                <c:pt idx="122">
                  <c:v>43009</c:v>
                </c:pt>
                <c:pt idx="123">
                  <c:v>43040</c:v>
                </c:pt>
                <c:pt idx="124">
                  <c:v>43070</c:v>
                </c:pt>
                <c:pt idx="125">
                  <c:v>43101</c:v>
                </c:pt>
                <c:pt idx="126">
                  <c:v>43132</c:v>
                </c:pt>
                <c:pt idx="127">
                  <c:v>43160</c:v>
                </c:pt>
                <c:pt idx="128">
                  <c:v>43191</c:v>
                </c:pt>
                <c:pt idx="129">
                  <c:v>43221</c:v>
                </c:pt>
                <c:pt idx="130">
                  <c:v>43252</c:v>
                </c:pt>
                <c:pt idx="131">
                  <c:v>43282</c:v>
                </c:pt>
                <c:pt idx="132">
                  <c:v>43313</c:v>
                </c:pt>
                <c:pt idx="133">
                  <c:v>43344</c:v>
                </c:pt>
                <c:pt idx="134">
                  <c:v>43374</c:v>
                </c:pt>
                <c:pt idx="135">
                  <c:v>43405</c:v>
                </c:pt>
                <c:pt idx="136">
                  <c:v>43435</c:v>
                </c:pt>
                <c:pt idx="137">
                  <c:v>43466</c:v>
                </c:pt>
                <c:pt idx="138">
                  <c:v>43497</c:v>
                </c:pt>
                <c:pt idx="139">
                  <c:v>43525</c:v>
                </c:pt>
                <c:pt idx="140">
                  <c:v>43556</c:v>
                </c:pt>
                <c:pt idx="141">
                  <c:v>43586</c:v>
                </c:pt>
                <c:pt idx="142">
                  <c:v>43617</c:v>
                </c:pt>
                <c:pt idx="143">
                  <c:v>43647</c:v>
                </c:pt>
                <c:pt idx="144">
                  <c:v>43678</c:v>
                </c:pt>
                <c:pt idx="145">
                  <c:v>43709</c:v>
                </c:pt>
                <c:pt idx="146">
                  <c:v>43739</c:v>
                </c:pt>
                <c:pt idx="147">
                  <c:v>43770</c:v>
                </c:pt>
                <c:pt idx="148">
                  <c:v>43800</c:v>
                </c:pt>
                <c:pt idx="149">
                  <c:v>43831</c:v>
                </c:pt>
                <c:pt idx="150">
                  <c:v>43862</c:v>
                </c:pt>
                <c:pt idx="151">
                  <c:v>43891</c:v>
                </c:pt>
                <c:pt idx="152">
                  <c:v>43922</c:v>
                </c:pt>
                <c:pt idx="153">
                  <c:v>43952</c:v>
                </c:pt>
                <c:pt idx="154">
                  <c:v>43983</c:v>
                </c:pt>
              </c:numCache>
            </c:numRef>
          </c:cat>
          <c:val>
            <c:numRef>
              <c:f>'YOY New Inventory'!$B$32:$EZ$32</c:f>
              <c:numCache>
                <c:formatCode>General</c:formatCode>
                <c:ptCount val="155"/>
                <c:pt idx="0">
                  <c:v>2719</c:v>
                </c:pt>
                <c:pt idx="1">
                  <c:v>2712</c:v>
                </c:pt>
                <c:pt idx="2">
                  <c:v>2667</c:v>
                </c:pt>
                <c:pt idx="3">
                  <c:v>2657</c:v>
                </c:pt>
                <c:pt idx="4">
                  <c:v>2599</c:v>
                </c:pt>
                <c:pt idx="5">
                  <c:v>2350</c:v>
                </c:pt>
                <c:pt idx="6">
                  <c:v>2454</c:v>
                </c:pt>
                <c:pt idx="7">
                  <c:v>2499</c:v>
                </c:pt>
                <c:pt idx="8">
                  <c:v>2627</c:v>
                </c:pt>
                <c:pt idx="9">
                  <c:v>2527</c:v>
                </c:pt>
                <c:pt idx="10">
                  <c:v>2553</c:v>
                </c:pt>
                <c:pt idx="11">
                  <c:v>2559</c:v>
                </c:pt>
                <c:pt idx="12">
                  <c:v>2420</c:v>
                </c:pt>
                <c:pt idx="13">
                  <c:v>2500</c:v>
                </c:pt>
                <c:pt idx="14">
                  <c:v>2500</c:v>
                </c:pt>
                <c:pt idx="15">
                  <c:v>2487</c:v>
                </c:pt>
                <c:pt idx="16">
                  <c:v>2226</c:v>
                </c:pt>
                <c:pt idx="17">
                  <c:v>2331</c:v>
                </c:pt>
                <c:pt idx="18">
                  <c:v>2373</c:v>
                </c:pt>
                <c:pt idx="19">
                  <c:v>2468</c:v>
                </c:pt>
                <c:pt idx="20">
                  <c:v>2476</c:v>
                </c:pt>
                <c:pt idx="21">
                  <c:v>2484</c:v>
                </c:pt>
                <c:pt idx="22">
                  <c:v>2439</c:v>
                </c:pt>
                <c:pt idx="23">
                  <c:v>2423</c:v>
                </c:pt>
                <c:pt idx="24">
                  <c:v>2419</c:v>
                </c:pt>
                <c:pt idx="25">
                  <c:v>2383</c:v>
                </c:pt>
                <c:pt idx="26">
                  <c:v>2373</c:v>
                </c:pt>
                <c:pt idx="27">
                  <c:v>2289</c:v>
                </c:pt>
                <c:pt idx="28">
                  <c:v>2028</c:v>
                </c:pt>
                <c:pt idx="29">
                  <c:v>2084</c:v>
                </c:pt>
                <c:pt idx="30">
                  <c:v>2181</c:v>
                </c:pt>
                <c:pt idx="31">
                  <c:v>2282</c:v>
                </c:pt>
                <c:pt idx="32">
                  <c:v>2324</c:v>
                </c:pt>
                <c:pt idx="33">
                  <c:v>2362</c:v>
                </c:pt>
                <c:pt idx="34">
                  <c:v>2283</c:v>
                </c:pt>
                <c:pt idx="35">
                  <c:v>2280</c:v>
                </c:pt>
                <c:pt idx="36">
                  <c:v>2191</c:v>
                </c:pt>
                <c:pt idx="37">
                  <c:v>2132</c:v>
                </c:pt>
                <c:pt idx="38">
                  <c:v>2030</c:v>
                </c:pt>
                <c:pt idx="39">
                  <c:v>1984</c:v>
                </c:pt>
                <c:pt idx="40">
                  <c:v>1801</c:v>
                </c:pt>
                <c:pt idx="41">
                  <c:v>1847</c:v>
                </c:pt>
                <c:pt idx="42">
                  <c:v>1892</c:v>
                </c:pt>
                <c:pt idx="43">
                  <c:v>1965</c:v>
                </c:pt>
                <c:pt idx="44">
                  <c:v>1949</c:v>
                </c:pt>
                <c:pt idx="45">
                  <c:v>1963</c:v>
                </c:pt>
                <c:pt idx="46">
                  <c:v>1938</c:v>
                </c:pt>
                <c:pt idx="47">
                  <c:v>1880</c:v>
                </c:pt>
                <c:pt idx="48">
                  <c:v>1849</c:v>
                </c:pt>
                <c:pt idx="49">
                  <c:v>1784</c:v>
                </c:pt>
                <c:pt idx="50">
                  <c:v>1872</c:v>
                </c:pt>
                <c:pt idx="51">
                  <c:v>1770</c:v>
                </c:pt>
                <c:pt idx="52">
                  <c:v>1706</c:v>
                </c:pt>
                <c:pt idx="53">
                  <c:v>1726</c:v>
                </c:pt>
                <c:pt idx="54">
                  <c:v>1784</c:v>
                </c:pt>
                <c:pt idx="55">
                  <c:v>1836</c:v>
                </c:pt>
                <c:pt idx="56">
                  <c:v>1860</c:v>
                </c:pt>
                <c:pt idx="57">
                  <c:v>1873</c:v>
                </c:pt>
                <c:pt idx="58">
                  <c:v>1805</c:v>
                </c:pt>
                <c:pt idx="59">
                  <c:v>1815</c:v>
                </c:pt>
                <c:pt idx="60">
                  <c:v>1798</c:v>
                </c:pt>
                <c:pt idx="61">
                  <c:v>1782</c:v>
                </c:pt>
                <c:pt idx="62">
                  <c:v>1806</c:v>
                </c:pt>
                <c:pt idx="63">
                  <c:v>1772</c:v>
                </c:pt>
                <c:pt idx="64">
                  <c:v>1640</c:v>
                </c:pt>
                <c:pt idx="65">
                  <c:v>1714</c:v>
                </c:pt>
                <c:pt idx="66">
                  <c:v>1783</c:v>
                </c:pt>
                <c:pt idx="67">
                  <c:v>1830</c:v>
                </c:pt>
                <c:pt idx="68">
                  <c:v>1899</c:v>
                </c:pt>
                <c:pt idx="69">
                  <c:v>1895</c:v>
                </c:pt>
                <c:pt idx="70">
                  <c:v>1851</c:v>
                </c:pt>
                <c:pt idx="71">
                  <c:v>1826</c:v>
                </c:pt>
                <c:pt idx="72">
                  <c:v>1821</c:v>
                </c:pt>
                <c:pt idx="73">
                  <c:v>1818</c:v>
                </c:pt>
                <c:pt idx="74">
                  <c:v>1908</c:v>
                </c:pt>
                <c:pt idx="75">
                  <c:v>1863</c:v>
                </c:pt>
                <c:pt idx="76">
                  <c:v>1700</c:v>
                </c:pt>
                <c:pt idx="77">
                  <c:v>1792</c:v>
                </c:pt>
                <c:pt idx="78">
                  <c:v>1892</c:v>
                </c:pt>
                <c:pt idx="79">
                  <c:v>2067</c:v>
                </c:pt>
                <c:pt idx="80">
                  <c:v>2053</c:v>
                </c:pt>
                <c:pt idx="81">
                  <c:v>2104</c:v>
                </c:pt>
                <c:pt idx="82">
                  <c:v>2095</c:v>
                </c:pt>
                <c:pt idx="83">
                  <c:v>2016</c:v>
                </c:pt>
                <c:pt idx="84">
                  <c:v>2119</c:v>
                </c:pt>
                <c:pt idx="85">
                  <c:v>2074</c:v>
                </c:pt>
                <c:pt idx="86">
                  <c:v>2054</c:v>
                </c:pt>
                <c:pt idx="87">
                  <c:v>2044</c:v>
                </c:pt>
                <c:pt idx="88">
                  <c:v>1767</c:v>
                </c:pt>
                <c:pt idx="89">
                  <c:v>1870</c:v>
                </c:pt>
                <c:pt idx="90">
                  <c:v>1954</c:v>
                </c:pt>
                <c:pt idx="91">
                  <c:v>1914</c:v>
                </c:pt>
                <c:pt idx="92">
                  <c:v>1940</c:v>
                </c:pt>
                <c:pt idx="93">
                  <c:v>1930</c:v>
                </c:pt>
                <c:pt idx="94">
                  <c:v>1902</c:v>
                </c:pt>
                <c:pt idx="95">
                  <c:v>1859</c:v>
                </c:pt>
                <c:pt idx="96">
                  <c:v>1853</c:v>
                </c:pt>
                <c:pt idx="97">
                  <c:v>1819</c:v>
                </c:pt>
                <c:pt idx="98">
                  <c:v>1780</c:v>
                </c:pt>
                <c:pt idx="99">
                  <c:v>1717</c:v>
                </c:pt>
                <c:pt idx="100">
                  <c:v>1569</c:v>
                </c:pt>
                <c:pt idx="101">
                  <c:v>1598</c:v>
                </c:pt>
                <c:pt idx="102">
                  <c:v>1667</c:v>
                </c:pt>
                <c:pt idx="103">
                  <c:v>1765</c:v>
                </c:pt>
                <c:pt idx="104">
                  <c:v>1821</c:v>
                </c:pt>
                <c:pt idx="105">
                  <c:v>1742</c:v>
                </c:pt>
                <c:pt idx="106">
                  <c:v>1744</c:v>
                </c:pt>
                <c:pt idx="107">
                  <c:v>1685</c:v>
                </c:pt>
                <c:pt idx="108">
                  <c:v>1644</c:v>
                </c:pt>
                <c:pt idx="109">
                  <c:v>1642</c:v>
                </c:pt>
                <c:pt idx="110">
                  <c:v>1621</c:v>
                </c:pt>
                <c:pt idx="111">
                  <c:v>1531</c:v>
                </c:pt>
                <c:pt idx="112">
                  <c:v>1418</c:v>
                </c:pt>
                <c:pt idx="113">
                  <c:v>1454</c:v>
                </c:pt>
                <c:pt idx="114">
                  <c:v>1506</c:v>
                </c:pt>
                <c:pt idx="115">
                  <c:v>1513</c:v>
                </c:pt>
                <c:pt idx="116">
                  <c:v>1545</c:v>
                </c:pt>
                <c:pt idx="117">
                  <c:v>1555</c:v>
                </c:pt>
                <c:pt idx="118">
                  <c:v>1526</c:v>
                </c:pt>
                <c:pt idx="119">
                  <c:v>1513</c:v>
                </c:pt>
                <c:pt idx="120">
                  <c:v>1513</c:v>
                </c:pt>
                <c:pt idx="121">
                  <c:v>1484</c:v>
                </c:pt>
                <c:pt idx="122">
                  <c:v>1497</c:v>
                </c:pt>
                <c:pt idx="123">
                  <c:v>1452</c:v>
                </c:pt>
                <c:pt idx="124">
                  <c:v>1354</c:v>
                </c:pt>
                <c:pt idx="125">
                  <c:v>1369</c:v>
                </c:pt>
                <c:pt idx="126">
                  <c:v>1434</c:v>
                </c:pt>
                <c:pt idx="127">
                  <c:v>1508</c:v>
                </c:pt>
                <c:pt idx="128">
                  <c:v>1496</c:v>
                </c:pt>
                <c:pt idx="129">
                  <c:v>1514</c:v>
                </c:pt>
                <c:pt idx="130">
                  <c:v>1469</c:v>
                </c:pt>
                <c:pt idx="131">
                  <c:v>1463</c:v>
                </c:pt>
                <c:pt idx="132">
                  <c:v>1528</c:v>
                </c:pt>
                <c:pt idx="133">
                  <c:v>1506</c:v>
                </c:pt>
                <c:pt idx="134">
                  <c:v>1531</c:v>
                </c:pt>
                <c:pt idx="135">
                  <c:v>1519</c:v>
                </c:pt>
                <c:pt idx="136">
                  <c:v>1441</c:v>
                </c:pt>
                <c:pt idx="137">
                  <c:v>1496</c:v>
                </c:pt>
                <c:pt idx="138">
                  <c:v>1558</c:v>
                </c:pt>
                <c:pt idx="139">
                  <c:v>1651</c:v>
                </c:pt>
                <c:pt idx="140">
                  <c:v>1673</c:v>
                </c:pt>
                <c:pt idx="141">
                  <c:v>1627</c:v>
                </c:pt>
                <c:pt idx="142">
                  <c:v>1579</c:v>
                </c:pt>
                <c:pt idx="143">
                  <c:v>1506</c:v>
                </c:pt>
                <c:pt idx="144">
                  <c:v>1499</c:v>
                </c:pt>
                <c:pt idx="145">
                  <c:v>1472</c:v>
                </c:pt>
                <c:pt idx="146">
                  <c:v>1490</c:v>
                </c:pt>
                <c:pt idx="147">
                  <c:v>1500</c:v>
                </c:pt>
                <c:pt idx="148">
                  <c:v>1341</c:v>
                </c:pt>
                <c:pt idx="149">
                  <c:v>1336</c:v>
                </c:pt>
                <c:pt idx="150">
                  <c:v>1330</c:v>
                </c:pt>
                <c:pt idx="151">
                  <c:v>1360</c:v>
                </c:pt>
                <c:pt idx="152">
                  <c:v>1324</c:v>
                </c:pt>
                <c:pt idx="153">
                  <c:v>1247</c:v>
                </c:pt>
                <c:pt idx="154">
                  <c:v>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97-47E0-BBAC-839D7C9B6E6A}"/>
            </c:ext>
          </c:extLst>
        </c:ser>
        <c:ser>
          <c:idx val="1"/>
          <c:order val="1"/>
          <c:tx>
            <c:strRef>
              <c:f>'YOY New Inventory'!$A$33</c:f>
              <c:strCache>
                <c:ptCount val="1"/>
                <c:pt idx="0">
                  <c:v>Under Contract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'YOY New Inventory'!$B$31:$EZ$31</c:f>
              <c:numCache>
                <c:formatCode>[$-409]mmm\-yy;@</c:formatCode>
                <c:ptCount val="155"/>
                <c:pt idx="0">
                  <c:v>39295</c:v>
                </c:pt>
                <c:pt idx="1">
                  <c:v>39326</c:v>
                </c:pt>
                <c:pt idx="2">
                  <c:v>39356</c:v>
                </c:pt>
                <c:pt idx="3">
                  <c:v>39387</c:v>
                </c:pt>
                <c:pt idx="4">
                  <c:v>39417</c:v>
                </c:pt>
                <c:pt idx="5">
                  <c:v>39448</c:v>
                </c:pt>
                <c:pt idx="6">
                  <c:v>39479</c:v>
                </c:pt>
                <c:pt idx="7">
                  <c:v>39508</c:v>
                </c:pt>
                <c:pt idx="8">
                  <c:v>39539</c:v>
                </c:pt>
                <c:pt idx="9">
                  <c:v>39569</c:v>
                </c:pt>
                <c:pt idx="10">
                  <c:v>39600</c:v>
                </c:pt>
                <c:pt idx="11">
                  <c:v>39630</c:v>
                </c:pt>
                <c:pt idx="12">
                  <c:v>39661</c:v>
                </c:pt>
                <c:pt idx="13">
                  <c:v>39692</c:v>
                </c:pt>
                <c:pt idx="14">
                  <c:v>39722</c:v>
                </c:pt>
                <c:pt idx="15">
                  <c:v>39753</c:v>
                </c:pt>
                <c:pt idx="16">
                  <c:v>39783</c:v>
                </c:pt>
                <c:pt idx="17">
                  <c:v>39814</c:v>
                </c:pt>
                <c:pt idx="18">
                  <c:v>39845</c:v>
                </c:pt>
                <c:pt idx="19">
                  <c:v>39873</c:v>
                </c:pt>
                <c:pt idx="20">
                  <c:v>39904</c:v>
                </c:pt>
                <c:pt idx="21">
                  <c:v>39934</c:v>
                </c:pt>
                <c:pt idx="22">
                  <c:v>39965</c:v>
                </c:pt>
                <c:pt idx="23">
                  <c:v>39995</c:v>
                </c:pt>
                <c:pt idx="24">
                  <c:v>40026</c:v>
                </c:pt>
                <c:pt idx="25">
                  <c:v>40057</c:v>
                </c:pt>
                <c:pt idx="26">
                  <c:v>40087</c:v>
                </c:pt>
                <c:pt idx="27">
                  <c:v>40118</c:v>
                </c:pt>
                <c:pt idx="28">
                  <c:v>40148</c:v>
                </c:pt>
                <c:pt idx="29">
                  <c:v>40179</c:v>
                </c:pt>
                <c:pt idx="30">
                  <c:v>40210</c:v>
                </c:pt>
                <c:pt idx="31">
                  <c:v>40238</c:v>
                </c:pt>
                <c:pt idx="32">
                  <c:v>40269</c:v>
                </c:pt>
                <c:pt idx="33">
                  <c:v>40299</c:v>
                </c:pt>
                <c:pt idx="34">
                  <c:v>40330</c:v>
                </c:pt>
                <c:pt idx="35">
                  <c:v>40360</c:v>
                </c:pt>
                <c:pt idx="36">
                  <c:v>40391</c:v>
                </c:pt>
                <c:pt idx="37">
                  <c:v>40422</c:v>
                </c:pt>
                <c:pt idx="38">
                  <c:v>40452</c:v>
                </c:pt>
                <c:pt idx="39">
                  <c:v>40483</c:v>
                </c:pt>
                <c:pt idx="40">
                  <c:v>40513</c:v>
                </c:pt>
                <c:pt idx="41">
                  <c:v>40544</c:v>
                </c:pt>
                <c:pt idx="42">
                  <c:v>40575</c:v>
                </c:pt>
                <c:pt idx="43">
                  <c:v>40603</c:v>
                </c:pt>
                <c:pt idx="44">
                  <c:v>40634</c:v>
                </c:pt>
                <c:pt idx="45">
                  <c:v>40664</c:v>
                </c:pt>
                <c:pt idx="46">
                  <c:v>40695</c:v>
                </c:pt>
                <c:pt idx="47">
                  <c:v>40725</c:v>
                </c:pt>
                <c:pt idx="48">
                  <c:v>40756</c:v>
                </c:pt>
                <c:pt idx="49">
                  <c:v>40787</c:v>
                </c:pt>
                <c:pt idx="50">
                  <c:v>40817</c:v>
                </c:pt>
                <c:pt idx="51">
                  <c:v>40848</c:v>
                </c:pt>
                <c:pt idx="52">
                  <c:v>40878</c:v>
                </c:pt>
                <c:pt idx="53">
                  <c:v>40909</c:v>
                </c:pt>
                <c:pt idx="54">
                  <c:v>40940</c:v>
                </c:pt>
                <c:pt idx="55">
                  <c:v>40969</c:v>
                </c:pt>
                <c:pt idx="56">
                  <c:v>41000</c:v>
                </c:pt>
                <c:pt idx="57">
                  <c:v>41030</c:v>
                </c:pt>
                <c:pt idx="58">
                  <c:v>41061</c:v>
                </c:pt>
                <c:pt idx="59">
                  <c:v>41091</c:v>
                </c:pt>
                <c:pt idx="60">
                  <c:v>41122</c:v>
                </c:pt>
                <c:pt idx="61">
                  <c:v>41153</c:v>
                </c:pt>
                <c:pt idx="62">
                  <c:v>41183</c:v>
                </c:pt>
                <c:pt idx="63">
                  <c:v>41214</c:v>
                </c:pt>
                <c:pt idx="64">
                  <c:v>41244</c:v>
                </c:pt>
                <c:pt idx="65">
                  <c:v>41275</c:v>
                </c:pt>
                <c:pt idx="66">
                  <c:v>41306</c:v>
                </c:pt>
                <c:pt idx="67">
                  <c:v>41334</c:v>
                </c:pt>
                <c:pt idx="68">
                  <c:v>41365</c:v>
                </c:pt>
                <c:pt idx="69">
                  <c:v>41395</c:v>
                </c:pt>
                <c:pt idx="70">
                  <c:v>41426</c:v>
                </c:pt>
                <c:pt idx="71">
                  <c:v>41456</c:v>
                </c:pt>
                <c:pt idx="72">
                  <c:v>41487</c:v>
                </c:pt>
                <c:pt idx="73">
                  <c:v>41518</c:v>
                </c:pt>
                <c:pt idx="74">
                  <c:v>41548</c:v>
                </c:pt>
                <c:pt idx="75">
                  <c:v>41579</c:v>
                </c:pt>
                <c:pt idx="76">
                  <c:v>41609</c:v>
                </c:pt>
                <c:pt idx="77">
                  <c:v>41640</c:v>
                </c:pt>
                <c:pt idx="78">
                  <c:v>41671</c:v>
                </c:pt>
                <c:pt idx="79">
                  <c:v>41699</c:v>
                </c:pt>
                <c:pt idx="80">
                  <c:v>41730</c:v>
                </c:pt>
                <c:pt idx="81">
                  <c:v>41760</c:v>
                </c:pt>
                <c:pt idx="82">
                  <c:v>41791</c:v>
                </c:pt>
                <c:pt idx="83">
                  <c:v>41821</c:v>
                </c:pt>
                <c:pt idx="84">
                  <c:v>41852</c:v>
                </c:pt>
                <c:pt idx="85">
                  <c:v>41883</c:v>
                </c:pt>
                <c:pt idx="86">
                  <c:v>41913</c:v>
                </c:pt>
                <c:pt idx="87">
                  <c:v>41944</c:v>
                </c:pt>
                <c:pt idx="88">
                  <c:v>41974</c:v>
                </c:pt>
                <c:pt idx="89">
                  <c:v>42005</c:v>
                </c:pt>
                <c:pt idx="90">
                  <c:v>42036</c:v>
                </c:pt>
                <c:pt idx="91">
                  <c:v>42064</c:v>
                </c:pt>
                <c:pt idx="92">
                  <c:v>42095</c:v>
                </c:pt>
                <c:pt idx="93">
                  <c:v>42125</c:v>
                </c:pt>
                <c:pt idx="94">
                  <c:v>42156</c:v>
                </c:pt>
                <c:pt idx="95">
                  <c:v>42186</c:v>
                </c:pt>
                <c:pt idx="96">
                  <c:v>42217</c:v>
                </c:pt>
                <c:pt idx="97">
                  <c:v>42248</c:v>
                </c:pt>
                <c:pt idx="98">
                  <c:v>42278</c:v>
                </c:pt>
                <c:pt idx="99">
                  <c:v>42309</c:v>
                </c:pt>
                <c:pt idx="100">
                  <c:v>42339</c:v>
                </c:pt>
                <c:pt idx="101">
                  <c:v>42370</c:v>
                </c:pt>
                <c:pt idx="102">
                  <c:v>42401</c:v>
                </c:pt>
                <c:pt idx="103">
                  <c:v>42430</c:v>
                </c:pt>
                <c:pt idx="104">
                  <c:v>42461</c:v>
                </c:pt>
                <c:pt idx="105">
                  <c:v>42491</c:v>
                </c:pt>
                <c:pt idx="106">
                  <c:v>42522</c:v>
                </c:pt>
                <c:pt idx="107">
                  <c:v>42552</c:v>
                </c:pt>
                <c:pt idx="108">
                  <c:v>42583</c:v>
                </c:pt>
                <c:pt idx="109">
                  <c:v>42614</c:v>
                </c:pt>
                <c:pt idx="110">
                  <c:v>42644</c:v>
                </c:pt>
                <c:pt idx="111">
                  <c:v>42675</c:v>
                </c:pt>
                <c:pt idx="112">
                  <c:v>42705</c:v>
                </c:pt>
                <c:pt idx="113">
                  <c:v>42736</c:v>
                </c:pt>
                <c:pt idx="114">
                  <c:v>42767</c:v>
                </c:pt>
                <c:pt idx="115">
                  <c:v>42795</c:v>
                </c:pt>
                <c:pt idx="116">
                  <c:v>42826</c:v>
                </c:pt>
                <c:pt idx="117">
                  <c:v>42856</c:v>
                </c:pt>
                <c:pt idx="118">
                  <c:v>42887</c:v>
                </c:pt>
                <c:pt idx="119">
                  <c:v>42917</c:v>
                </c:pt>
                <c:pt idx="120">
                  <c:v>42948</c:v>
                </c:pt>
                <c:pt idx="121">
                  <c:v>42979</c:v>
                </c:pt>
                <c:pt idx="122">
                  <c:v>43009</c:v>
                </c:pt>
                <c:pt idx="123">
                  <c:v>43040</c:v>
                </c:pt>
                <c:pt idx="124">
                  <c:v>43070</c:v>
                </c:pt>
                <c:pt idx="125">
                  <c:v>43101</c:v>
                </c:pt>
                <c:pt idx="126">
                  <c:v>43132</c:v>
                </c:pt>
                <c:pt idx="127">
                  <c:v>43160</c:v>
                </c:pt>
                <c:pt idx="128">
                  <c:v>43191</c:v>
                </c:pt>
                <c:pt idx="129">
                  <c:v>43221</c:v>
                </c:pt>
                <c:pt idx="130">
                  <c:v>43252</c:v>
                </c:pt>
                <c:pt idx="131">
                  <c:v>43282</c:v>
                </c:pt>
                <c:pt idx="132">
                  <c:v>43313</c:v>
                </c:pt>
                <c:pt idx="133">
                  <c:v>43344</c:v>
                </c:pt>
                <c:pt idx="134">
                  <c:v>43374</c:v>
                </c:pt>
                <c:pt idx="135">
                  <c:v>43405</c:v>
                </c:pt>
                <c:pt idx="136">
                  <c:v>43435</c:v>
                </c:pt>
                <c:pt idx="137">
                  <c:v>43466</c:v>
                </c:pt>
                <c:pt idx="138">
                  <c:v>43497</c:v>
                </c:pt>
                <c:pt idx="139">
                  <c:v>43525</c:v>
                </c:pt>
                <c:pt idx="140">
                  <c:v>43556</c:v>
                </c:pt>
                <c:pt idx="141">
                  <c:v>43586</c:v>
                </c:pt>
                <c:pt idx="142">
                  <c:v>43617</c:v>
                </c:pt>
                <c:pt idx="143">
                  <c:v>43647</c:v>
                </c:pt>
                <c:pt idx="144">
                  <c:v>43678</c:v>
                </c:pt>
                <c:pt idx="145">
                  <c:v>43709</c:v>
                </c:pt>
                <c:pt idx="146">
                  <c:v>43739</c:v>
                </c:pt>
                <c:pt idx="147">
                  <c:v>43770</c:v>
                </c:pt>
                <c:pt idx="148">
                  <c:v>43800</c:v>
                </c:pt>
                <c:pt idx="149">
                  <c:v>43831</c:v>
                </c:pt>
                <c:pt idx="150">
                  <c:v>43862</c:v>
                </c:pt>
                <c:pt idx="151">
                  <c:v>43891</c:v>
                </c:pt>
                <c:pt idx="152">
                  <c:v>43922</c:v>
                </c:pt>
                <c:pt idx="153">
                  <c:v>43952</c:v>
                </c:pt>
                <c:pt idx="154">
                  <c:v>43983</c:v>
                </c:pt>
              </c:numCache>
            </c:numRef>
          </c:cat>
          <c:val>
            <c:numRef>
              <c:f>'YOY New Inventory'!$B$33:$EZ$33</c:f>
              <c:numCache>
                <c:formatCode>General</c:formatCode>
                <c:ptCount val="155"/>
                <c:pt idx="73">
                  <c:v>363</c:v>
                </c:pt>
                <c:pt idx="74">
                  <c:v>379</c:v>
                </c:pt>
                <c:pt idx="75">
                  <c:v>377</c:v>
                </c:pt>
                <c:pt idx="76">
                  <c:v>271</c:v>
                </c:pt>
                <c:pt idx="77">
                  <c:v>333</c:v>
                </c:pt>
                <c:pt idx="78">
                  <c:v>366</c:v>
                </c:pt>
                <c:pt idx="79">
                  <c:v>447</c:v>
                </c:pt>
                <c:pt idx="80">
                  <c:v>462</c:v>
                </c:pt>
                <c:pt idx="81">
                  <c:v>423</c:v>
                </c:pt>
                <c:pt idx="82">
                  <c:v>385</c:v>
                </c:pt>
                <c:pt idx="83">
                  <c:v>368</c:v>
                </c:pt>
                <c:pt idx="84">
                  <c:v>403</c:v>
                </c:pt>
                <c:pt idx="85">
                  <c:v>396</c:v>
                </c:pt>
                <c:pt idx="86">
                  <c:v>384</c:v>
                </c:pt>
                <c:pt idx="87">
                  <c:v>363</c:v>
                </c:pt>
                <c:pt idx="88">
                  <c:v>269</c:v>
                </c:pt>
                <c:pt idx="89">
                  <c:v>330</c:v>
                </c:pt>
                <c:pt idx="90">
                  <c:v>367</c:v>
                </c:pt>
                <c:pt idx="91">
                  <c:v>412</c:v>
                </c:pt>
                <c:pt idx="92">
                  <c:v>475</c:v>
                </c:pt>
                <c:pt idx="93">
                  <c:v>429</c:v>
                </c:pt>
                <c:pt idx="94">
                  <c:v>391</c:v>
                </c:pt>
                <c:pt idx="95">
                  <c:v>402</c:v>
                </c:pt>
                <c:pt idx="96">
                  <c:v>407</c:v>
                </c:pt>
                <c:pt idx="97">
                  <c:v>435</c:v>
                </c:pt>
                <c:pt idx="98">
                  <c:v>444</c:v>
                </c:pt>
                <c:pt idx="99">
                  <c:v>400</c:v>
                </c:pt>
                <c:pt idx="100">
                  <c:v>335</c:v>
                </c:pt>
                <c:pt idx="101">
                  <c:v>345</c:v>
                </c:pt>
                <c:pt idx="102">
                  <c:v>370</c:v>
                </c:pt>
                <c:pt idx="103">
                  <c:v>395</c:v>
                </c:pt>
                <c:pt idx="104">
                  <c:v>434</c:v>
                </c:pt>
                <c:pt idx="105">
                  <c:v>445</c:v>
                </c:pt>
                <c:pt idx="106">
                  <c:v>389</c:v>
                </c:pt>
                <c:pt idx="107">
                  <c:v>416</c:v>
                </c:pt>
                <c:pt idx="108">
                  <c:v>431</c:v>
                </c:pt>
                <c:pt idx="109">
                  <c:v>426</c:v>
                </c:pt>
                <c:pt idx="110">
                  <c:v>366</c:v>
                </c:pt>
                <c:pt idx="111">
                  <c:v>370</c:v>
                </c:pt>
                <c:pt idx="112">
                  <c:v>267</c:v>
                </c:pt>
                <c:pt idx="113">
                  <c:v>330</c:v>
                </c:pt>
                <c:pt idx="114">
                  <c:v>367</c:v>
                </c:pt>
                <c:pt idx="115">
                  <c:v>451</c:v>
                </c:pt>
                <c:pt idx="116">
                  <c:v>473</c:v>
                </c:pt>
                <c:pt idx="117">
                  <c:v>461</c:v>
                </c:pt>
                <c:pt idx="118">
                  <c:v>410</c:v>
                </c:pt>
                <c:pt idx="119">
                  <c:v>422</c:v>
                </c:pt>
                <c:pt idx="120">
                  <c:v>419</c:v>
                </c:pt>
                <c:pt idx="121">
                  <c:v>442</c:v>
                </c:pt>
                <c:pt idx="122">
                  <c:v>413</c:v>
                </c:pt>
                <c:pt idx="123">
                  <c:v>390</c:v>
                </c:pt>
                <c:pt idx="124">
                  <c:v>280</c:v>
                </c:pt>
                <c:pt idx="125">
                  <c:v>304</c:v>
                </c:pt>
                <c:pt idx="126">
                  <c:v>394</c:v>
                </c:pt>
                <c:pt idx="127">
                  <c:v>414</c:v>
                </c:pt>
                <c:pt idx="128">
                  <c:v>439</c:v>
                </c:pt>
                <c:pt idx="129">
                  <c:v>435</c:v>
                </c:pt>
                <c:pt idx="130">
                  <c:v>390</c:v>
                </c:pt>
                <c:pt idx="131">
                  <c:v>424</c:v>
                </c:pt>
                <c:pt idx="132">
                  <c:v>416</c:v>
                </c:pt>
                <c:pt idx="133">
                  <c:v>367</c:v>
                </c:pt>
                <c:pt idx="134">
                  <c:v>335</c:v>
                </c:pt>
                <c:pt idx="135">
                  <c:v>345</c:v>
                </c:pt>
                <c:pt idx="136">
                  <c:v>254</c:v>
                </c:pt>
                <c:pt idx="137">
                  <c:v>323</c:v>
                </c:pt>
                <c:pt idx="138">
                  <c:v>380</c:v>
                </c:pt>
                <c:pt idx="139">
                  <c:v>451</c:v>
                </c:pt>
                <c:pt idx="140">
                  <c:v>459</c:v>
                </c:pt>
                <c:pt idx="141">
                  <c:v>423</c:v>
                </c:pt>
                <c:pt idx="142">
                  <c:v>405</c:v>
                </c:pt>
                <c:pt idx="143">
                  <c:v>454</c:v>
                </c:pt>
                <c:pt idx="144">
                  <c:v>435</c:v>
                </c:pt>
                <c:pt idx="145">
                  <c:v>430</c:v>
                </c:pt>
                <c:pt idx="146">
                  <c:v>471</c:v>
                </c:pt>
                <c:pt idx="147">
                  <c:v>402</c:v>
                </c:pt>
                <c:pt idx="148">
                  <c:v>327</c:v>
                </c:pt>
                <c:pt idx="149">
                  <c:v>381</c:v>
                </c:pt>
                <c:pt idx="150">
                  <c:v>500</c:v>
                </c:pt>
                <c:pt idx="151">
                  <c:v>442</c:v>
                </c:pt>
                <c:pt idx="152">
                  <c:v>374</c:v>
                </c:pt>
                <c:pt idx="153">
                  <c:v>549</c:v>
                </c:pt>
                <c:pt idx="154">
                  <c:v>843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97-47E0-BBAC-839D7C9B6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9655608"/>
        <c:axId val="619648720"/>
      </c:lineChart>
      <c:dateAx>
        <c:axId val="619655608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9648720"/>
        <c:crosses val="autoZero"/>
        <c:auto val="1"/>
        <c:lblOffset val="100"/>
        <c:baseTimeUnit val="months"/>
      </c:dateAx>
      <c:valAx>
        <c:axId val="619648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9655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'YOY New Inventory'!$A$32</c:f>
              <c:strCache>
                <c:ptCount val="1"/>
                <c:pt idx="0">
                  <c:v>Residential Inventory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'YOY New Inventory'!$B$31:$EZ$31</c:f>
              <c:numCache>
                <c:formatCode>[$-409]mmm\-yy;@</c:formatCode>
                <c:ptCount val="155"/>
                <c:pt idx="0">
                  <c:v>39295</c:v>
                </c:pt>
                <c:pt idx="1">
                  <c:v>39326</c:v>
                </c:pt>
                <c:pt idx="2">
                  <c:v>39356</c:v>
                </c:pt>
                <c:pt idx="3">
                  <c:v>39387</c:v>
                </c:pt>
                <c:pt idx="4">
                  <c:v>39417</c:v>
                </c:pt>
                <c:pt idx="5">
                  <c:v>39448</c:v>
                </c:pt>
                <c:pt idx="6">
                  <c:v>39479</c:v>
                </c:pt>
                <c:pt idx="7">
                  <c:v>39508</c:v>
                </c:pt>
                <c:pt idx="8">
                  <c:v>39539</c:v>
                </c:pt>
                <c:pt idx="9">
                  <c:v>39569</c:v>
                </c:pt>
                <c:pt idx="10">
                  <c:v>39600</c:v>
                </c:pt>
                <c:pt idx="11">
                  <c:v>39630</c:v>
                </c:pt>
                <c:pt idx="12">
                  <c:v>39661</c:v>
                </c:pt>
                <c:pt idx="13">
                  <c:v>39692</c:v>
                </c:pt>
                <c:pt idx="14">
                  <c:v>39722</c:v>
                </c:pt>
                <c:pt idx="15">
                  <c:v>39753</c:v>
                </c:pt>
                <c:pt idx="16">
                  <c:v>39783</c:v>
                </c:pt>
                <c:pt idx="17">
                  <c:v>39814</c:v>
                </c:pt>
                <c:pt idx="18">
                  <c:v>39845</c:v>
                </c:pt>
                <c:pt idx="19">
                  <c:v>39873</c:v>
                </c:pt>
                <c:pt idx="20">
                  <c:v>39904</c:v>
                </c:pt>
                <c:pt idx="21">
                  <c:v>39934</c:v>
                </c:pt>
                <c:pt idx="22">
                  <c:v>39965</c:v>
                </c:pt>
                <c:pt idx="23">
                  <c:v>39995</c:v>
                </c:pt>
                <c:pt idx="24">
                  <c:v>40026</c:v>
                </c:pt>
                <c:pt idx="25">
                  <c:v>40057</c:v>
                </c:pt>
                <c:pt idx="26">
                  <c:v>40087</c:v>
                </c:pt>
                <c:pt idx="27">
                  <c:v>40118</c:v>
                </c:pt>
                <c:pt idx="28">
                  <c:v>40148</c:v>
                </c:pt>
                <c:pt idx="29">
                  <c:v>40179</c:v>
                </c:pt>
                <c:pt idx="30">
                  <c:v>40210</c:v>
                </c:pt>
                <c:pt idx="31">
                  <c:v>40238</c:v>
                </c:pt>
                <c:pt idx="32">
                  <c:v>40269</c:v>
                </c:pt>
                <c:pt idx="33">
                  <c:v>40299</c:v>
                </c:pt>
                <c:pt idx="34">
                  <c:v>40330</c:v>
                </c:pt>
                <c:pt idx="35">
                  <c:v>40360</c:v>
                </c:pt>
                <c:pt idx="36">
                  <c:v>40391</c:v>
                </c:pt>
                <c:pt idx="37">
                  <c:v>40422</c:v>
                </c:pt>
                <c:pt idx="38">
                  <c:v>40452</c:v>
                </c:pt>
                <c:pt idx="39">
                  <c:v>40483</c:v>
                </c:pt>
                <c:pt idx="40">
                  <c:v>40513</c:v>
                </c:pt>
                <c:pt idx="41">
                  <c:v>40544</c:v>
                </c:pt>
                <c:pt idx="42">
                  <c:v>40575</c:v>
                </c:pt>
                <c:pt idx="43">
                  <c:v>40603</c:v>
                </c:pt>
                <c:pt idx="44">
                  <c:v>40634</c:v>
                </c:pt>
                <c:pt idx="45">
                  <c:v>40664</c:v>
                </c:pt>
                <c:pt idx="46">
                  <c:v>40695</c:v>
                </c:pt>
                <c:pt idx="47">
                  <c:v>40725</c:v>
                </c:pt>
                <c:pt idx="48">
                  <c:v>40756</c:v>
                </c:pt>
                <c:pt idx="49">
                  <c:v>40787</c:v>
                </c:pt>
                <c:pt idx="50">
                  <c:v>40817</c:v>
                </c:pt>
                <c:pt idx="51">
                  <c:v>40848</c:v>
                </c:pt>
                <c:pt idx="52">
                  <c:v>40878</c:v>
                </c:pt>
                <c:pt idx="53">
                  <c:v>40909</c:v>
                </c:pt>
                <c:pt idx="54">
                  <c:v>40940</c:v>
                </c:pt>
                <c:pt idx="55">
                  <c:v>40969</c:v>
                </c:pt>
                <c:pt idx="56">
                  <c:v>41000</c:v>
                </c:pt>
                <c:pt idx="57">
                  <c:v>41030</c:v>
                </c:pt>
                <c:pt idx="58">
                  <c:v>41061</c:v>
                </c:pt>
                <c:pt idx="59">
                  <c:v>41091</c:v>
                </c:pt>
                <c:pt idx="60">
                  <c:v>41122</c:v>
                </c:pt>
                <c:pt idx="61">
                  <c:v>41153</c:v>
                </c:pt>
                <c:pt idx="62">
                  <c:v>41183</c:v>
                </c:pt>
                <c:pt idx="63">
                  <c:v>41214</c:v>
                </c:pt>
                <c:pt idx="64">
                  <c:v>41244</c:v>
                </c:pt>
                <c:pt idx="65">
                  <c:v>41275</c:v>
                </c:pt>
                <c:pt idx="66">
                  <c:v>41306</c:v>
                </c:pt>
                <c:pt idx="67">
                  <c:v>41334</c:v>
                </c:pt>
                <c:pt idx="68">
                  <c:v>41365</c:v>
                </c:pt>
                <c:pt idx="69">
                  <c:v>41395</c:v>
                </c:pt>
                <c:pt idx="70">
                  <c:v>41426</c:v>
                </c:pt>
                <c:pt idx="71">
                  <c:v>41456</c:v>
                </c:pt>
                <c:pt idx="72">
                  <c:v>41487</c:v>
                </c:pt>
                <c:pt idx="73">
                  <c:v>41518</c:v>
                </c:pt>
                <c:pt idx="74">
                  <c:v>41548</c:v>
                </c:pt>
                <c:pt idx="75">
                  <c:v>41579</c:v>
                </c:pt>
                <c:pt idx="76">
                  <c:v>41609</c:v>
                </c:pt>
                <c:pt idx="77">
                  <c:v>41640</c:v>
                </c:pt>
                <c:pt idx="78">
                  <c:v>41671</c:v>
                </c:pt>
                <c:pt idx="79">
                  <c:v>41699</c:v>
                </c:pt>
                <c:pt idx="80">
                  <c:v>41730</c:v>
                </c:pt>
                <c:pt idx="81">
                  <c:v>41760</c:v>
                </c:pt>
                <c:pt idx="82">
                  <c:v>41791</c:v>
                </c:pt>
                <c:pt idx="83">
                  <c:v>41821</c:v>
                </c:pt>
                <c:pt idx="84">
                  <c:v>41852</c:v>
                </c:pt>
                <c:pt idx="85">
                  <c:v>41883</c:v>
                </c:pt>
                <c:pt idx="86">
                  <c:v>41913</c:v>
                </c:pt>
                <c:pt idx="87">
                  <c:v>41944</c:v>
                </c:pt>
                <c:pt idx="88">
                  <c:v>41974</c:v>
                </c:pt>
                <c:pt idx="89">
                  <c:v>42005</c:v>
                </c:pt>
                <c:pt idx="90">
                  <c:v>42036</c:v>
                </c:pt>
                <c:pt idx="91">
                  <c:v>42064</c:v>
                </c:pt>
                <c:pt idx="92">
                  <c:v>42095</c:v>
                </c:pt>
                <c:pt idx="93">
                  <c:v>42125</c:v>
                </c:pt>
                <c:pt idx="94">
                  <c:v>42156</c:v>
                </c:pt>
                <c:pt idx="95">
                  <c:v>42186</c:v>
                </c:pt>
                <c:pt idx="96">
                  <c:v>42217</c:v>
                </c:pt>
                <c:pt idx="97">
                  <c:v>42248</c:v>
                </c:pt>
                <c:pt idx="98">
                  <c:v>42278</c:v>
                </c:pt>
                <c:pt idx="99">
                  <c:v>42309</c:v>
                </c:pt>
                <c:pt idx="100">
                  <c:v>42339</c:v>
                </c:pt>
                <c:pt idx="101">
                  <c:v>42370</c:v>
                </c:pt>
                <c:pt idx="102">
                  <c:v>42401</c:v>
                </c:pt>
                <c:pt idx="103">
                  <c:v>42430</c:v>
                </c:pt>
                <c:pt idx="104">
                  <c:v>42461</c:v>
                </c:pt>
                <c:pt idx="105">
                  <c:v>42491</c:v>
                </c:pt>
                <c:pt idx="106">
                  <c:v>42522</c:v>
                </c:pt>
                <c:pt idx="107">
                  <c:v>42552</c:v>
                </c:pt>
                <c:pt idx="108">
                  <c:v>42583</c:v>
                </c:pt>
                <c:pt idx="109">
                  <c:v>42614</c:v>
                </c:pt>
                <c:pt idx="110">
                  <c:v>42644</c:v>
                </c:pt>
                <c:pt idx="111">
                  <c:v>42675</c:v>
                </c:pt>
                <c:pt idx="112">
                  <c:v>42705</c:v>
                </c:pt>
                <c:pt idx="113">
                  <c:v>42736</c:v>
                </c:pt>
                <c:pt idx="114">
                  <c:v>42767</c:v>
                </c:pt>
                <c:pt idx="115">
                  <c:v>42795</c:v>
                </c:pt>
                <c:pt idx="116">
                  <c:v>42826</c:v>
                </c:pt>
                <c:pt idx="117">
                  <c:v>42856</c:v>
                </c:pt>
                <c:pt idx="118">
                  <c:v>42887</c:v>
                </c:pt>
                <c:pt idx="119">
                  <c:v>42917</c:v>
                </c:pt>
                <c:pt idx="120">
                  <c:v>42948</c:v>
                </c:pt>
                <c:pt idx="121">
                  <c:v>42979</c:v>
                </c:pt>
                <c:pt idx="122">
                  <c:v>43009</c:v>
                </c:pt>
                <c:pt idx="123">
                  <c:v>43040</c:v>
                </c:pt>
                <c:pt idx="124">
                  <c:v>43070</c:v>
                </c:pt>
                <c:pt idx="125">
                  <c:v>43101</c:v>
                </c:pt>
                <c:pt idx="126">
                  <c:v>43132</c:v>
                </c:pt>
                <c:pt idx="127">
                  <c:v>43160</c:v>
                </c:pt>
                <c:pt idx="128">
                  <c:v>43191</c:v>
                </c:pt>
                <c:pt idx="129">
                  <c:v>43221</c:v>
                </c:pt>
                <c:pt idx="130">
                  <c:v>43252</c:v>
                </c:pt>
                <c:pt idx="131">
                  <c:v>43282</c:v>
                </c:pt>
                <c:pt idx="132">
                  <c:v>43313</c:v>
                </c:pt>
                <c:pt idx="133">
                  <c:v>43344</c:v>
                </c:pt>
                <c:pt idx="134">
                  <c:v>43374</c:v>
                </c:pt>
                <c:pt idx="135">
                  <c:v>43405</c:v>
                </c:pt>
                <c:pt idx="136">
                  <c:v>43435</c:v>
                </c:pt>
                <c:pt idx="137">
                  <c:v>43466</c:v>
                </c:pt>
                <c:pt idx="138">
                  <c:v>43497</c:v>
                </c:pt>
                <c:pt idx="139">
                  <c:v>43525</c:v>
                </c:pt>
                <c:pt idx="140">
                  <c:v>43556</c:v>
                </c:pt>
                <c:pt idx="141">
                  <c:v>43586</c:v>
                </c:pt>
                <c:pt idx="142">
                  <c:v>43617</c:v>
                </c:pt>
                <c:pt idx="143">
                  <c:v>43647</c:v>
                </c:pt>
                <c:pt idx="144">
                  <c:v>43678</c:v>
                </c:pt>
                <c:pt idx="145">
                  <c:v>43709</c:v>
                </c:pt>
                <c:pt idx="146">
                  <c:v>43739</c:v>
                </c:pt>
                <c:pt idx="147">
                  <c:v>43770</c:v>
                </c:pt>
                <c:pt idx="148">
                  <c:v>43800</c:v>
                </c:pt>
                <c:pt idx="149">
                  <c:v>43831</c:v>
                </c:pt>
                <c:pt idx="150">
                  <c:v>43862</c:v>
                </c:pt>
                <c:pt idx="151">
                  <c:v>43891</c:v>
                </c:pt>
                <c:pt idx="152">
                  <c:v>43922</c:v>
                </c:pt>
                <c:pt idx="153">
                  <c:v>43952</c:v>
                </c:pt>
                <c:pt idx="154">
                  <c:v>43983</c:v>
                </c:pt>
              </c:numCache>
            </c:numRef>
          </c:cat>
          <c:val>
            <c:numRef>
              <c:f>'YOY New Inventory'!$B$32:$EZ$32</c:f>
              <c:numCache>
                <c:formatCode>General</c:formatCode>
                <c:ptCount val="155"/>
                <c:pt idx="0">
                  <c:v>2719</c:v>
                </c:pt>
                <c:pt idx="1">
                  <c:v>2712</c:v>
                </c:pt>
                <c:pt idx="2">
                  <c:v>2667</c:v>
                </c:pt>
                <c:pt idx="3">
                  <c:v>2657</c:v>
                </c:pt>
                <c:pt idx="4">
                  <c:v>2599</c:v>
                </c:pt>
                <c:pt idx="5">
                  <c:v>2350</c:v>
                </c:pt>
                <c:pt idx="6">
                  <c:v>2454</c:v>
                </c:pt>
                <c:pt idx="7">
                  <c:v>2499</c:v>
                </c:pt>
                <c:pt idx="8">
                  <c:v>2627</c:v>
                </c:pt>
                <c:pt idx="9">
                  <c:v>2527</c:v>
                </c:pt>
                <c:pt idx="10">
                  <c:v>2553</c:v>
                </c:pt>
                <c:pt idx="11">
                  <c:v>2559</c:v>
                </c:pt>
                <c:pt idx="12">
                  <c:v>2420</c:v>
                </c:pt>
                <c:pt idx="13">
                  <c:v>2500</c:v>
                </c:pt>
                <c:pt idx="14">
                  <c:v>2500</c:v>
                </c:pt>
                <c:pt idx="15">
                  <c:v>2487</c:v>
                </c:pt>
                <c:pt idx="16">
                  <c:v>2226</c:v>
                </c:pt>
                <c:pt idx="17">
                  <c:v>2331</c:v>
                </c:pt>
                <c:pt idx="18">
                  <c:v>2373</c:v>
                </c:pt>
                <c:pt idx="19">
                  <c:v>2468</c:v>
                </c:pt>
                <c:pt idx="20">
                  <c:v>2476</c:v>
                </c:pt>
                <c:pt idx="21">
                  <c:v>2484</c:v>
                </c:pt>
                <c:pt idx="22">
                  <c:v>2439</c:v>
                </c:pt>
                <c:pt idx="23">
                  <c:v>2423</c:v>
                </c:pt>
                <c:pt idx="24">
                  <c:v>2419</c:v>
                </c:pt>
                <c:pt idx="25">
                  <c:v>2383</c:v>
                </c:pt>
                <c:pt idx="26">
                  <c:v>2373</c:v>
                </c:pt>
                <c:pt idx="27">
                  <c:v>2289</c:v>
                </c:pt>
                <c:pt idx="28">
                  <c:v>2028</c:v>
                </c:pt>
                <c:pt idx="29">
                  <c:v>2084</c:v>
                </c:pt>
                <c:pt idx="30">
                  <c:v>2181</c:v>
                </c:pt>
                <c:pt idx="31">
                  <c:v>2282</c:v>
                </c:pt>
                <c:pt idx="32">
                  <c:v>2324</c:v>
                </c:pt>
                <c:pt idx="33">
                  <c:v>2362</c:v>
                </c:pt>
                <c:pt idx="34">
                  <c:v>2283</c:v>
                </c:pt>
                <c:pt idx="35">
                  <c:v>2280</c:v>
                </c:pt>
                <c:pt idx="36">
                  <c:v>2191</c:v>
                </c:pt>
                <c:pt idx="37">
                  <c:v>2132</c:v>
                </c:pt>
                <c:pt idx="38">
                  <c:v>2030</c:v>
                </c:pt>
                <c:pt idx="39">
                  <c:v>1984</c:v>
                </c:pt>
                <c:pt idx="40">
                  <c:v>1801</c:v>
                </c:pt>
                <c:pt idx="41">
                  <c:v>1847</c:v>
                </c:pt>
                <c:pt idx="42">
                  <c:v>1892</c:v>
                </c:pt>
                <c:pt idx="43">
                  <c:v>1965</c:v>
                </c:pt>
                <c:pt idx="44">
                  <c:v>1949</c:v>
                </c:pt>
                <c:pt idx="45">
                  <c:v>1963</c:v>
                </c:pt>
                <c:pt idx="46">
                  <c:v>1938</c:v>
                </c:pt>
                <c:pt idx="47">
                  <c:v>1880</c:v>
                </c:pt>
                <c:pt idx="48">
                  <c:v>1849</c:v>
                </c:pt>
                <c:pt idx="49">
                  <c:v>1784</c:v>
                </c:pt>
                <c:pt idx="50">
                  <c:v>1872</c:v>
                </c:pt>
                <c:pt idx="51">
                  <c:v>1770</c:v>
                </c:pt>
                <c:pt idx="52">
                  <c:v>1706</c:v>
                </c:pt>
                <c:pt idx="53">
                  <c:v>1726</c:v>
                </c:pt>
                <c:pt idx="54">
                  <c:v>1784</c:v>
                </c:pt>
                <c:pt idx="55">
                  <c:v>1836</c:v>
                </c:pt>
                <c:pt idx="56">
                  <c:v>1860</c:v>
                </c:pt>
                <c:pt idx="57">
                  <c:v>1873</c:v>
                </c:pt>
                <c:pt idx="58">
                  <c:v>1805</c:v>
                </c:pt>
                <c:pt idx="59">
                  <c:v>1815</c:v>
                </c:pt>
                <c:pt idx="60">
                  <c:v>1798</c:v>
                </c:pt>
                <c:pt idx="61">
                  <c:v>1782</c:v>
                </c:pt>
                <c:pt idx="62">
                  <c:v>1806</c:v>
                </c:pt>
                <c:pt idx="63">
                  <c:v>1772</c:v>
                </c:pt>
                <c:pt idx="64">
                  <c:v>1640</c:v>
                </c:pt>
                <c:pt idx="65">
                  <c:v>1714</c:v>
                </c:pt>
                <c:pt idx="66">
                  <c:v>1783</c:v>
                </c:pt>
                <c:pt idx="67">
                  <c:v>1830</c:v>
                </c:pt>
                <c:pt idx="68">
                  <c:v>1899</c:v>
                </c:pt>
                <c:pt idx="69">
                  <c:v>1895</c:v>
                </c:pt>
                <c:pt idx="70">
                  <c:v>1851</c:v>
                </c:pt>
                <c:pt idx="71">
                  <c:v>1826</c:v>
                </c:pt>
                <c:pt idx="72">
                  <c:v>1821</c:v>
                </c:pt>
                <c:pt idx="73">
                  <c:v>1818</c:v>
                </c:pt>
                <c:pt idx="74">
                  <c:v>1908</c:v>
                </c:pt>
                <c:pt idx="75">
                  <c:v>1863</c:v>
                </c:pt>
                <c:pt idx="76">
                  <c:v>1700</c:v>
                </c:pt>
                <c:pt idx="77">
                  <c:v>1792</c:v>
                </c:pt>
                <c:pt idx="78">
                  <c:v>1892</c:v>
                </c:pt>
                <c:pt idx="79">
                  <c:v>2067</c:v>
                </c:pt>
                <c:pt idx="80">
                  <c:v>2053</c:v>
                </c:pt>
                <c:pt idx="81">
                  <c:v>2104</c:v>
                </c:pt>
                <c:pt idx="82">
                  <c:v>2095</c:v>
                </c:pt>
                <c:pt idx="83">
                  <c:v>2016</c:v>
                </c:pt>
                <c:pt idx="84">
                  <c:v>2119</c:v>
                </c:pt>
                <c:pt idx="85">
                  <c:v>2074</c:v>
                </c:pt>
                <c:pt idx="86">
                  <c:v>2054</c:v>
                </c:pt>
                <c:pt idx="87">
                  <c:v>2044</c:v>
                </c:pt>
                <c:pt idx="88">
                  <c:v>1767</c:v>
                </c:pt>
                <c:pt idx="89">
                  <c:v>1870</c:v>
                </c:pt>
                <c:pt idx="90">
                  <c:v>1954</c:v>
                </c:pt>
                <c:pt idx="91">
                  <c:v>1914</c:v>
                </c:pt>
                <c:pt idx="92">
                  <c:v>1940</c:v>
                </c:pt>
                <c:pt idx="93">
                  <c:v>1930</c:v>
                </c:pt>
                <c:pt idx="94">
                  <c:v>1902</c:v>
                </c:pt>
                <c:pt idx="95">
                  <c:v>1859</c:v>
                </c:pt>
                <c:pt idx="96">
                  <c:v>1853</c:v>
                </c:pt>
                <c:pt idx="97">
                  <c:v>1819</c:v>
                </c:pt>
                <c:pt idx="98">
                  <c:v>1780</c:v>
                </c:pt>
                <c:pt idx="99">
                  <c:v>1717</c:v>
                </c:pt>
                <c:pt idx="100">
                  <c:v>1569</c:v>
                </c:pt>
                <c:pt idx="101">
                  <c:v>1598</c:v>
                </c:pt>
                <c:pt idx="102">
                  <c:v>1667</c:v>
                </c:pt>
                <c:pt idx="103">
                  <c:v>1765</c:v>
                </c:pt>
                <c:pt idx="104">
                  <c:v>1821</c:v>
                </c:pt>
                <c:pt idx="105">
                  <c:v>1742</c:v>
                </c:pt>
                <c:pt idx="106">
                  <c:v>1744</c:v>
                </c:pt>
                <c:pt idx="107">
                  <c:v>1685</c:v>
                </c:pt>
                <c:pt idx="108">
                  <c:v>1644</c:v>
                </c:pt>
                <c:pt idx="109">
                  <c:v>1642</c:v>
                </c:pt>
                <c:pt idx="110">
                  <c:v>1621</c:v>
                </c:pt>
                <c:pt idx="111">
                  <c:v>1531</c:v>
                </c:pt>
                <c:pt idx="112">
                  <c:v>1418</c:v>
                </c:pt>
                <c:pt idx="113">
                  <c:v>1454</c:v>
                </c:pt>
                <c:pt idx="114">
                  <c:v>1506</c:v>
                </c:pt>
                <c:pt idx="115">
                  <c:v>1513</c:v>
                </c:pt>
                <c:pt idx="116">
                  <c:v>1545</c:v>
                </c:pt>
                <c:pt idx="117">
                  <c:v>1555</c:v>
                </c:pt>
                <c:pt idx="118">
                  <c:v>1526</c:v>
                </c:pt>
                <c:pt idx="119">
                  <c:v>1513</c:v>
                </c:pt>
                <c:pt idx="120">
                  <c:v>1513</c:v>
                </c:pt>
                <c:pt idx="121">
                  <c:v>1484</c:v>
                </c:pt>
                <c:pt idx="122">
                  <c:v>1497</c:v>
                </c:pt>
                <c:pt idx="123">
                  <c:v>1452</c:v>
                </c:pt>
                <c:pt idx="124">
                  <c:v>1354</c:v>
                </c:pt>
                <c:pt idx="125">
                  <c:v>1369</c:v>
                </c:pt>
                <c:pt idx="126">
                  <c:v>1434</c:v>
                </c:pt>
                <c:pt idx="127">
                  <c:v>1508</c:v>
                </c:pt>
                <c:pt idx="128">
                  <c:v>1496</c:v>
                </c:pt>
                <c:pt idx="129">
                  <c:v>1514</c:v>
                </c:pt>
                <c:pt idx="130">
                  <c:v>1469</c:v>
                </c:pt>
                <c:pt idx="131">
                  <c:v>1463</c:v>
                </c:pt>
                <c:pt idx="132">
                  <c:v>1528</c:v>
                </c:pt>
                <c:pt idx="133">
                  <c:v>1506</c:v>
                </c:pt>
                <c:pt idx="134">
                  <c:v>1531</c:v>
                </c:pt>
                <c:pt idx="135">
                  <c:v>1519</c:v>
                </c:pt>
                <c:pt idx="136">
                  <c:v>1441</c:v>
                </c:pt>
                <c:pt idx="137">
                  <c:v>1496</c:v>
                </c:pt>
                <c:pt idx="138">
                  <c:v>1558</c:v>
                </c:pt>
                <c:pt idx="139">
                  <c:v>1651</c:v>
                </c:pt>
                <c:pt idx="140">
                  <c:v>1673</c:v>
                </c:pt>
                <c:pt idx="141">
                  <c:v>1627</c:v>
                </c:pt>
                <c:pt idx="142">
                  <c:v>1579</c:v>
                </c:pt>
                <c:pt idx="143">
                  <c:v>1506</c:v>
                </c:pt>
                <c:pt idx="144">
                  <c:v>1499</c:v>
                </c:pt>
                <c:pt idx="145">
                  <c:v>1472</c:v>
                </c:pt>
                <c:pt idx="146">
                  <c:v>1490</c:v>
                </c:pt>
                <c:pt idx="147">
                  <c:v>1500</c:v>
                </c:pt>
                <c:pt idx="148">
                  <c:v>1341</c:v>
                </c:pt>
                <c:pt idx="149">
                  <c:v>1336</c:v>
                </c:pt>
                <c:pt idx="150">
                  <c:v>1330</c:v>
                </c:pt>
                <c:pt idx="151">
                  <c:v>1360</c:v>
                </c:pt>
                <c:pt idx="152">
                  <c:v>1324</c:v>
                </c:pt>
                <c:pt idx="153">
                  <c:v>1247</c:v>
                </c:pt>
                <c:pt idx="154">
                  <c:v>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5C-4929-B107-BECFDB22F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3792424"/>
        <c:axId val="623792752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'YOY New Inventory'!$A$33</c15:sqref>
                        </c15:formulaRef>
                      </c:ext>
                    </c:extLst>
                    <c:strCache>
                      <c:ptCount val="1"/>
                      <c:pt idx="0">
                        <c:v>Under Contract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'YOY New Inventory'!$B$31:$EZ$31</c15:sqref>
                        </c15:formulaRef>
                      </c:ext>
                    </c:extLst>
                    <c:numCache>
                      <c:formatCode>[$-409]mmm\-yy;@</c:formatCode>
                      <c:ptCount val="155"/>
                      <c:pt idx="0">
                        <c:v>39295</c:v>
                      </c:pt>
                      <c:pt idx="1">
                        <c:v>39326</c:v>
                      </c:pt>
                      <c:pt idx="2">
                        <c:v>39356</c:v>
                      </c:pt>
                      <c:pt idx="3">
                        <c:v>39387</c:v>
                      </c:pt>
                      <c:pt idx="4">
                        <c:v>39417</c:v>
                      </c:pt>
                      <c:pt idx="5">
                        <c:v>39448</c:v>
                      </c:pt>
                      <c:pt idx="6">
                        <c:v>39479</c:v>
                      </c:pt>
                      <c:pt idx="7">
                        <c:v>39508</c:v>
                      </c:pt>
                      <c:pt idx="8">
                        <c:v>39539</c:v>
                      </c:pt>
                      <c:pt idx="9">
                        <c:v>39569</c:v>
                      </c:pt>
                      <c:pt idx="10">
                        <c:v>39600</c:v>
                      </c:pt>
                      <c:pt idx="11">
                        <c:v>39630</c:v>
                      </c:pt>
                      <c:pt idx="12">
                        <c:v>39661</c:v>
                      </c:pt>
                      <c:pt idx="13">
                        <c:v>39692</c:v>
                      </c:pt>
                      <c:pt idx="14">
                        <c:v>39722</c:v>
                      </c:pt>
                      <c:pt idx="15">
                        <c:v>39753</c:v>
                      </c:pt>
                      <c:pt idx="16">
                        <c:v>39783</c:v>
                      </c:pt>
                      <c:pt idx="17">
                        <c:v>39814</c:v>
                      </c:pt>
                      <c:pt idx="18">
                        <c:v>39845</c:v>
                      </c:pt>
                      <c:pt idx="19">
                        <c:v>39873</c:v>
                      </c:pt>
                      <c:pt idx="20">
                        <c:v>39904</c:v>
                      </c:pt>
                      <c:pt idx="21">
                        <c:v>39934</c:v>
                      </c:pt>
                      <c:pt idx="22">
                        <c:v>39965</c:v>
                      </c:pt>
                      <c:pt idx="23">
                        <c:v>39995</c:v>
                      </c:pt>
                      <c:pt idx="24">
                        <c:v>40026</c:v>
                      </c:pt>
                      <c:pt idx="25">
                        <c:v>40057</c:v>
                      </c:pt>
                      <c:pt idx="26">
                        <c:v>40087</c:v>
                      </c:pt>
                      <c:pt idx="27">
                        <c:v>40118</c:v>
                      </c:pt>
                      <c:pt idx="28">
                        <c:v>40148</c:v>
                      </c:pt>
                      <c:pt idx="29">
                        <c:v>40179</c:v>
                      </c:pt>
                      <c:pt idx="30">
                        <c:v>40210</c:v>
                      </c:pt>
                      <c:pt idx="31">
                        <c:v>40238</c:v>
                      </c:pt>
                      <c:pt idx="32">
                        <c:v>40269</c:v>
                      </c:pt>
                      <c:pt idx="33">
                        <c:v>40299</c:v>
                      </c:pt>
                      <c:pt idx="34">
                        <c:v>40330</c:v>
                      </c:pt>
                      <c:pt idx="35">
                        <c:v>40360</c:v>
                      </c:pt>
                      <c:pt idx="36">
                        <c:v>40391</c:v>
                      </c:pt>
                      <c:pt idx="37">
                        <c:v>40422</c:v>
                      </c:pt>
                      <c:pt idx="38">
                        <c:v>40452</c:v>
                      </c:pt>
                      <c:pt idx="39">
                        <c:v>40483</c:v>
                      </c:pt>
                      <c:pt idx="40">
                        <c:v>40513</c:v>
                      </c:pt>
                      <c:pt idx="41">
                        <c:v>40544</c:v>
                      </c:pt>
                      <c:pt idx="42">
                        <c:v>40575</c:v>
                      </c:pt>
                      <c:pt idx="43">
                        <c:v>40603</c:v>
                      </c:pt>
                      <c:pt idx="44">
                        <c:v>40634</c:v>
                      </c:pt>
                      <c:pt idx="45">
                        <c:v>40664</c:v>
                      </c:pt>
                      <c:pt idx="46">
                        <c:v>40695</c:v>
                      </c:pt>
                      <c:pt idx="47">
                        <c:v>40725</c:v>
                      </c:pt>
                      <c:pt idx="48">
                        <c:v>40756</c:v>
                      </c:pt>
                      <c:pt idx="49">
                        <c:v>40787</c:v>
                      </c:pt>
                      <c:pt idx="50">
                        <c:v>40817</c:v>
                      </c:pt>
                      <c:pt idx="51">
                        <c:v>40848</c:v>
                      </c:pt>
                      <c:pt idx="52">
                        <c:v>40878</c:v>
                      </c:pt>
                      <c:pt idx="53">
                        <c:v>40909</c:v>
                      </c:pt>
                      <c:pt idx="54">
                        <c:v>40940</c:v>
                      </c:pt>
                      <c:pt idx="55">
                        <c:v>40969</c:v>
                      </c:pt>
                      <c:pt idx="56">
                        <c:v>41000</c:v>
                      </c:pt>
                      <c:pt idx="57">
                        <c:v>41030</c:v>
                      </c:pt>
                      <c:pt idx="58">
                        <c:v>41061</c:v>
                      </c:pt>
                      <c:pt idx="59">
                        <c:v>41091</c:v>
                      </c:pt>
                      <c:pt idx="60">
                        <c:v>41122</c:v>
                      </c:pt>
                      <c:pt idx="61">
                        <c:v>41153</c:v>
                      </c:pt>
                      <c:pt idx="62">
                        <c:v>41183</c:v>
                      </c:pt>
                      <c:pt idx="63">
                        <c:v>41214</c:v>
                      </c:pt>
                      <c:pt idx="64">
                        <c:v>41244</c:v>
                      </c:pt>
                      <c:pt idx="65">
                        <c:v>41275</c:v>
                      </c:pt>
                      <c:pt idx="66">
                        <c:v>41306</c:v>
                      </c:pt>
                      <c:pt idx="67">
                        <c:v>41334</c:v>
                      </c:pt>
                      <c:pt idx="68">
                        <c:v>41365</c:v>
                      </c:pt>
                      <c:pt idx="69">
                        <c:v>41395</c:v>
                      </c:pt>
                      <c:pt idx="70">
                        <c:v>41426</c:v>
                      </c:pt>
                      <c:pt idx="71">
                        <c:v>41456</c:v>
                      </c:pt>
                      <c:pt idx="72">
                        <c:v>41487</c:v>
                      </c:pt>
                      <c:pt idx="73">
                        <c:v>41518</c:v>
                      </c:pt>
                      <c:pt idx="74">
                        <c:v>41548</c:v>
                      </c:pt>
                      <c:pt idx="75">
                        <c:v>41579</c:v>
                      </c:pt>
                      <c:pt idx="76">
                        <c:v>41609</c:v>
                      </c:pt>
                      <c:pt idx="77">
                        <c:v>41640</c:v>
                      </c:pt>
                      <c:pt idx="78">
                        <c:v>41671</c:v>
                      </c:pt>
                      <c:pt idx="79">
                        <c:v>41699</c:v>
                      </c:pt>
                      <c:pt idx="80">
                        <c:v>41730</c:v>
                      </c:pt>
                      <c:pt idx="81">
                        <c:v>41760</c:v>
                      </c:pt>
                      <c:pt idx="82">
                        <c:v>41791</c:v>
                      </c:pt>
                      <c:pt idx="83">
                        <c:v>41821</c:v>
                      </c:pt>
                      <c:pt idx="84">
                        <c:v>41852</c:v>
                      </c:pt>
                      <c:pt idx="85">
                        <c:v>41883</c:v>
                      </c:pt>
                      <c:pt idx="86">
                        <c:v>41913</c:v>
                      </c:pt>
                      <c:pt idx="87">
                        <c:v>41944</c:v>
                      </c:pt>
                      <c:pt idx="88">
                        <c:v>41974</c:v>
                      </c:pt>
                      <c:pt idx="89">
                        <c:v>42005</c:v>
                      </c:pt>
                      <c:pt idx="90">
                        <c:v>42036</c:v>
                      </c:pt>
                      <c:pt idx="91">
                        <c:v>42064</c:v>
                      </c:pt>
                      <c:pt idx="92">
                        <c:v>42095</c:v>
                      </c:pt>
                      <c:pt idx="93">
                        <c:v>42125</c:v>
                      </c:pt>
                      <c:pt idx="94">
                        <c:v>42156</c:v>
                      </c:pt>
                      <c:pt idx="95">
                        <c:v>42186</c:v>
                      </c:pt>
                      <c:pt idx="96">
                        <c:v>42217</c:v>
                      </c:pt>
                      <c:pt idx="97">
                        <c:v>42248</c:v>
                      </c:pt>
                      <c:pt idx="98">
                        <c:v>42278</c:v>
                      </c:pt>
                      <c:pt idx="99">
                        <c:v>42309</c:v>
                      </c:pt>
                      <c:pt idx="100">
                        <c:v>42339</c:v>
                      </c:pt>
                      <c:pt idx="101">
                        <c:v>42370</c:v>
                      </c:pt>
                      <c:pt idx="102">
                        <c:v>42401</c:v>
                      </c:pt>
                      <c:pt idx="103">
                        <c:v>42430</c:v>
                      </c:pt>
                      <c:pt idx="104">
                        <c:v>42461</c:v>
                      </c:pt>
                      <c:pt idx="105">
                        <c:v>42491</c:v>
                      </c:pt>
                      <c:pt idx="106">
                        <c:v>42522</c:v>
                      </c:pt>
                      <c:pt idx="107">
                        <c:v>42552</c:v>
                      </c:pt>
                      <c:pt idx="108">
                        <c:v>42583</c:v>
                      </c:pt>
                      <c:pt idx="109">
                        <c:v>42614</c:v>
                      </c:pt>
                      <c:pt idx="110">
                        <c:v>42644</c:v>
                      </c:pt>
                      <c:pt idx="111">
                        <c:v>42675</c:v>
                      </c:pt>
                      <c:pt idx="112">
                        <c:v>42705</c:v>
                      </c:pt>
                      <c:pt idx="113">
                        <c:v>42736</c:v>
                      </c:pt>
                      <c:pt idx="114">
                        <c:v>42767</c:v>
                      </c:pt>
                      <c:pt idx="115">
                        <c:v>42795</c:v>
                      </c:pt>
                      <c:pt idx="116">
                        <c:v>42826</c:v>
                      </c:pt>
                      <c:pt idx="117">
                        <c:v>42856</c:v>
                      </c:pt>
                      <c:pt idx="118">
                        <c:v>42887</c:v>
                      </c:pt>
                      <c:pt idx="119">
                        <c:v>42917</c:v>
                      </c:pt>
                      <c:pt idx="120">
                        <c:v>42948</c:v>
                      </c:pt>
                      <c:pt idx="121">
                        <c:v>42979</c:v>
                      </c:pt>
                      <c:pt idx="122">
                        <c:v>43009</c:v>
                      </c:pt>
                      <c:pt idx="123">
                        <c:v>43040</c:v>
                      </c:pt>
                      <c:pt idx="124">
                        <c:v>43070</c:v>
                      </c:pt>
                      <c:pt idx="125">
                        <c:v>43101</c:v>
                      </c:pt>
                      <c:pt idx="126">
                        <c:v>43132</c:v>
                      </c:pt>
                      <c:pt idx="127">
                        <c:v>43160</c:v>
                      </c:pt>
                      <c:pt idx="128">
                        <c:v>43191</c:v>
                      </c:pt>
                      <c:pt idx="129">
                        <c:v>43221</c:v>
                      </c:pt>
                      <c:pt idx="130">
                        <c:v>43252</c:v>
                      </c:pt>
                      <c:pt idx="131">
                        <c:v>43282</c:v>
                      </c:pt>
                      <c:pt idx="132">
                        <c:v>43313</c:v>
                      </c:pt>
                      <c:pt idx="133">
                        <c:v>43344</c:v>
                      </c:pt>
                      <c:pt idx="134">
                        <c:v>43374</c:v>
                      </c:pt>
                      <c:pt idx="135">
                        <c:v>43405</c:v>
                      </c:pt>
                      <c:pt idx="136">
                        <c:v>43435</c:v>
                      </c:pt>
                      <c:pt idx="137">
                        <c:v>43466</c:v>
                      </c:pt>
                      <c:pt idx="138">
                        <c:v>43497</c:v>
                      </c:pt>
                      <c:pt idx="139">
                        <c:v>43525</c:v>
                      </c:pt>
                      <c:pt idx="140">
                        <c:v>43556</c:v>
                      </c:pt>
                      <c:pt idx="141">
                        <c:v>43586</c:v>
                      </c:pt>
                      <c:pt idx="142">
                        <c:v>43617</c:v>
                      </c:pt>
                      <c:pt idx="143">
                        <c:v>43647</c:v>
                      </c:pt>
                      <c:pt idx="144">
                        <c:v>43678</c:v>
                      </c:pt>
                      <c:pt idx="145">
                        <c:v>43709</c:v>
                      </c:pt>
                      <c:pt idx="146">
                        <c:v>43739</c:v>
                      </c:pt>
                      <c:pt idx="147">
                        <c:v>43770</c:v>
                      </c:pt>
                      <c:pt idx="148">
                        <c:v>43800</c:v>
                      </c:pt>
                      <c:pt idx="149">
                        <c:v>43831</c:v>
                      </c:pt>
                      <c:pt idx="150">
                        <c:v>43862</c:v>
                      </c:pt>
                      <c:pt idx="151">
                        <c:v>43891</c:v>
                      </c:pt>
                      <c:pt idx="152">
                        <c:v>43922</c:v>
                      </c:pt>
                      <c:pt idx="153">
                        <c:v>43952</c:v>
                      </c:pt>
                      <c:pt idx="154">
                        <c:v>43983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'YOY New Inventory'!$B$33:$EZ$33</c15:sqref>
                        </c15:formulaRef>
                      </c:ext>
                    </c:extLst>
                    <c:numCache>
                      <c:formatCode>General</c:formatCode>
                      <c:ptCount val="155"/>
                      <c:pt idx="73">
                        <c:v>363</c:v>
                      </c:pt>
                      <c:pt idx="74">
                        <c:v>379</c:v>
                      </c:pt>
                      <c:pt idx="75">
                        <c:v>377</c:v>
                      </c:pt>
                      <c:pt idx="76">
                        <c:v>271</c:v>
                      </c:pt>
                      <c:pt idx="77">
                        <c:v>333</c:v>
                      </c:pt>
                      <c:pt idx="78">
                        <c:v>366</c:v>
                      </c:pt>
                      <c:pt idx="79">
                        <c:v>447</c:v>
                      </c:pt>
                      <c:pt idx="80">
                        <c:v>462</c:v>
                      </c:pt>
                      <c:pt idx="81">
                        <c:v>423</c:v>
                      </c:pt>
                      <c:pt idx="82">
                        <c:v>385</c:v>
                      </c:pt>
                      <c:pt idx="83">
                        <c:v>368</c:v>
                      </c:pt>
                      <c:pt idx="84">
                        <c:v>403</c:v>
                      </c:pt>
                      <c:pt idx="85">
                        <c:v>396</c:v>
                      </c:pt>
                      <c:pt idx="86">
                        <c:v>384</c:v>
                      </c:pt>
                      <c:pt idx="87">
                        <c:v>363</c:v>
                      </c:pt>
                      <c:pt idx="88">
                        <c:v>269</c:v>
                      </c:pt>
                      <c:pt idx="89">
                        <c:v>330</c:v>
                      </c:pt>
                      <c:pt idx="90">
                        <c:v>367</c:v>
                      </c:pt>
                      <c:pt idx="91">
                        <c:v>412</c:v>
                      </c:pt>
                      <c:pt idx="92">
                        <c:v>475</c:v>
                      </c:pt>
                      <c:pt idx="93">
                        <c:v>429</c:v>
                      </c:pt>
                      <c:pt idx="94">
                        <c:v>391</c:v>
                      </c:pt>
                      <c:pt idx="95">
                        <c:v>402</c:v>
                      </c:pt>
                      <c:pt idx="96">
                        <c:v>407</c:v>
                      </c:pt>
                      <c:pt idx="97">
                        <c:v>435</c:v>
                      </c:pt>
                      <c:pt idx="98">
                        <c:v>444</c:v>
                      </c:pt>
                      <c:pt idx="99">
                        <c:v>400</c:v>
                      </c:pt>
                      <c:pt idx="100">
                        <c:v>335</c:v>
                      </c:pt>
                      <c:pt idx="101">
                        <c:v>345</c:v>
                      </c:pt>
                      <c:pt idx="102">
                        <c:v>370</c:v>
                      </c:pt>
                      <c:pt idx="103">
                        <c:v>395</c:v>
                      </c:pt>
                      <c:pt idx="104">
                        <c:v>434</c:v>
                      </c:pt>
                      <c:pt idx="105">
                        <c:v>445</c:v>
                      </c:pt>
                      <c:pt idx="106">
                        <c:v>389</c:v>
                      </c:pt>
                      <c:pt idx="107">
                        <c:v>416</c:v>
                      </c:pt>
                      <c:pt idx="108">
                        <c:v>431</c:v>
                      </c:pt>
                      <c:pt idx="109">
                        <c:v>426</c:v>
                      </c:pt>
                      <c:pt idx="110">
                        <c:v>366</c:v>
                      </c:pt>
                      <c:pt idx="111">
                        <c:v>370</c:v>
                      </c:pt>
                      <c:pt idx="112">
                        <c:v>267</c:v>
                      </c:pt>
                      <c:pt idx="113">
                        <c:v>330</c:v>
                      </c:pt>
                      <c:pt idx="114">
                        <c:v>367</c:v>
                      </c:pt>
                      <c:pt idx="115">
                        <c:v>451</c:v>
                      </c:pt>
                      <c:pt idx="116">
                        <c:v>473</c:v>
                      </c:pt>
                      <c:pt idx="117">
                        <c:v>461</c:v>
                      </c:pt>
                      <c:pt idx="118">
                        <c:v>410</c:v>
                      </c:pt>
                      <c:pt idx="119">
                        <c:v>422</c:v>
                      </c:pt>
                      <c:pt idx="120">
                        <c:v>419</c:v>
                      </c:pt>
                      <c:pt idx="121">
                        <c:v>442</c:v>
                      </c:pt>
                      <c:pt idx="122">
                        <c:v>413</c:v>
                      </c:pt>
                      <c:pt idx="123">
                        <c:v>390</c:v>
                      </c:pt>
                      <c:pt idx="124">
                        <c:v>280</c:v>
                      </c:pt>
                      <c:pt idx="125">
                        <c:v>304</c:v>
                      </c:pt>
                      <c:pt idx="126">
                        <c:v>394</c:v>
                      </c:pt>
                      <c:pt idx="127">
                        <c:v>414</c:v>
                      </c:pt>
                      <c:pt idx="128">
                        <c:v>439</c:v>
                      </c:pt>
                      <c:pt idx="129">
                        <c:v>435</c:v>
                      </c:pt>
                      <c:pt idx="130">
                        <c:v>390</c:v>
                      </c:pt>
                      <c:pt idx="131">
                        <c:v>424</c:v>
                      </c:pt>
                      <c:pt idx="132">
                        <c:v>416</c:v>
                      </c:pt>
                      <c:pt idx="133">
                        <c:v>367</c:v>
                      </c:pt>
                      <c:pt idx="134">
                        <c:v>335</c:v>
                      </c:pt>
                      <c:pt idx="135">
                        <c:v>345</c:v>
                      </c:pt>
                      <c:pt idx="136">
                        <c:v>254</c:v>
                      </c:pt>
                      <c:pt idx="137">
                        <c:v>323</c:v>
                      </c:pt>
                      <c:pt idx="138">
                        <c:v>380</c:v>
                      </c:pt>
                      <c:pt idx="139">
                        <c:v>451</c:v>
                      </c:pt>
                      <c:pt idx="140">
                        <c:v>459</c:v>
                      </c:pt>
                      <c:pt idx="141">
                        <c:v>423</c:v>
                      </c:pt>
                      <c:pt idx="142">
                        <c:v>405</c:v>
                      </c:pt>
                      <c:pt idx="143">
                        <c:v>454</c:v>
                      </c:pt>
                      <c:pt idx="144">
                        <c:v>435</c:v>
                      </c:pt>
                      <c:pt idx="145">
                        <c:v>430</c:v>
                      </c:pt>
                      <c:pt idx="146">
                        <c:v>471</c:v>
                      </c:pt>
                      <c:pt idx="147">
                        <c:v>402</c:v>
                      </c:pt>
                      <c:pt idx="148">
                        <c:v>327</c:v>
                      </c:pt>
                      <c:pt idx="149">
                        <c:v>381</c:v>
                      </c:pt>
                      <c:pt idx="150">
                        <c:v>500</c:v>
                      </c:pt>
                      <c:pt idx="151">
                        <c:v>442</c:v>
                      </c:pt>
                      <c:pt idx="152">
                        <c:v>374</c:v>
                      </c:pt>
                      <c:pt idx="153">
                        <c:v>549</c:v>
                      </c:pt>
                      <c:pt idx="154">
                        <c:v>843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1C5C-4929-B107-BECFDB22FD3F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2"/>
          <c:order val="2"/>
          <c:tx>
            <c:strRef>
              <c:f>'YOY New Inventory'!$A$34</c:f>
              <c:strCache>
                <c:ptCount val="1"/>
                <c:pt idx="0">
                  <c:v>Residential Sold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'YOY New Inventory'!$B$31:$EZ$31</c:f>
              <c:numCache>
                <c:formatCode>[$-409]mmm\-yy;@</c:formatCode>
                <c:ptCount val="155"/>
                <c:pt idx="0">
                  <c:v>39295</c:v>
                </c:pt>
                <c:pt idx="1">
                  <c:v>39326</c:v>
                </c:pt>
                <c:pt idx="2">
                  <c:v>39356</c:v>
                </c:pt>
                <c:pt idx="3">
                  <c:v>39387</c:v>
                </c:pt>
                <c:pt idx="4">
                  <c:v>39417</c:v>
                </c:pt>
                <c:pt idx="5">
                  <c:v>39448</c:v>
                </c:pt>
                <c:pt idx="6">
                  <c:v>39479</c:v>
                </c:pt>
                <c:pt idx="7">
                  <c:v>39508</c:v>
                </c:pt>
                <c:pt idx="8">
                  <c:v>39539</c:v>
                </c:pt>
                <c:pt idx="9">
                  <c:v>39569</c:v>
                </c:pt>
                <c:pt idx="10">
                  <c:v>39600</c:v>
                </c:pt>
                <c:pt idx="11">
                  <c:v>39630</c:v>
                </c:pt>
                <c:pt idx="12">
                  <c:v>39661</c:v>
                </c:pt>
                <c:pt idx="13">
                  <c:v>39692</c:v>
                </c:pt>
                <c:pt idx="14">
                  <c:v>39722</c:v>
                </c:pt>
                <c:pt idx="15">
                  <c:v>39753</c:v>
                </c:pt>
                <c:pt idx="16">
                  <c:v>39783</c:v>
                </c:pt>
                <c:pt idx="17">
                  <c:v>39814</c:v>
                </c:pt>
                <c:pt idx="18">
                  <c:v>39845</c:v>
                </c:pt>
                <c:pt idx="19">
                  <c:v>39873</c:v>
                </c:pt>
                <c:pt idx="20">
                  <c:v>39904</c:v>
                </c:pt>
                <c:pt idx="21">
                  <c:v>39934</c:v>
                </c:pt>
                <c:pt idx="22">
                  <c:v>39965</c:v>
                </c:pt>
                <c:pt idx="23">
                  <c:v>39995</c:v>
                </c:pt>
                <c:pt idx="24">
                  <c:v>40026</c:v>
                </c:pt>
                <c:pt idx="25">
                  <c:v>40057</c:v>
                </c:pt>
                <c:pt idx="26">
                  <c:v>40087</c:v>
                </c:pt>
                <c:pt idx="27">
                  <c:v>40118</c:v>
                </c:pt>
                <c:pt idx="28">
                  <c:v>40148</c:v>
                </c:pt>
                <c:pt idx="29">
                  <c:v>40179</c:v>
                </c:pt>
                <c:pt idx="30">
                  <c:v>40210</c:v>
                </c:pt>
                <c:pt idx="31">
                  <c:v>40238</c:v>
                </c:pt>
                <c:pt idx="32">
                  <c:v>40269</c:v>
                </c:pt>
                <c:pt idx="33">
                  <c:v>40299</c:v>
                </c:pt>
                <c:pt idx="34">
                  <c:v>40330</c:v>
                </c:pt>
                <c:pt idx="35">
                  <c:v>40360</c:v>
                </c:pt>
                <c:pt idx="36">
                  <c:v>40391</c:v>
                </c:pt>
                <c:pt idx="37">
                  <c:v>40422</c:v>
                </c:pt>
                <c:pt idx="38">
                  <c:v>40452</c:v>
                </c:pt>
                <c:pt idx="39">
                  <c:v>40483</c:v>
                </c:pt>
                <c:pt idx="40">
                  <c:v>40513</c:v>
                </c:pt>
                <c:pt idx="41">
                  <c:v>40544</c:v>
                </c:pt>
                <c:pt idx="42">
                  <c:v>40575</c:v>
                </c:pt>
                <c:pt idx="43">
                  <c:v>40603</c:v>
                </c:pt>
                <c:pt idx="44">
                  <c:v>40634</c:v>
                </c:pt>
                <c:pt idx="45">
                  <c:v>40664</c:v>
                </c:pt>
                <c:pt idx="46">
                  <c:v>40695</c:v>
                </c:pt>
                <c:pt idx="47">
                  <c:v>40725</c:v>
                </c:pt>
                <c:pt idx="48">
                  <c:v>40756</c:v>
                </c:pt>
                <c:pt idx="49">
                  <c:v>40787</c:v>
                </c:pt>
                <c:pt idx="50">
                  <c:v>40817</c:v>
                </c:pt>
                <c:pt idx="51">
                  <c:v>40848</c:v>
                </c:pt>
                <c:pt idx="52">
                  <c:v>40878</c:v>
                </c:pt>
                <c:pt idx="53">
                  <c:v>40909</c:v>
                </c:pt>
                <c:pt idx="54">
                  <c:v>40940</c:v>
                </c:pt>
                <c:pt idx="55">
                  <c:v>40969</c:v>
                </c:pt>
                <c:pt idx="56">
                  <c:v>41000</c:v>
                </c:pt>
                <c:pt idx="57">
                  <c:v>41030</c:v>
                </c:pt>
                <c:pt idx="58">
                  <c:v>41061</c:v>
                </c:pt>
                <c:pt idx="59">
                  <c:v>41091</c:v>
                </c:pt>
                <c:pt idx="60">
                  <c:v>41122</c:v>
                </c:pt>
                <c:pt idx="61">
                  <c:v>41153</c:v>
                </c:pt>
                <c:pt idx="62">
                  <c:v>41183</c:v>
                </c:pt>
                <c:pt idx="63">
                  <c:v>41214</c:v>
                </c:pt>
                <c:pt idx="64">
                  <c:v>41244</c:v>
                </c:pt>
                <c:pt idx="65">
                  <c:v>41275</c:v>
                </c:pt>
                <c:pt idx="66">
                  <c:v>41306</c:v>
                </c:pt>
                <c:pt idx="67">
                  <c:v>41334</c:v>
                </c:pt>
                <c:pt idx="68">
                  <c:v>41365</c:v>
                </c:pt>
                <c:pt idx="69">
                  <c:v>41395</c:v>
                </c:pt>
                <c:pt idx="70">
                  <c:v>41426</c:v>
                </c:pt>
                <c:pt idx="71">
                  <c:v>41456</c:v>
                </c:pt>
                <c:pt idx="72">
                  <c:v>41487</c:v>
                </c:pt>
                <c:pt idx="73">
                  <c:v>41518</c:v>
                </c:pt>
                <c:pt idx="74">
                  <c:v>41548</c:v>
                </c:pt>
                <c:pt idx="75">
                  <c:v>41579</c:v>
                </c:pt>
                <c:pt idx="76">
                  <c:v>41609</c:v>
                </c:pt>
                <c:pt idx="77">
                  <c:v>41640</c:v>
                </c:pt>
                <c:pt idx="78">
                  <c:v>41671</c:v>
                </c:pt>
                <c:pt idx="79">
                  <c:v>41699</c:v>
                </c:pt>
                <c:pt idx="80">
                  <c:v>41730</c:v>
                </c:pt>
                <c:pt idx="81">
                  <c:v>41760</c:v>
                </c:pt>
                <c:pt idx="82">
                  <c:v>41791</c:v>
                </c:pt>
                <c:pt idx="83">
                  <c:v>41821</c:v>
                </c:pt>
                <c:pt idx="84">
                  <c:v>41852</c:v>
                </c:pt>
                <c:pt idx="85">
                  <c:v>41883</c:v>
                </c:pt>
                <c:pt idx="86">
                  <c:v>41913</c:v>
                </c:pt>
                <c:pt idx="87">
                  <c:v>41944</c:v>
                </c:pt>
                <c:pt idx="88">
                  <c:v>41974</c:v>
                </c:pt>
                <c:pt idx="89">
                  <c:v>42005</c:v>
                </c:pt>
                <c:pt idx="90">
                  <c:v>42036</c:v>
                </c:pt>
                <c:pt idx="91">
                  <c:v>42064</c:v>
                </c:pt>
                <c:pt idx="92">
                  <c:v>42095</c:v>
                </c:pt>
                <c:pt idx="93">
                  <c:v>42125</c:v>
                </c:pt>
                <c:pt idx="94">
                  <c:v>42156</c:v>
                </c:pt>
                <c:pt idx="95">
                  <c:v>42186</c:v>
                </c:pt>
                <c:pt idx="96">
                  <c:v>42217</c:v>
                </c:pt>
                <c:pt idx="97">
                  <c:v>42248</c:v>
                </c:pt>
                <c:pt idx="98">
                  <c:v>42278</c:v>
                </c:pt>
                <c:pt idx="99">
                  <c:v>42309</c:v>
                </c:pt>
                <c:pt idx="100">
                  <c:v>42339</c:v>
                </c:pt>
                <c:pt idx="101">
                  <c:v>42370</c:v>
                </c:pt>
                <c:pt idx="102">
                  <c:v>42401</c:v>
                </c:pt>
                <c:pt idx="103">
                  <c:v>42430</c:v>
                </c:pt>
                <c:pt idx="104">
                  <c:v>42461</c:v>
                </c:pt>
                <c:pt idx="105">
                  <c:v>42491</c:v>
                </c:pt>
                <c:pt idx="106">
                  <c:v>42522</c:v>
                </c:pt>
                <c:pt idx="107">
                  <c:v>42552</c:v>
                </c:pt>
                <c:pt idx="108">
                  <c:v>42583</c:v>
                </c:pt>
                <c:pt idx="109">
                  <c:v>42614</c:v>
                </c:pt>
                <c:pt idx="110">
                  <c:v>42644</c:v>
                </c:pt>
                <c:pt idx="111">
                  <c:v>42675</c:v>
                </c:pt>
                <c:pt idx="112">
                  <c:v>42705</c:v>
                </c:pt>
                <c:pt idx="113">
                  <c:v>42736</c:v>
                </c:pt>
                <c:pt idx="114">
                  <c:v>42767</c:v>
                </c:pt>
                <c:pt idx="115">
                  <c:v>42795</c:v>
                </c:pt>
                <c:pt idx="116">
                  <c:v>42826</c:v>
                </c:pt>
                <c:pt idx="117">
                  <c:v>42856</c:v>
                </c:pt>
                <c:pt idx="118">
                  <c:v>42887</c:v>
                </c:pt>
                <c:pt idx="119">
                  <c:v>42917</c:v>
                </c:pt>
                <c:pt idx="120">
                  <c:v>42948</c:v>
                </c:pt>
                <c:pt idx="121">
                  <c:v>42979</c:v>
                </c:pt>
                <c:pt idx="122">
                  <c:v>43009</c:v>
                </c:pt>
                <c:pt idx="123">
                  <c:v>43040</c:v>
                </c:pt>
                <c:pt idx="124">
                  <c:v>43070</c:v>
                </c:pt>
                <c:pt idx="125">
                  <c:v>43101</c:v>
                </c:pt>
                <c:pt idx="126">
                  <c:v>43132</c:v>
                </c:pt>
                <c:pt idx="127">
                  <c:v>43160</c:v>
                </c:pt>
                <c:pt idx="128">
                  <c:v>43191</c:v>
                </c:pt>
                <c:pt idx="129">
                  <c:v>43221</c:v>
                </c:pt>
                <c:pt idx="130">
                  <c:v>43252</c:v>
                </c:pt>
                <c:pt idx="131">
                  <c:v>43282</c:v>
                </c:pt>
                <c:pt idx="132">
                  <c:v>43313</c:v>
                </c:pt>
                <c:pt idx="133">
                  <c:v>43344</c:v>
                </c:pt>
                <c:pt idx="134">
                  <c:v>43374</c:v>
                </c:pt>
                <c:pt idx="135">
                  <c:v>43405</c:v>
                </c:pt>
                <c:pt idx="136">
                  <c:v>43435</c:v>
                </c:pt>
                <c:pt idx="137">
                  <c:v>43466</c:v>
                </c:pt>
                <c:pt idx="138">
                  <c:v>43497</c:v>
                </c:pt>
                <c:pt idx="139">
                  <c:v>43525</c:v>
                </c:pt>
                <c:pt idx="140">
                  <c:v>43556</c:v>
                </c:pt>
                <c:pt idx="141">
                  <c:v>43586</c:v>
                </c:pt>
                <c:pt idx="142">
                  <c:v>43617</c:v>
                </c:pt>
                <c:pt idx="143">
                  <c:v>43647</c:v>
                </c:pt>
                <c:pt idx="144">
                  <c:v>43678</c:v>
                </c:pt>
                <c:pt idx="145">
                  <c:v>43709</c:v>
                </c:pt>
                <c:pt idx="146">
                  <c:v>43739</c:v>
                </c:pt>
                <c:pt idx="147">
                  <c:v>43770</c:v>
                </c:pt>
                <c:pt idx="148">
                  <c:v>43800</c:v>
                </c:pt>
                <c:pt idx="149">
                  <c:v>43831</c:v>
                </c:pt>
                <c:pt idx="150">
                  <c:v>43862</c:v>
                </c:pt>
                <c:pt idx="151">
                  <c:v>43891</c:v>
                </c:pt>
                <c:pt idx="152">
                  <c:v>43922</c:v>
                </c:pt>
                <c:pt idx="153">
                  <c:v>43952</c:v>
                </c:pt>
                <c:pt idx="154">
                  <c:v>43983</c:v>
                </c:pt>
              </c:numCache>
            </c:numRef>
          </c:cat>
          <c:val>
            <c:numRef>
              <c:f>'YOY New Inventory'!$B$34:$EZ$34</c:f>
              <c:numCache>
                <c:formatCode>General</c:formatCode>
                <c:ptCount val="155"/>
                <c:pt idx="0">
                  <c:v>106</c:v>
                </c:pt>
                <c:pt idx="1">
                  <c:v>104</c:v>
                </c:pt>
                <c:pt idx="2">
                  <c:v>95</c:v>
                </c:pt>
                <c:pt idx="3">
                  <c:v>93</c:v>
                </c:pt>
                <c:pt idx="4">
                  <c:v>82</c:v>
                </c:pt>
                <c:pt idx="5">
                  <c:v>57</c:v>
                </c:pt>
                <c:pt idx="6">
                  <c:v>75</c:v>
                </c:pt>
                <c:pt idx="7">
                  <c:v>96</c:v>
                </c:pt>
                <c:pt idx="8">
                  <c:v>92</c:v>
                </c:pt>
                <c:pt idx="9">
                  <c:v>111</c:v>
                </c:pt>
                <c:pt idx="10">
                  <c:v>110</c:v>
                </c:pt>
                <c:pt idx="11">
                  <c:v>94</c:v>
                </c:pt>
                <c:pt idx="12">
                  <c:v>103</c:v>
                </c:pt>
                <c:pt idx="13">
                  <c:v>93</c:v>
                </c:pt>
                <c:pt idx="14">
                  <c:v>85</c:v>
                </c:pt>
                <c:pt idx="15">
                  <c:v>60</c:v>
                </c:pt>
                <c:pt idx="16">
                  <c:v>69</c:v>
                </c:pt>
                <c:pt idx="17">
                  <c:v>42</c:v>
                </c:pt>
                <c:pt idx="18">
                  <c:v>68</c:v>
                </c:pt>
                <c:pt idx="19">
                  <c:v>84</c:v>
                </c:pt>
                <c:pt idx="20">
                  <c:v>81</c:v>
                </c:pt>
                <c:pt idx="21">
                  <c:v>111</c:v>
                </c:pt>
                <c:pt idx="22">
                  <c:v>114</c:v>
                </c:pt>
                <c:pt idx="23">
                  <c:v>105</c:v>
                </c:pt>
                <c:pt idx="24">
                  <c:v>105</c:v>
                </c:pt>
                <c:pt idx="25">
                  <c:v>104</c:v>
                </c:pt>
                <c:pt idx="26">
                  <c:v>106</c:v>
                </c:pt>
                <c:pt idx="27">
                  <c:v>106</c:v>
                </c:pt>
                <c:pt idx="28">
                  <c:v>100</c:v>
                </c:pt>
                <c:pt idx="29">
                  <c:v>86</c:v>
                </c:pt>
                <c:pt idx="30">
                  <c:v>72</c:v>
                </c:pt>
                <c:pt idx="31">
                  <c:v>113</c:v>
                </c:pt>
                <c:pt idx="32">
                  <c:v>136</c:v>
                </c:pt>
                <c:pt idx="33">
                  <c:v>151</c:v>
                </c:pt>
                <c:pt idx="34">
                  <c:v>137</c:v>
                </c:pt>
                <c:pt idx="35">
                  <c:v>125</c:v>
                </c:pt>
                <c:pt idx="36">
                  <c:v>99</c:v>
                </c:pt>
                <c:pt idx="37">
                  <c:v>109</c:v>
                </c:pt>
                <c:pt idx="38">
                  <c:v>115</c:v>
                </c:pt>
                <c:pt idx="39">
                  <c:v>106</c:v>
                </c:pt>
                <c:pt idx="40">
                  <c:v>125</c:v>
                </c:pt>
                <c:pt idx="41">
                  <c:v>83</c:v>
                </c:pt>
                <c:pt idx="42">
                  <c:v>87</c:v>
                </c:pt>
                <c:pt idx="43">
                  <c:v>130</c:v>
                </c:pt>
                <c:pt idx="44">
                  <c:v>137</c:v>
                </c:pt>
                <c:pt idx="45">
                  <c:v>124</c:v>
                </c:pt>
                <c:pt idx="46">
                  <c:v>142</c:v>
                </c:pt>
                <c:pt idx="47">
                  <c:v>127</c:v>
                </c:pt>
                <c:pt idx="48">
                  <c:v>105</c:v>
                </c:pt>
                <c:pt idx="49">
                  <c:v>113</c:v>
                </c:pt>
                <c:pt idx="50">
                  <c:v>109</c:v>
                </c:pt>
                <c:pt idx="51">
                  <c:v>74</c:v>
                </c:pt>
                <c:pt idx="52">
                  <c:v>102</c:v>
                </c:pt>
                <c:pt idx="53">
                  <c:v>94</c:v>
                </c:pt>
                <c:pt idx="54">
                  <c:v>112</c:v>
                </c:pt>
                <c:pt idx="55">
                  <c:v>171</c:v>
                </c:pt>
                <c:pt idx="56">
                  <c:v>131</c:v>
                </c:pt>
                <c:pt idx="57">
                  <c:v>165</c:v>
                </c:pt>
                <c:pt idx="58">
                  <c:v>146</c:v>
                </c:pt>
                <c:pt idx="59">
                  <c:v>121</c:v>
                </c:pt>
                <c:pt idx="60">
                  <c:v>125</c:v>
                </c:pt>
                <c:pt idx="61">
                  <c:v>146</c:v>
                </c:pt>
                <c:pt idx="62">
                  <c:v>134</c:v>
                </c:pt>
                <c:pt idx="63">
                  <c:v>129</c:v>
                </c:pt>
                <c:pt idx="64">
                  <c:v>109</c:v>
                </c:pt>
                <c:pt idx="65">
                  <c:v>89</c:v>
                </c:pt>
                <c:pt idx="66">
                  <c:v>91</c:v>
                </c:pt>
                <c:pt idx="67">
                  <c:v>136</c:v>
                </c:pt>
                <c:pt idx="68">
                  <c:v>168</c:v>
                </c:pt>
                <c:pt idx="69">
                  <c:v>157</c:v>
                </c:pt>
                <c:pt idx="70">
                  <c:v>150</c:v>
                </c:pt>
                <c:pt idx="71">
                  <c:v>161</c:v>
                </c:pt>
                <c:pt idx="72">
                  <c:v>136</c:v>
                </c:pt>
                <c:pt idx="73">
                  <c:v>127</c:v>
                </c:pt>
                <c:pt idx="74">
                  <c:v>114</c:v>
                </c:pt>
                <c:pt idx="75">
                  <c:v>115</c:v>
                </c:pt>
                <c:pt idx="76">
                  <c:v>125</c:v>
                </c:pt>
                <c:pt idx="77">
                  <c:v>106</c:v>
                </c:pt>
                <c:pt idx="78">
                  <c:v>88</c:v>
                </c:pt>
                <c:pt idx="79">
                  <c:v>115</c:v>
                </c:pt>
                <c:pt idx="80">
                  <c:v>149</c:v>
                </c:pt>
                <c:pt idx="81">
                  <c:v>192</c:v>
                </c:pt>
                <c:pt idx="82">
                  <c:v>147</c:v>
                </c:pt>
                <c:pt idx="83">
                  <c:v>122</c:v>
                </c:pt>
                <c:pt idx="84">
                  <c:v>127</c:v>
                </c:pt>
                <c:pt idx="85">
                  <c:v>142</c:v>
                </c:pt>
                <c:pt idx="86">
                  <c:v>144</c:v>
                </c:pt>
                <c:pt idx="87">
                  <c:v>118</c:v>
                </c:pt>
                <c:pt idx="88">
                  <c:v>157</c:v>
                </c:pt>
                <c:pt idx="89">
                  <c:v>96</c:v>
                </c:pt>
                <c:pt idx="90">
                  <c:v>105</c:v>
                </c:pt>
                <c:pt idx="91">
                  <c:v>140</c:v>
                </c:pt>
                <c:pt idx="92">
                  <c:v>153</c:v>
                </c:pt>
                <c:pt idx="93">
                  <c:v>202</c:v>
                </c:pt>
                <c:pt idx="94">
                  <c:v>185</c:v>
                </c:pt>
                <c:pt idx="95">
                  <c:v>171</c:v>
                </c:pt>
                <c:pt idx="96">
                  <c:v>146</c:v>
                </c:pt>
                <c:pt idx="97">
                  <c:v>143</c:v>
                </c:pt>
                <c:pt idx="98">
                  <c:v>159</c:v>
                </c:pt>
                <c:pt idx="99">
                  <c:v>143</c:v>
                </c:pt>
                <c:pt idx="100">
                  <c:v>148</c:v>
                </c:pt>
                <c:pt idx="101">
                  <c:v>111</c:v>
                </c:pt>
                <c:pt idx="102">
                  <c:v>92</c:v>
                </c:pt>
                <c:pt idx="103">
                  <c:v>138</c:v>
                </c:pt>
                <c:pt idx="104">
                  <c:v>158</c:v>
                </c:pt>
                <c:pt idx="105">
                  <c:v>175</c:v>
                </c:pt>
                <c:pt idx="106">
                  <c:v>185</c:v>
                </c:pt>
                <c:pt idx="107">
                  <c:v>155</c:v>
                </c:pt>
                <c:pt idx="108">
                  <c:v>159</c:v>
                </c:pt>
                <c:pt idx="109">
                  <c:v>159</c:v>
                </c:pt>
                <c:pt idx="110">
                  <c:v>145</c:v>
                </c:pt>
                <c:pt idx="111">
                  <c:v>140</c:v>
                </c:pt>
                <c:pt idx="112">
                  <c:v>173</c:v>
                </c:pt>
                <c:pt idx="113">
                  <c:v>112</c:v>
                </c:pt>
                <c:pt idx="114">
                  <c:v>129</c:v>
                </c:pt>
                <c:pt idx="115">
                  <c:v>180</c:v>
                </c:pt>
                <c:pt idx="116">
                  <c:v>180</c:v>
                </c:pt>
                <c:pt idx="117">
                  <c:v>203</c:v>
                </c:pt>
                <c:pt idx="118">
                  <c:v>218</c:v>
                </c:pt>
                <c:pt idx="119">
                  <c:v>136</c:v>
                </c:pt>
                <c:pt idx="120">
                  <c:v>171</c:v>
                </c:pt>
                <c:pt idx="121">
                  <c:v>162</c:v>
                </c:pt>
                <c:pt idx="122">
                  <c:v>166</c:v>
                </c:pt>
                <c:pt idx="123">
                  <c:v>164</c:v>
                </c:pt>
                <c:pt idx="124">
                  <c:v>164</c:v>
                </c:pt>
                <c:pt idx="125">
                  <c:v>118</c:v>
                </c:pt>
                <c:pt idx="126">
                  <c:v>89</c:v>
                </c:pt>
                <c:pt idx="127">
                  <c:v>187</c:v>
                </c:pt>
                <c:pt idx="128">
                  <c:v>186</c:v>
                </c:pt>
                <c:pt idx="129">
                  <c:v>219</c:v>
                </c:pt>
                <c:pt idx="130">
                  <c:v>188</c:v>
                </c:pt>
                <c:pt idx="131">
                  <c:v>172</c:v>
                </c:pt>
                <c:pt idx="132">
                  <c:v>189</c:v>
                </c:pt>
                <c:pt idx="133">
                  <c:v>142</c:v>
                </c:pt>
                <c:pt idx="134">
                  <c:v>176</c:v>
                </c:pt>
                <c:pt idx="135">
                  <c:v>135</c:v>
                </c:pt>
                <c:pt idx="136">
                  <c:v>166</c:v>
                </c:pt>
                <c:pt idx="137">
                  <c:v>119</c:v>
                </c:pt>
                <c:pt idx="138">
                  <c:v>123</c:v>
                </c:pt>
                <c:pt idx="139">
                  <c:v>184</c:v>
                </c:pt>
                <c:pt idx="140">
                  <c:v>189</c:v>
                </c:pt>
                <c:pt idx="141">
                  <c:v>217</c:v>
                </c:pt>
                <c:pt idx="142">
                  <c:v>190</c:v>
                </c:pt>
                <c:pt idx="143">
                  <c:v>185</c:v>
                </c:pt>
                <c:pt idx="144">
                  <c:v>201</c:v>
                </c:pt>
                <c:pt idx="145">
                  <c:v>162</c:v>
                </c:pt>
                <c:pt idx="146">
                  <c:v>189</c:v>
                </c:pt>
                <c:pt idx="147">
                  <c:v>206</c:v>
                </c:pt>
                <c:pt idx="148">
                  <c:v>174</c:v>
                </c:pt>
                <c:pt idx="149">
                  <c:v>147</c:v>
                </c:pt>
                <c:pt idx="150">
                  <c:v>146</c:v>
                </c:pt>
                <c:pt idx="151">
                  <c:v>199</c:v>
                </c:pt>
                <c:pt idx="152">
                  <c:v>154</c:v>
                </c:pt>
                <c:pt idx="153">
                  <c:v>149</c:v>
                </c:pt>
                <c:pt idx="154">
                  <c:v>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C5C-4929-B107-BECFDB22F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3840232"/>
        <c:axId val="623844824"/>
      </c:lineChart>
      <c:dateAx>
        <c:axId val="623792424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3792752"/>
        <c:crosses val="autoZero"/>
        <c:auto val="1"/>
        <c:lblOffset val="100"/>
        <c:baseTimeUnit val="months"/>
      </c:dateAx>
      <c:valAx>
        <c:axId val="623792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3792424"/>
        <c:crosses val="autoZero"/>
        <c:crossBetween val="between"/>
      </c:valAx>
      <c:valAx>
        <c:axId val="62384482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3840232"/>
        <c:crosses val="max"/>
        <c:crossBetween val="between"/>
      </c:valAx>
      <c:dateAx>
        <c:axId val="623840232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extTo"/>
        <c:crossAx val="623844824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Property Sales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'Unit Sales Data'!$A$2</c:f>
              <c:strCache>
                <c:ptCount val="1"/>
                <c:pt idx="0">
                  <c:v>Residential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'Unit Sales Data'!$B$1:$GF$1</c:f>
              <c:numCache>
                <c:formatCode>[$-409]mmm\-yy;@</c:formatCode>
                <c:ptCount val="187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39510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39729</c:v>
                </c:pt>
                <c:pt idx="46">
                  <c:v>39766</c:v>
                </c:pt>
                <c:pt idx="47">
                  <c:v>39803</c:v>
                </c:pt>
                <c:pt idx="48">
                  <c:v>39840</c:v>
                </c:pt>
                <c:pt idx="49">
                  <c:v>39853</c:v>
                </c:pt>
                <c:pt idx="50">
                  <c:v>39881</c:v>
                </c:pt>
                <c:pt idx="51">
                  <c:v>39912</c:v>
                </c:pt>
                <c:pt idx="52">
                  <c:v>39942</c:v>
                </c:pt>
                <c:pt idx="53">
                  <c:v>39973</c:v>
                </c:pt>
                <c:pt idx="54">
                  <c:v>40003</c:v>
                </c:pt>
                <c:pt idx="55">
                  <c:v>40034</c:v>
                </c:pt>
                <c:pt idx="56">
                  <c:v>40065</c:v>
                </c:pt>
                <c:pt idx="57">
                  <c:v>40095</c:v>
                </c:pt>
                <c:pt idx="58">
                  <c:v>40126</c:v>
                </c:pt>
                <c:pt idx="59">
                  <c:v>40156</c:v>
                </c:pt>
                <c:pt idx="60">
                  <c:v>40187</c:v>
                </c:pt>
                <c:pt idx="61">
                  <c:v>40218</c:v>
                </c:pt>
                <c:pt idx="62">
                  <c:v>40246</c:v>
                </c:pt>
                <c:pt idx="63">
                  <c:v>40277</c:v>
                </c:pt>
                <c:pt idx="64">
                  <c:v>40307</c:v>
                </c:pt>
                <c:pt idx="65">
                  <c:v>40338</c:v>
                </c:pt>
                <c:pt idx="66">
                  <c:v>40368</c:v>
                </c:pt>
                <c:pt idx="67">
                  <c:v>40399</c:v>
                </c:pt>
                <c:pt idx="68">
                  <c:v>40430</c:v>
                </c:pt>
                <c:pt idx="69">
                  <c:v>40460</c:v>
                </c:pt>
                <c:pt idx="70">
                  <c:v>40491</c:v>
                </c:pt>
                <c:pt idx="71">
                  <c:v>40521</c:v>
                </c:pt>
                <c:pt idx="72">
                  <c:v>40552</c:v>
                </c:pt>
                <c:pt idx="73">
                  <c:v>40583</c:v>
                </c:pt>
                <c:pt idx="74">
                  <c:v>40611</c:v>
                </c:pt>
                <c:pt idx="75">
                  <c:v>40642</c:v>
                </c:pt>
                <c:pt idx="76">
                  <c:v>40672</c:v>
                </c:pt>
                <c:pt idx="77">
                  <c:v>40703</c:v>
                </c:pt>
                <c:pt idx="78">
                  <c:v>40733</c:v>
                </c:pt>
                <c:pt idx="79">
                  <c:v>40764</c:v>
                </c:pt>
                <c:pt idx="80">
                  <c:v>40795</c:v>
                </c:pt>
                <c:pt idx="81">
                  <c:v>40825</c:v>
                </c:pt>
                <c:pt idx="82">
                  <c:v>40856</c:v>
                </c:pt>
                <c:pt idx="83">
                  <c:v>40886</c:v>
                </c:pt>
                <c:pt idx="84">
                  <c:v>40917</c:v>
                </c:pt>
                <c:pt idx="85">
                  <c:v>40948</c:v>
                </c:pt>
                <c:pt idx="86">
                  <c:v>40977</c:v>
                </c:pt>
                <c:pt idx="87">
                  <c:v>41008</c:v>
                </c:pt>
                <c:pt idx="88">
                  <c:v>41038</c:v>
                </c:pt>
                <c:pt idx="89">
                  <c:v>41069</c:v>
                </c:pt>
                <c:pt idx="90">
                  <c:v>41099</c:v>
                </c:pt>
                <c:pt idx="91">
                  <c:v>41130</c:v>
                </c:pt>
                <c:pt idx="92">
                  <c:v>41161</c:v>
                </c:pt>
                <c:pt idx="93">
                  <c:v>41191</c:v>
                </c:pt>
                <c:pt idx="94">
                  <c:v>41222</c:v>
                </c:pt>
                <c:pt idx="95">
                  <c:v>41252</c:v>
                </c:pt>
                <c:pt idx="96">
                  <c:v>41283</c:v>
                </c:pt>
                <c:pt idx="97">
                  <c:v>41314</c:v>
                </c:pt>
                <c:pt idx="98">
                  <c:v>41342</c:v>
                </c:pt>
                <c:pt idx="99">
                  <c:v>41373</c:v>
                </c:pt>
                <c:pt idx="100">
                  <c:v>41403</c:v>
                </c:pt>
                <c:pt idx="101">
                  <c:v>41434</c:v>
                </c:pt>
                <c:pt idx="102">
                  <c:v>41464</c:v>
                </c:pt>
                <c:pt idx="103">
                  <c:v>41495</c:v>
                </c:pt>
                <c:pt idx="104">
                  <c:v>41526</c:v>
                </c:pt>
                <c:pt idx="105">
                  <c:v>41556</c:v>
                </c:pt>
                <c:pt idx="106">
                  <c:v>41587</c:v>
                </c:pt>
                <c:pt idx="107">
                  <c:v>41617</c:v>
                </c:pt>
                <c:pt idx="108">
                  <c:v>41648</c:v>
                </c:pt>
                <c:pt idx="109">
                  <c:v>41679</c:v>
                </c:pt>
                <c:pt idx="110">
                  <c:v>41707</c:v>
                </c:pt>
                <c:pt idx="111">
                  <c:v>41738</c:v>
                </c:pt>
                <c:pt idx="112">
                  <c:v>41768</c:v>
                </c:pt>
                <c:pt idx="113">
                  <c:v>41799</c:v>
                </c:pt>
                <c:pt idx="114">
                  <c:v>41829</c:v>
                </c:pt>
                <c:pt idx="115">
                  <c:v>41860</c:v>
                </c:pt>
                <c:pt idx="116">
                  <c:v>41891</c:v>
                </c:pt>
                <c:pt idx="117">
                  <c:v>41921</c:v>
                </c:pt>
                <c:pt idx="118">
                  <c:v>41952</c:v>
                </c:pt>
                <c:pt idx="119">
                  <c:v>41982</c:v>
                </c:pt>
                <c:pt idx="120">
                  <c:v>42013</c:v>
                </c:pt>
                <c:pt idx="121">
                  <c:v>42044</c:v>
                </c:pt>
                <c:pt idx="122">
                  <c:v>42072</c:v>
                </c:pt>
                <c:pt idx="123">
                  <c:v>42103</c:v>
                </c:pt>
                <c:pt idx="124">
                  <c:v>42133</c:v>
                </c:pt>
                <c:pt idx="125">
                  <c:v>42164</c:v>
                </c:pt>
                <c:pt idx="126">
                  <c:v>42194</c:v>
                </c:pt>
                <c:pt idx="127">
                  <c:v>42225</c:v>
                </c:pt>
                <c:pt idx="128">
                  <c:v>42256</c:v>
                </c:pt>
                <c:pt idx="129">
                  <c:v>42286</c:v>
                </c:pt>
                <c:pt idx="130">
                  <c:v>42317</c:v>
                </c:pt>
                <c:pt idx="131">
                  <c:v>42347</c:v>
                </c:pt>
                <c:pt idx="132">
                  <c:v>42378</c:v>
                </c:pt>
                <c:pt idx="133">
                  <c:v>42409</c:v>
                </c:pt>
                <c:pt idx="134">
                  <c:v>42438</c:v>
                </c:pt>
                <c:pt idx="135">
                  <c:v>42469</c:v>
                </c:pt>
                <c:pt idx="136">
                  <c:v>42499</c:v>
                </c:pt>
                <c:pt idx="137">
                  <c:v>42530</c:v>
                </c:pt>
                <c:pt idx="138">
                  <c:v>42560</c:v>
                </c:pt>
                <c:pt idx="139">
                  <c:v>42591</c:v>
                </c:pt>
                <c:pt idx="140">
                  <c:v>42622</c:v>
                </c:pt>
                <c:pt idx="141">
                  <c:v>42652</c:v>
                </c:pt>
                <c:pt idx="142">
                  <c:v>42683</c:v>
                </c:pt>
                <c:pt idx="143">
                  <c:v>42713</c:v>
                </c:pt>
                <c:pt idx="144">
                  <c:v>42744</c:v>
                </c:pt>
                <c:pt idx="145">
                  <c:v>42775</c:v>
                </c:pt>
                <c:pt idx="146">
                  <c:v>42803</c:v>
                </c:pt>
                <c:pt idx="147">
                  <c:v>42834</c:v>
                </c:pt>
                <c:pt idx="148">
                  <c:v>42864</c:v>
                </c:pt>
                <c:pt idx="149">
                  <c:v>42895</c:v>
                </c:pt>
                <c:pt idx="150">
                  <c:v>42925</c:v>
                </c:pt>
                <c:pt idx="151">
                  <c:v>42956</c:v>
                </c:pt>
                <c:pt idx="152">
                  <c:v>42987</c:v>
                </c:pt>
                <c:pt idx="153">
                  <c:v>43017</c:v>
                </c:pt>
                <c:pt idx="154">
                  <c:v>43048</c:v>
                </c:pt>
                <c:pt idx="155">
                  <c:v>43078</c:v>
                </c:pt>
                <c:pt idx="156">
                  <c:v>43109</c:v>
                </c:pt>
                <c:pt idx="157">
                  <c:v>43140</c:v>
                </c:pt>
                <c:pt idx="158">
                  <c:v>43168</c:v>
                </c:pt>
                <c:pt idx="159">
                  <c:v>43199</c:v>
                </c:pt>
                <c:pt idx="160">
                  <c:v>43229</c:v>
                </c:pt>
                <c:pt idx="161">
                  <c:v>43260</c:v>
                </c:pt>
                <c:pt idx="162">
                  <c:v>43290</c:v>
                </c:pt>
                <c:pt idx="163">
                  <c:v>43321</c:v>
                </c:pt>
                <c:pt idx="164">
                  <c:v>43352</c:v>
                </c:pt>
                <c:pt idx="165">
                  <c:v>43382</c:v>
                </c:pt>
                <c:pt idx="166">
                  <c:v>43413</c:v>
                </c:pt>
                <c:pt idx="167">
                  <c:v>43443</c:v>
                </c:pt>
                <c:pt idx="168">
                  <c:v>43474</c:v>
                </c:pt>
                <c:pt idx="169">
                  <c:v>43505</c:v>
                </c:pt>
                <c:pt idx="170">
                  <c:v>43533</c:v>
                </c:pt>
                <c:pt idx="171">
                  <c:v>43564</c:v>
                </c:pt>
                <c:pt idx="172">
                  <c:v>43594</c:v>
                </c:pt>
                <c:pt idx="173">
                  <c:v>43625</c:v>
                </c:pt>
                <c:pt idx="174">
                  <c:v>43655</c:v>
                </c:pt>
                <c:pt idx="175">
                  <c:v>43686</c:v>
                </c:pt>
                <c:pt idx="176">
                  <c:v>43717</c:v>
                </c:pt>
                <c:pt idx="177">
                  <c:v>43747</c:v>
                </c:pt>
                <c:pt idx="178">
                  <c:v>43778</c:v>
                </c:pt>
                <c:pt idx="179">
                  <c:v>43808</c:v>
                </c:pt>
                <c:pt idx="180">
                  <c:v>43839</c:v>
                </c:pt>
                <c:pt idx="181">
                  <c:v>43870</c:v>
                </c:pt>
                <c:pt idx="182">
                  <c:v>43899</c:v>
                </c:pt>
                <c:pt idx="183">
                  <c:v>43930</c:v>
                </c:pt>
                <c:pt idx="184">
                  <c:v>43960</c:v>
                </c:pt>
                <c:pt idx="185">
                  <c:v>43991</c:v>
                </c:pt>
                <c:pt idx="186">
                  <c:v>44021</c:v>
                </c:pt>
              </c:numCache>
            </c:numRef>
          </c:cat>
          <c:val>
            <c:numRef>
              <c:f>'Unit Sales Data'!$B$2:$GF$2</c:f>
              <c:numCache>
                <c:formatCode>General</c:formatCode>
                <c:ptCount val="187"/>
                <c:pt idx="0">
                  <c:v>149</c:v>
                </c:pt>
                <c:pt idx="1">
                  <c:v>119</c:v>
                </c:pt>
                <c:pt idx="2">
                  <c:v>190</c:v>
                </c:pt>
                <c:pt idx="3">
                  <c:v>208</c:v>
                </c:pt>
                <c:pt idx="4">
                  <c:v>286</c:v>
                </c:pt>
                <c:pt idx="5">
                  <c:v>234</c:v>
                </c:pt>
                <c:pt idx="6">
                  <c:v>167</c:v>
                </c:pt>
                <c:pt idx="7">
                  <c:v>178</c:v>
                </c:pt>
                <c:pt idx="8">
                  <c:v>177</c:v>
                </c:pt>
                <c:pt idx="9">
                  <c:v>162</c:v>
                </c:pt>
                <c:pt idx="10">
                  <c:v>126</c:v>
                </c:pt>
                <c:pt idx="11">
                  <c:v>108</c:v>
                </c:pt>
                <c:pt idx="12">
                  <c:v>97</c:v>
                </c:pt>
                <c:pt idx="13">
                  <c:v>93</c:v>
                </c:pt>
                <c:pt idx="14">
                  <c:v>122</c:v>
                </c:pt>
                <c:pt idx="15">
                  <c:v>118</c:v>
                </c:pt>
                <c:pt idx="16">
                  <c:v>151</c:v>
                </c:pt>
                <c:pt idx="17">
                  <c:v>117</c:v>
                </c:pt>
                <c:pt idx="18">
                  <c:v>83</c:v>
                </c:pt>
                <c:pt idx="19">
                  <c:v>106</c:v>
                </c:pt>
                <c:pt idx="20">
                  <c:v>93</c:v>
                </c:pt>
                <c:pt idx="21">
                  <c:v>119</c:v>
                </c:pt>
                <c:pt idx="22">
                  <c:v>81</c:v>
                </c:pt>
                <c:pt idx="23">
                  <c:v>89</c:v>
                </c:pt>
                <c:pt idx="24">
                  <c:v>76</c:v>
                </c:pt>
                <c:pt idx="25">
                  <c:v>103</c:v>
                </c:pt>
                <c:pt idx="26">
                  <c:v>100</c:v>
                </c:pt>
                <c:pt idx="27">
                  <c:v>119</c:v>
                </c:pt>
                <c:pt idx="28">
                  <c:v>137</c:v>
                </c:pt>
                <c:pt idx="29">
                  <c:v>117</c:v>
                </c:pt>
                <c:pt idx="30">
                  <c:v>103</c:v>
                </c:pt>
                <c:pt idx="31">
                  <c:v>106</c:v>
                </c:pt>
                <c:pt idx="32">
                  <c:v>104</c:v>
                </c:pt>
                <c:pt idx="33">
                  <c:v>95</c:v>
                </c:pt>
                <c:pt idx="34">
                  <c:v>93</c:v>
                </c:pt>
                <c:pt idx="35">
                  <c:v>82</c:v>
                </c:pt>
                <c:pt idx="36">
                  <c:v>57</c:v>
                </c:pt>
                <c:pt idx="37">
                  <c:v>75</c:v>
                </c:pt>
                <c:pt idx="38">
                  <c:v>96</c:v>
                </c:pt>
                <c:pt idx="39">
                  <c:v>92</c:v>
                </c:pt>
                <c:pt idx="40">
                  <c:v>111</c:v>
                </c:pt>
                <c:pt idx="41">
                  <c:v>110</c:v>
                </c:pt>
                <c:pt idx="42">
                  <c:v>94</c:v>
                </c:pt>
                <c:pt idx="43">
                  <c:v>103</c:v>
                </c:pt>
                <c:pt idx="44">
                  <c:v>93</c:v>
                </c:pt>
                <c:pt idx="45">
                  <c:v>85</c:v>
                </c:pt>
                <c:pt idx="46">
                  <c:v>60</c:v>
                </c:pt>
                <c:pt idx="47">
                  <c:v>69</c:v>
                </c:pt>
                <c:pt idx="48">
                  <c:v>42</c:v>
                </c:pt>
                <c:pt idx="49">
                  <c:v>68</c:v>
                </c:pt>
                <c:pt idx="50">
                  <c:v>84</c:v>
                </c:pt>
                <c:pt idx="51">
                  <c:v>81</c:v>
                </c:pt>
                <c:pt idx="52">
                  <c:v>111</c:v>
                </c:pt>
                <c:pt idx="53">
                  <c:v>114</c:v>
                </c:pt>
                <c:pt idx="54">
                  <c:v>105</c:v>
                </c:pt>
                <c:pt idx="55">
                  <c:v>105</c:v>
                </c:pt>
                <c:pt idx="56">
                  <c:v>104</c:v>
                </c:pt>
                <c:pt idx="57">
                  <c:v>106</c:v>
                </c:pt>
                <c:pt idx="58">
                  <c:v>106</c:v>
                </c:pt>
                <c:pt idx="59">
                  <c:v>100</c:v>
                </c:pt>
                <c:pt idx="60">
                  <c:v>86</c:v>
                </c:pt>
                <c:pt idx="61">
                  <c:v>72</c:v>
                </c:pt>
                <c:pt idx="62">
                  <c:v>113</c:v>
                </c:pt>
                <c:pt idx="63">
                  <c:v>136</c:v>
                </c:pt>
                <c:pt idx="64">
                  <c:v>151</c:v>
                </c:pt>
                <c:pt idx="65">
                  <c:v>137</c:v>
                </c:pt>
                <c:pt idx="66">
                  <c:v>125</c:v>
                </c:pt>
                <c:pt idx="67">
                  <c:v>99</c:v>
                </c:pt>
                <c:pt idx="68">
                  <c:v>109</c:v>
                </c:pt>
                <c:pt idx="69">
                  <c:v>115</c:v>
                </c:pt>
                <c:pt idx="70">
                  <c:v>106</c:v>
                </c:pt>
                <c:pt idx="71">
                  <c:v>125</c:v>
                </c:pt>
                <c:pt idx="72">
                  <c:v>83</c:v>
                </c:pt>
                <c:pt idx="73">
                  <c:v>87</c:v>
                </c:pt>
                <c:pt idx="74">
                  <c:v>130</c:v>
                </c:pt>
                <c:pt idx="75">
                  <c:v>137</c:v>
                </c:pt>
                <c:pt idx="76">
                  <c:v>124</c:v>
                </c:pt>
                <c:pt idx="77">
                  <c:v>142</c:v>
                </c:pt>
                <c:pt idx="78">
                  <c:v>127</c:v>
                </c:pt>
                <c:pt idx="79">
                  <c:v>105</c:v>
                </c:pt>
                <c:pt idx="80">
                  <c:v>113</c:v>
                </c:pt>
                <c:pt idx="81">
                  <c:v>109</c:v>
                </c:pt>
                <c:pt idx="82">
                  <c:v>74</c:v>
                </c:pt>
                <c:pt idx="83">
                  <c:v>102</c:v>
                </c:pt>
                <c:pt idx="84">
                  <c:v>94</c:v>
                </c:pt>
                <c:pt idx="85">
                  <c:v>112</c:v>
                </c:pt>
                <c:pt idx="86">
                  <c:v>171</c:v>
                </c:pt>
                <c:pt idx="87">
                  <c:v>131</c:v>
                </c:pt>
                <c:pt idx="88">
                  <c:v>165</c:v>
                </c:pt>
                <c:pt idx="89">
                  <c:v>146</c:v>
                </c:pt>
                <c:pt idx="90">
                  <c:v>121</c:v>
                </c:pt>
                <c:pt idx="91">
                  <c:v>125</c:v>
                </c:pt>
                <c:pt idx="92">
                  <c:v>146</c:v>
                </c:pt>
                <c:pt idx="93">
                  <c:v>134</c:v>
                </c:pt>
                <c:pt idx="94">
                  <c:v>129</c:v>
                </c:pt>
                <c:pt idx="95">
                  <c:v>109</c:v>
                </c:pt>
                <c:pt idx="96">
                  <c:v>89</c:v>
                </c:pt>
                <c:pt idx="97">
                  <c:v>91</c:v>
                </c:pt>
                <c:pt idx="98">
                  <c:v>136</c:v>
                </c:pt>
                <c:pt idx="99">
                  <c:v>168</c:v>
                </c:pt>
                <c:pt idx="100">
                  <c:v>157</c:v>
                </c:pt>
                <c:pt idx="101">
                  <c:v>150</c:v>
                </c:pt>
                <c:pt idx="102">
                  <c:v>161</c:v>
                </c:pt>
                <c:pt idx="103">
                  <c:v>136</c:v>
                </c:pt>
                <c:pt idx="104">
                  <c:v>127</c:v>
                </c:pt>
                <c:pt idx="105">
                  <c:v>114</c:v>
                </c:pt>
                <c:pt idx="106">
                  <c:v>115</c:v>
                </c:pt>
                <c:pt idx="107">
                  <c:v>125</c:v>
                </c:pt>
                <c:pt idx="108">
                  <c:v>106</c:v>
                </c:pt>
                <c:pt idx="109">
                  <c:v>88</c:v>
                </c:pt>
                <c:pt idx="110">
                  <c:v>115</c:v>
                </c:pt>
                <c:pt idx="111">
                  <c:v>149</c:v>
                </c:pt>
                <c:pt idx="112">
                  <c:v>192</c:v>
                </c:pt>
                <c:pt idx="113">
                  <c:v>147</c:v>
                </c:pt>
                <c:pt idx="114">
                  <c:v>122</c:v>
                </c:pt>
                <c:pt idx="115">
                  <c:v>127</c:v>
                </c:pt>
                <c:pt idx="116">
                  <c:v>142</c:v>
                </c:pt>
                <c:pt idx="117">
                  <c:v>144</c:v>
                </c:pt>
                <c:pt idx="118">
                  <c:v>118</c:v>
                </c:pt>
                <c:pt idx="119">
                  <c:v>157</c:v>
                </c:pt>
                <c:pt idx="120">
                  <c:v>96</c:v>
                </c:pt>
                <c:pt idx="121">
                  <c:v>105</c:v>
                </c:pt>
                <c:pt idx="122">
                  <c:v>140</c:v>
                </c:pt>
                <c:pt idx="123">
                  <c:v>153</c:v>
                </c:pt>
                <c:pt idx="124">
                  <c:v>202</c:v>
                </c:pt>
                <c:pt idx="125">
                  <c:v>185</c:v>
                </c:pt>
                <c:pt idx="126">
                  <c:v>171</c:v>
                </c:pt>
                <c:pt idx="127">
                  <c:v>146</c:v>
                </c:pt>
                <c:pt idx="128">
                  <c:v>143</c:v>
                </c:pt>
                <c:pt idx="129">
                  <c:v>159</c:v>
                </c:pt>
                <c:pt idx="130">
                  <c:v>143</c:v>
                </c:pt>
                <c:pt idx="131">
                  <c:v>148</c:v>
                </c:pt>
                <c:pt idx="132">
                  <c:v>111</c:v>
                </c:pt>
                <c:pt idx="133">
                  <c:v>92</c:v>
                </c:pt>
                <c:pt idx="134">
                  <c:v>138</c:v>
                </c:pt>
                <c:pt idx="135">
                  <c:v>158</c:v>
                </c:pt>
                <c:pt idx="136">
                  <c:v>175</c:v>
                </c:pt>
                <c:pt idx="137">
                  <c:v>185</c:v>
                </c:pt>
                <c:pt idx="138">
                  <c:v>155</c:v>
                </c:pt>
                <c:pt idx="139">
                  <c:v>159</c:v>
                </c:pt>
                <c:pt idx="140">
                  <c:v>159</c:v>
                </c:pt>
                <c:pt idx="141">
                  <c:v>145</c:v>
                </c:pt>
                <c:pt idx="142">
                  <c:v>140</c:v>
                </c:pt>
                <c:pt idx="143">
                  <c:v>173</c:v>
                </c:pt>
                <c:pt idx="144">
                  <c:v>112</c:v>
                </c:pt>
                <c:pt idx="145">
                  <c:v>129</c:v>
                </c:pt>
                <c:pt idx="146">
                  <c:v>180</c:v>
                </c:pt>
                <c:pt idx="147">
                  <c:v>180</c:v>
                </c:pt>
                <c:pt idx="148">
                  <c:v>203</c:v>
                </c:pt>
                <c:pt idx="149">
                  <c:v>218</c:v>
                </c:pt>
                <c:pt idx="150">
                  <c:v>136</c:v>
                </c:pt>
                <c:pt idx="151">
                  <c:v>171</c:v>
                </c:pt>
                <c:pt idx="152">
                  <c:v>162</c:v>
                </c:pt>
                <c:pt idx="153">
                  <c:v>166</c:v>
                </c:pt>
                <c:pt idx="154">
                  <c:v>164</c:v>
                </c:pt>
                <c:pt idx="155">
                  <c:v>164</c:v>
                </c:pt>
                <c:pt idx="156">
                  <c:v>118</c:v>
                </c:pt>
                <c:pt idx="157">
                  <c:v>89</c:v>
                </c:pt>
                <c:pt idx="158">
                  <c:v>187</c:v>
                </c:pt>
                <c:pt idx="159">
                  <c:v>186</c:v>
                </c:pt>
                <c:pt idx="160">
                  <c:v>219</c:v>
                </c:pt>
                <c:pt idx="161">
                  <c:v>188</c:v>
                </c:pt>
                <c:pt idx="162">
                  <c:v>172</c:v>
                </c:pt>
                <c:pt idx="163">
                  <c:v>189</c:v>
                </c:pt>
                <c:pt idx="164">
                  <c:v>142</c:v>
                </c:pt>
                <c:pt idx="165">
                  <c:v>176</c:v>
                </c:pt>
                <c:pt idx="166">
                  <c:v>135</c:v>
                </c:pt>
                <c:pt idx="167">
                  <c:v>166</c:v>
                </c:pt>
                <c:pt idx="168">
                  <c:v>119</c:v>
                </c:pt>
                <c:pt idx="169">
                  <c:v>123</c:v>
                </c:pt>
                <c:pt idx="170">
                  <c:v>184</c:v>
                </c:pt>
                <c:pt idx="171">
                  <c:v>189</c:v>
                </c:pt>
                <c:pt idx="172">
                  <c:v>217</c:v>
                </c:pt>
                <c:pt idx="173">
                  <c:v>190</c:v>
                </c:pt>
                <c:pt idx="174">
                  <c:v>185</c:v>
                </c:pt>
                <c:pt idx="175">
                  <c:v>201</c:v>
                </c:pt>
                <c:pt idx="176">
                  <c:v>162</c:v>
                </c:pt>
                <c:pt idx="177">
                  <c:v>189</c:v>
                </c:pt>
                <c:pt idx="178">
                  <c:v>206</c:v>
                </c:pt>
                <c:pt idx="179">
                  <c:v>174</c:v>
                </c:pt>
                <c:pt idx="180">
                  <c:v>147</c:v>
                </c:pt>
                <c:pt idx="181">
                  <c:v>146</c:v>
                </c:pt>
                <c:pt idx="182">
                  <c:v>199</c:v>
                </c:pt>
                <c:pt idx="183">
                  <c:v>154</c:v>
                </c:pt>
                <c:pt idx="184">
                  <c:v>149</c:v>
                </c:pt>
                <c:pt idx="185">
                  <c:v>221</c:v>
                </c:pt>
                <c:pt idx="186">
                  <c:v>389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EB-416C-9CA9-DF6E7DDCBEB8}"/>
            </c:ext>
          </c:extLst>
        </c:ser>
        <c:ser>
          <c:idx val="1"/>
          <c:order val="1"/>
          <c:tx>
            <c:strRef>
              <c:f>'Unit Sales Data'!$A$3</c:f>
              <c:strCache>
                <c:ptCount val="1"/>
                <c:pt idx="0">
                  <c:v>Land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'Unit Sales Data'!$B$1:$GF$1</c:f>
              <c:numCache>
                <c:formatCode>[$-409]mmm\-yy;@</c:formatCode>
                <c:ptCount val="187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39510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39729</c:v>
                </c:pt>
                <c:pt idx="46">
                  <c:v>39766</c:v>
                </c:pt>
                <c:pt idx="47">
                  <c:v>39803</c:v>
                </c:pt>
                <c:pt idx="48">
                  <c:v>39840</c:v>
                </c:pt>
                <c:pt idx="49">
                  <c:v>39853</c:v>
                </c:pt>
                <c:pt idx="50">
                  <c:v>39881</c:v>
                </c:pt>
                <c:pt idx="51">
                  <c:v>39912</c:v>
                </c:pt>
                <c:pt idx="52">
                  <c:v>39942</c:v>
                </c:pt>
                <c:pt idx="53">
                  <c:v>39973</c:v>
                </c:pt>
                <c:pt idx="54">
                  <c:v>40003</c:v>
                </c:pt>
                <c:pt idx="55">
                  <c:v>40034</c:v>
                </c:pt>
                <c:pt idx="56">
                  <c:v>40065</c:v>
                </c:pt>
                <c:pt idx="57">
                  <c:v>40095</c:v>
                </c:pt>
                <c:pt idx="58">
                  <c:v>40126</c:v>
                </c:pt>
                <c:pt idx="59">
                  <c:v>40156</c:v>
                </c:pt>
                <c:pt idx="60">
                  <c:v>40187</c:v>
                </c:pt>
                <c:pt idx="61">
                  <c:v>40218</c:v>
                </c:pt>
                <c:pt idx="62">
                  <c:v>40246</c:v>
                </c:pt>
                <c:pt idx="63">
                  <c:v>40277</c:v>
                </c:pt>
                <c:pt idx="64">
                  <c:v>40307</c:v>
                </c:pt>
                <c:pt idx="65">
                  <c:v>40338</c:v>
                </c:pt>
                <c:pt idx="66">
                  <c:v>40368</c:v>
                </c:pt>
                <c:pt idx="67">
                  <c:v>40399</c:v>
                </c:pt>
                <c:pt idx="68">
                  <c:v>40430</c:v>
                </c:pt>
                <c:pt idx="69">
                  <c:v>40460</c:v>
                </c:pt>
                <c:pt idx="70">
                  <c:v>40491</c:v>
                </c:pt>
                <c:pt idx="71">
                  <c:v>40521</c:v>
                </c:pt>
                <c:pt idx="72">
                  <c:v>40552</c:v>
                </c:pt>
                <c:pt idx="73">
                  <c:v>40583</c:v>
                </c:pt>
                <c:pt idx="74">
                  <c:v>40611</c:v>
                </c:pt>
                <c:pt idx="75">
                  <c:v>40642</c:v>
                </c:pt>
                <c:pt idx="76">
                  <c:v>40672</c:v>
                </c:pt>
                <c:pt idx="77">
                  <c:v>40703</c:v>
                </c:pt>
                <c:pt idx="78">
                  <c:v>40733</c:v>
                </c:pt>
                <c:pt idx="79">
                  <c:v>40764</c:v>
                </c:pt>
                <c:pt idx="80">
                  <c:v>40795</c:v>
                </c:pt>
                <c:pt idx="81">
                  <c:v>40825</c:v>
                </c:pt>
                <c:pt idx="82">
                  <c:v>40856</c:v>
                </c:pt>
                <c:pt idx="83">
                  <c:v>40886</c:v>
                </c:pt>
                <c:pt idx="84">
                  <c:v>40917</c:v>
                </c:pt>
                <c:pt idx="85">
                  <c:v>40948</c:v>
                </c:pt>
                <c:pt idx="86">
                  <c:v>40977</c:v>
                </c:pt>
                <c:pt idx="87">
                  <c:v>41008</c:v>
                </c:pt>
                <c:pt idx="88">
                  <c:v>41038</c:v>
                </c:pt>
                <c:pt idx="89">
                  <c:v>41069</c:v>
                </c:pt>
                <c:pt idx="90">
                  <c:v>41099</c:v>
                </c:pt>
                <c:pt idx="91">
                  <c:v>41130</c:v>
                </c:pt>
                <c:pt idx="92">
                  <c:v>41161</c:v>
                </c:pt>
                <c:pt idx="93">
                  <c:v>41191</c:v>
                </c:pt>
                <c:pt idx="94">
                  <c:v>41222</c:v>
                </c:pt>
                <c:pt idx="95">
                  <c:v>41252</c:v>
                </c:pt>
                <c:pt idx="96">
                  <c:v>41283</c:v>
                </c:pt>
                <c:pt idx="97">
                  <c:v>41314</c:v>
                </c:pt>
                <c:pt idx="98">
                  <c:v>41342</c:v>
                </c:pt>
                <c:pt idx="99">
                  <c:v>41373</c:v>
                </c:pt>
                <c:pt idx="100">
                  <c:v>41403</c:v>
                </c:pt>
                <c:pt idx="101">
                  <c:v>41434</c:v>
                </c:pt>
                <c:pt idx="102">
                  <c:v>41464</c:v>
                </c:pt>
                <c:pt idx="103">
                  <c:v>41495</c:v>
                </c:pt>
                <c:pt idx="104">
                  <c:v>41526</c:v>
                </c:pt>
                <c:pt idx="105">
                  <c:v>41556</c:v>
                </c:pt>
                <c:pt idx="106">
                  <c:v>41587</c:v>
                </c:pt>
                <c:pt idx="107">
                  <c:v>41617</c:v>
                </c:pt>
                <c:pt idx="108">
                  <c:v>41648</c:v>
                </c:pt>
                <c:pt idx="109">
                  <c:v>41679</c:v>
                </c:pt>
                <c:pt idx="110">
                  <c:v>41707</c:v>
                </c:pt>
                <c:pt idx="111">
                  <c:v>41738</c:v>
                </c:pt>
                <c:pt idx="112">
                  <c:v>41768</c:v>
                </c:pt>
                <c:pt idx="113">
                  <c:v>41799</c:v>
                </c:pt>
                <c:pt idx="114">
                  <c:v>41829</c:v>
                </c:pt>
                <c:pt idx="115">
                  <c:v>41860</c:v>
                </c:pt>
                <c:pt idx="116">
                  <c:v>41891</c:v>
                </c:pt>
                <c:pt idx="117">
                  <c:v>41921</c:v>
                </c:pt>
                <c:pt idx="118">
                  <c:v>41952</c:v>
                </c:pt>
                <c:pt idx="119">
                  <c:v>41982</c:v>
                </c:pt>
                <c:pt idx="120">
                  <c:v>42013</c:v>
                </c:pt>
                <c:pt idx="121">
                  <c:v>42044</c:v>
                </c:pt>
                <c:pt idx="122">
                  <c:v>42072</c:v>
                </c:pt>
                <c:pt idx="123">
                  <c:v>42103</c:v>
                </c:pt>
                <c:pt idx="124">
                  <c:v>42133</c:v>
                </c:pt>
                <c:pt idx="125">
                  <c:v>42164</c:v>
                </c:pt>
                <c:pt idx="126">
                  <c:v>42194</c:v>
                </c:pt>
                <c:pt idx="127">
                  <c:v>42225</c:v>
                </c:pt>
                <c:pt idx="128">
                  <c:v>42256</c:v>
                </c:pt>
                <c:pt idx="129">
                  <c:v>42286</c:v>
                </c:pt>
                <c:pt idx="130">
                  <c:v>42317</c:v>
                </c:pt>
                <c:pt idx="131">
                  <c:v>42347</c:v>
                </c:pt>
                <c:pt idx="132">
                  <c:v>42378</c:v>
                </c:pt>
                <c:pt idx="133">
                  <c:v>42409</c:v>
                </c:pt>
                <c:pt idx="134">
                  <c:v>42438</c:v>
                </c:pt>
                <c:pt idx="135">
                  <c:v>42469</c:v>
                </c:pt>
                <c:pt idx="136">
                  <c:v>42499</c:v>
                </c:pt>
                <c:pt idx="137">
                  <c:v>42530</c:v>
                </c:pt>
                <c:pt idx="138">
                  <c:v>42560</c:v>
                </c:pt>
                <c:pt idx="139">
                  <c:v>42591</c:v>
                </c:pt>
                <c:pt idx="140">
                  <c:v>42622</c:v>
                </c:pt>
                <c:pt idx="141">
                  <c:v>42652</c:v>
                </c:pt>
                <c:pt idx="142">
                  <c:v>42683</c:v>
                </c:pt>
                <c:pt idx="143">
                  <c:v>42713</c:v>
                </c:pt>
                <c:pt idx="144">
                  <c:v>42744</c:v>
                </c:pt>
                <c:pt idx="145">
                  <c:v>42775</c:v>
                </c:pt>
                <c:pt idx="146">
                  <c:v>42803</c:v>
                </c:pt>
                <c:pt idx="147">
                  <c:v>42834</c:v>
                </c:pt>
                <c:pt idx="148">
                  <c:v>42864</c:v>
                </c:pt>
                <c:pt idx="149">
                  <c:v>42895</c:v>
                </c:pt>
                <c:pt idx="150">
                  <c:v>42925</c:v>
                </c:pt>
                <c:pt idx="151">
                  <c:v>42956</c:v>
                </c:pt>
                <c:pt idx="152">
                  <c:v>42987</c:v>
                </c:pt>
                <c:pt idx="153">
                  <c:v>43017</c:v>
                </c:pt>
                <c:pt idx="154">
                  <c:v>43048</c:v>
                </c:pt>
                <c:pt idx="155">
                  <c:v>43078</c:v>
                </c:pt>
                <c:pt idx="156">
                  <c:v>43109</c:v>
                </c:pt>
                <c:pt idx="157">
                  <c:v>43140</c:v>
                </c:pt>
                <c:pt idx="158">
                  <c:v>43168</c:v>
                </c:pt>
                <c:pt idx="159">
                  <c:v>43199</c:v>
                </c:pt>
                <c:pt idx="160">
                  <c:v>43229</c:v>
                </c:pt>
                <c:pt idx="161">
                  <c:v>43260</c:v>
                </c:pt>
                <c:pt idx="162">
                  <c:v>43290</c:v>
                </c:pt>
                <c:pt idx="163">
                  <c:v>43321</c:v>
                </c:pt>
                <c:pt idx="164">
                  <c:v>43352</c:v>
                </c:pt>
                <c:pt idx="165">
                  <c:v>43382</c:v>
                </c:pt>
                <c:pt idx="166">
                  <c:v>43413</c:v>
                </c:pt>
                <c:pt idx="167">
                  <c:v>43443</c:v>
                </c:pt>
                <c:pt idx="168">
                  <c:v>43474</c:v>
                </c:pt>
                <c:pt idx="169">
                  <c:v>43505</c:v>
                </c:pt>
                <c:pt idx="170">
                  <c:v>43533</c:v>
                </c:pt>
                <c:pt idx="171">
                  <c:v>43564</c:v>
                </c:pt>
                <c:pt idx="172">
                  <c:v>43594</c:v>
                </c:pt>
                <c:pt idx="173">
                  <c:v>43625</c:v>
                </c:pt>
                <c:pt idx="174">
                  <c:v>43655</c:v>
                </c:pt>
                <c:pt idx="175">
                  <c:v>43686</c:v>
                </c:pt>
                <c:pt idx="176">
                  <c:v>43717</c:v>
                </c:pt>
                <c:pt idx="177">
                  <c:v>43747</c:v>
                </c:pt>
                <c:pt idx="178">
                  <c:v>43778</c:v>
                </c:pt>
                <c:pt idx="179">
                  <c:v>43808</c:v>
                </c:pt>
                <c:pt idx="180">
                  <c:v>43839</c:v>
                </c:pt>
                <c:pt idx="181">
                  <c:v>43870</c:v>
                </c:pt>
                <c:pt idx="182">
                  <c:v>43899</c:v>
                </c:pt>
                <c:pt idx="183">
                  <c:v>43930</c:v>
                </c:pt>
                <c:pt idx="184">
                  <c:v>43960</c:v>
                </c:pt>
                <c:pt idx="185">
                  <c:v>43991</c:v>
                </c:pt>
                <c:pt idx="186">
                  <c:v>44021</c:v>
                </c:pt>
              </c:numCache>
            </c:numRef>
          </c:cat>
          <c:val>
            <c:numRef>
              <c:f>'Unit Sales Data'!$B$3:$GF$3</c:f>
              <c:numCache>
                <c:formatCode>General</c:formatCode>
                <c:ptCount val="187"/>
                <c:pt idx="0">
                  <c:v>96</c:v>
                </c:pt>
                <c:pt idx="1">
                  <c:v>61</c:v>
                </c:pt>
                <c:pt idx="2">
                  <c:v>91</c:v>
                </c:pt>
                <c:pt idx="3">
                  <c:v>106</c:v>
                </c:pt>
                <c:pt idx="4">
                  <c:v>111</c:v>
                </c:pt>
                <c:pt idx="5">
                  <c:v>114</c:v>
                </c:pt>
                <c:pt idx="6">
                  <c:v>69</c:v>
                </c:pt>
                <c:pt idx="7">
                  <c:v>83</c:v>
                </c:pt>
                <c:pt idx="8">
                  <c:v>115</c:v>
                </c:pt>
                <c:pt idx="9">
                  <c:v>71</c:v>
                </c:pt>
                <c:pt idx="10">
                  <c:v>77</c:v>
                </c:pt>
                <c:pt idx="11">
                  <c:v>55</c:v>
                </c:pt>
                <c:pt idx="12">
                  <c:v>63</c:v>
                </c:pt>
                <c:pt idx="13">
                  <c:v>22</c:v>
                </c:pt>
                <c:pt idx="14">
                  <c:v>48</c:v>
                </c:pt>
                <c:pt idx="15">
                  <c:v>33</c:v>
                </c:pt>
                <c:pt idx="16">
                  <c:v>53</c:v>
                </c:pt>
                <c:pt idx="17">
                  <c:v>34</c:v>
                </c:pt>
                <c:pt idx="18">
                  <c:v>38</c:v>
                </c:pt>
                <c:pt idx="19">
                  <c:v>31</c:v>
                </c:pt>
                <c:pt idx="20">
                  <c:v>21</c:v>
                </c:pt>
                <c:pt idx="21">
                  <c:v>52</c:v>
                </c:pt>
                <c:pt idx="22">
                  <c:v>20</c:v>
                </c:pt>
                <c:pt idx="23">
                  <c:v>35</c:v>
                </c:pt>
                <c:pt idx="24">
                  <c:v>19</c:v>
                </c:pt>
                <c:pt idx="25">
                  <c:v>19</c:v>
                </c:pt>
                <c:pt idx="26">
                  <c:v>11</c:v>
                </c:pt>
                <c:pt idx="27">
                  <c:v>22</c:v>
                </c:pt>
                <c:pt idx="28">
                  <c:v>33</c:v>
                </c:pt>
                <c:pt idx="29">
                  <c:v>23</c:v>
                </c:pt>
                <c:pt idx="30">
                  <c:v>17</c:v>
                </c:pt>
                <c:pt idx="31">
                  <c:v>20</c:v>
                </c:pt>
                <c:pt idx="32">
                  <c:v>28</c:v>
                </c:pt>
                <c:pt idx="33">
                  <c:v>26</c:v>
                </c:pt>
                <c:pt idx="34">
                  <c:v>35</c:v>
                </c:pt>
                <c:pt idx="35">
                  <c:v>19</c:v>
                </c:pt>
                <c:pt idx="36">
                  <c:v>30</c:v>
                </c:pt>
                <c:pt idx="37">
                  <c:v>22</c:v>
                </c:pt>
                <c:pt idx="38">
                  <c:v>13</c:v>
                </c:pt>
                <c:pt idx="39">
                  <c:v>29</c:v>
                </c:pt>
                <c:pt idx="40">
                  <c:v>22</c:v>
                </c:pt>
                <c:pt idx="41">
                  <c:v>25</c:v>
                </c:pt>
                <c:pt idx="42">
                  <c:v>17</c:v>
                </c:pt>
                <c:pt idx="43">
                  <c:v>24</c:v>
                </c:pt>
                <c:pt idx="44">
                  <c:v>33</c:v>
                </c:pt>
                <c:pt idx="45">
                  <c:v>16</c:v>
                </c:pt>
                <c:pt idx="46">
                  <c:v>20</c:v>
                </c:pt>
                <c:pt idx="47">
                  <c:v>13</c:v>
                </c:pt>
                <c:pt idx="48">
                  <c:v>9</c:v>
                </c:pt>
                <c:pt idx="49">
                  <c:v>9</c:v>
                </c:pt>
                <c:pt idx="50">
                  <c:v>15</c:v>
                </c:pt>
                <c:pt idx="51">
                  <c:v>6</c:v>
                </c:pt>
                <c:pt idx="52">
                  <c:v>15</c:v>
                </c:pt>
                <c:pt idx="53">
                  <c:v>28</c:v>
                </c:pt>
                <c:pt idx="54">
                  <c:v>16</c:v>
                </c:pt>
                <c:pt idx="55">
                  <c:v>29</c:v>
                </c:pt>
                <c:pt idx="56">
                  <c:v>33</c:v>
                </c:pt>
                <c:pt idx="57">
                  <c:v>34</c:v>
                </c:pt>
                <c:pt idx="58">
                  <c:v>22</c:v>
                </c:pt>
                <c:pt idx="59">
                  <c:v>24</c:v>
                </c:pt>
                <c:pt idx="60">
                  <c:v>12</c:v>
                </c:pt>
                <c:pt idx="61">
                  <c:v>20</c:v>
                </c:pt>
                <c:pt idx="62">
                  <c:v>12</c:v>
                </c:pt>
                <c:pt idx="63">
                  <c:v>26</c:v>
                </c:pt>
                <c:pt idx="64">
                  <c:v>18</c:v>
                </c:pt>
                <c:pt idx="65">
                  <c:v>28</c:v>
                </c:pt>
                <c:pt idx="66">
                  <c:v>21</c:v>
                </c:pt>
                <c:pt idx="67">
                  <c:v>30</c:v>
                </c:pt>
                <c:pt idx="68">
                  <c:v>33</c:v>
                </c:pt>
                <c:pt idx="69">
                  <c:v>23</c:v>
                </c:pt>
                <c:pt idx="70">
                  <c:v>30</c:v>
                </c:pt>
                <c:pt idx="71">
                  <c:v>29</c:v>
                </c:pt>
                <c:pt idx="72">
                  <c:v>15</c:v>
                </c:pt>
                <c:pt idx="73">
                  <c:v>18</c:v>
                </c:pt>
                <c:pt idx="74">
                  <c:v>37</c:v>
                </c:pt>
                <c:pt idx="75">
                  <c:v>27</c:v>
                </c:pt>
                <c:pt idx="76">
                  <c:v>32</c:v>
                </c:pt>
                <c:pt idx="77">
                  <c:v>33</c:v>
                </c:pt>
                <c:pt idx="78">
                  <c:v>18</c:v>
                </c:pt>
                <c:pt idx="79">
                  <c:v>27</c:v>
                </c:pt>
                <c:pt idx="80">
                  <c:v>23</c:v>
                </c:pt>
                <c:pt idx="81">
                  <c:v>18</c:v>
                </c:pt>
                <c:pt idx="82">
                  <c:v>45</c:v>
                </c:pt>
                <c:pt idx="83">
                  <c:v>38</c:v>
                </c:pt>
                <c:pt idx="84">
                  <c:v>19</c:v>
                </c:pt>
                <c:pt idx="85">
                  <c:v>30</c:v>
                </c:pt>
                <c:pt idx="86">
                  <c:v>50</c:v>
                </c:pt>
                <c:pt idx="87">
                  <c:v>51</c:v>
                </c:pt>
                <c:pt idx="88">
                  <c:v>40</c:v>
                </c:pt>
                <c:pt idx="89">
                  <c:v>35</c:v>
                </c:pt>
                <c:pt idx="90">
                  <c:v>30</c:v>
                </c:pt>
                <c:pt idx="91">
                  <c:v>46</c:v>
                </c:pt>
                <c:pt idx="92">
                  <c:v>29</c:v>
                </c:pt>
                <c:pt idx="93">
                  <c:v>40</c:v>
                </c:pt>
                <c:pt idx="94">
                  <c:v>30</c:v>
                </c:pt>
                <c:pt idx="95">
                  <c:v>27</c:v>
                </c:pt>
                <c:pt idx="96">
                  <c:v>25</c:v>
                </c:pt>
                <c:pt idx="97">
                  <c:v>52</c:v>
                </c:pt>
                <c:pt idx="98">
                  <c:v>44</c:v>
                </c:pt>
                <c:pt idx="99">
                  <c:v>41</c:v>
                </c:pt>
                <c:pt idx="100">
                  <c:v>36</c:v>
                </c:pt>
                <c:pt idx="101">
                  <c:v>34</c:v>
                </c:pt>
                <c:pt idx="102">
                  <c:v>39</c:v>
                </c:pt>
                <c:pt idx="103">
                  <c:v>44</c:v>
                </c:pt>
                <c:pt idx="104">
                  <c:v>38</c:v>
                </c:pt>
                <c:pt idx="105">
                  <c:v>48</c:v>
                </c:pt>
                <c:pt idx="106">
                  <c:v>30</c:v>
                </c:pt>
                <c:pt idx="107">
                  <c:v>59</c:v>
                </c:pt>
                <c:pt idx="108">
                  <c:v>22</c:v>
                </c:pt>
                <c:pt idx="109">
                  <c:v>26</c:v>
                </c:pt>
                <c:pt idx="110">
                  <c:v>30</c:v>
                </c:pt>
                <c:pt idx="111">
                  <c:v>38</c:v>
                </c:pt>
                <c:pt idx="112">
                  <c:v>33</c:v>
                </c:pt>
                <c:pt idx="113">
                  <c:v>51</c:v>
                </c:pt>
                <c:pt idx="114">
                  <c:v>75</c:v>
                </c:pt>
                <c:pt idx="115">
                  <c:v>46</c:v>
                </c:pt>
                <c:pt idx="116">
                  <c:v>53</c:v>
                </c:pt>
                <c:pt idx="117">
                  <c:v>48</c:v>
                </c:pt>
                <c:pt idx="118">
                  <c:v>34</c:v>
                </c:pt>
                <c:pt idx="119">
                  <c:v>35</c:v>
                </c:pt>
                <c:pt idx="120">
                  <c:v>32</c:v>
                </c:pt>
                <c:pt idx="121">
                  <c:v>31</c:v>
                </c:pt>
                <c:pt idx="122">
                  <c:v>40</c:v>
                </c:pt>
                <c:pt idx="123">
                  <c:v>38</c:v>
                </c:pt>
                <c:pt idx="124">
                  <c:v>37</c:v>
                </c:pt>
                <c:pt idx="125">
                  <c:v>42</c:v>
                </c:pt>
                <c:pt idx="126">
                  <c:v>44</c:v>
                </c:pt>
                <c:pt idx="127">
                  <c:v>39</c:v>
                </c:pt>
                <c:pt idx="128">
                  <c:v>51</c:v>
                </c:pt>
                <c:pt idx="129">
                  <c:v>39</c:v>
                </c:pt>
                <c:pt idx="130">
                  <c:v>28</c:v>
                </c:pt>
                <c:pt idx="131">
                  <c:v>46</c:v>
                </c:pt>
                <c:pt idx="132">
                  <c:v>32</c:v>
                </c:pt>
                <c:pt idx="133">
                  <c:v>37</c:v>
                </c:pt>
                <c:pt idx="134">
                  <c:v>43</c:v>
                </c:pt>
                <c:pt idx="135">
                  <c:v>38</c:v>
                </c:pt>
                <c:pt idx="136">
                  <c:v>39</c:v>
                </c:pt>
                <c:pt idx="137">
                  <c:v>48</c:v>
                </c:pt>
                <c:pt idx="138">
                  <c:v>46</c:v>
                </c:pt>
                <c:pt idx="139">
                  <c:v>44</c:v>
                </c:pt>
                <c:pt idx="140">
                  <c:v>51</c:v>
                </c:pt>
                <c:pt idx="141">
                  <c:v>44</c:v>
                </c:pt>
                <c:pt idx="142">
                  <c:v>26</c:v>
                </c:pt>
                <c:pt idx="143">
                  <c:v>23</c:v>
                </c:pt>
                <c:pt idx="144">
                  <c:v>29</c:v>
                </c:pt>
                <c:pt idx="145">
                  <c:v>19</c:v>
                </c:pt>
                <c:pt idx="146">
                  <c:v>54</c:v>
                </c:pt>
                <c:pt idx="147">
                  <c:v>33</c:v>
                </c:pt>
                <c:pt idx="148">
                  <c:v>45</c:v>
                </c:pt>
                <c:pt idx="149">
                  <c:v>76</c:v>
                </c:pt>
                <c:pt idx="150">
                  <c:v>49</c:v>
                </c:pt>
                <c:pt idx="151">
                  <c:v>52</c:v>
                </c:pt>
                <c:pt idx="152">
                  <c:v>44</c:v>
                </c:pt>
                <c:pt idx="153">
                  <c:v>66</c:v>
                </c:pt>
                <c:pt idx="154">
                  <c:v>42</c:v>
                </c:pt>
                <c:pt idx="155">
                  <c:v>38</c:v>
                </c:pt>
                <c:pt idx="156">
                  <c:v>35</c:v>
                </c:pt>
                <c:pt idx="157">
                  <c:v>22</c:v>
                </c:pt>
                <c:pt idx="158">
                  <c:v>43</c:v>
                </c:pt>
                <c:pt idx="159">
                  <c:v>36</c:v>
                </c:pt>
                <c:pt idx="160">
                  <c:v>44</c:v>
                </c:pt>
                <c:pt idx="161">
                  <c:v>53</c:v>
                </c:pt>
                <c:pt idx="162">
                  <c:v>37</c:v>
                </c:pt>
                <c:pt idx="163">
                  <c:v>39</c:v>
                </c:pt>
                <c:pt idx="164">
                  <c:v>35</c:v>
                </c:pt>
                <c:pt idx="165">
                  <c:v>36</c:v>
                </c:pt>
                <c:pt idx="166">
                  <c:v>26</c:v>
                </c:pt>
                <c:pt idx="167">
                  <c:v>24</c:v>
                </c:pt>
                <c:pt idx="168">
                  <c:v>21</c:v>
                </c:pt>
                <c:pt idx="169">
                  <c:v>37</c:v>
                </c:pt>
                <c:pt idx="170">
                  <c:v>30</c:v>
                </c:pt>
                <c:pt idx="171">
                  <c:v>37</c:v>
                </c:pt>
                <c:pt idx="172">
                  <c:v>35</c:v>
                </c:pt>
                <c:pt idx="173">
                  <c:v>39</c:v>
                </c:pt>
                <c:pt idx="174">
                  <c:v>45</c:v>
                </c:pt>
                <c:pt idx="175">
                  <c:v>39</c:v>
                </c:pt>
                <c:pt idx="176">
                  <c:v>35</c:v>
                </c:pt>
                <c:pt idx="177">
                  <c:v>32</c:v>
                </c:pt>
                <c:pt idx="178">
                  <c:v>43</c:v>
                </c:pt>
                <c:pt idx="179">
                  <c:v>41</c:v>
                </c:pt>
                <c:pt idx="180">
                  <c:v>29</c:v>
                </c:pt>
                <c:pt idx="181">
                  <c:v>33</c:v>
                </c:pt>
                <c:pt idx="182">
                  <c:v>38</c:v>
                </c:pt>
                <c:pt idx="183">
                  <c:v>25</c:v>
                </c:pt>
                <c:pt idx="184">
                  <c:v>27</c:v>
                </c:pt>
                <c:pt idx="185">
                  <c:v>27</c:v>
                </c:pt>
                <c:pt idx="186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EB-416C-9CA9-DF6E7DDCBEB8}"/>
            </c:ext>
          </c:extLst>
        </c:ser>
        <c:ser>
          <c:idx val="2"/>
          <c:order val="2"/>
          <c:tx>
            <c:strRef>
              <c:f>'Unit Sales Data'!$A$4</c:f>
              <c:strCache>
                <c:ptCount val="1"/>
                <c:pt idx="0">
                  <c:v>Commercial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'Unit Sales Data'!$B$1:$GF$1</c:f>
              <c:numCache>
                <c:formatCode>[$-409]mmm\-yy;@</c:formatCode>
                <c:ptCount val="187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39510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39729</c:v>
                </c:pt>
                <c:pt idx="46">
                  <c:v>39766</c:v>
                </c:pt>
                <c:pt idx="47">
                  <c:v>39803</c:v>
                </c:pt>
                <c:pt idx="48">
                  <c:v>39840</c:v>
                </c:pt>
                <c:pt idx="49">
                  <c:v>39853</c:v>
                </c:pt>
                <c:pt idx="50">
                  <c:v>39881</c:v>
                </c:pt>
                <c:pt idx="51">
                  <c:v>39912</c:v>
                </c:pt>
                <c:pt idx="52">
                  <c:v>39942</c:v>
                </c:pt>
                <c:pt idx="53">
                  <c:v>39973</c:v>
                </c:pt>
                <c:pt idx="54">
                  <c:v>40003</c:v>
                </c:pt>
                <c:pt idx="55">
                  <c:v>40034</c:v>
                </c:pt>
                <c:pt idx="56">
                  <c:v>40065</c:v>
                </c:pt>
                <c:pt idx="57">
                  <c:v>40095</c:v>
                </c:pt>
                <c:pt idx="58">
                  <c:v>40126</c:v>
                </c:pt>
                <c:pt idx="59">
                  <c:v>40156</c:v>
                </c:pt>
                <c:pt idx="60">
                  <c:v>40187</c:v>
                </c:pt>
                <c:pt idx="61">
                  <c:v>40218</c:v>
                </c:pt>
                <c:pt idx="62">
                  <c:v>40246</c:v>
                </c:pt>
                <c:pt idx="63">
                  <c:v>40277</c:v>
                </c:pt>
                <c:pt idx="64">
                  <c:v>40307</c:v>
                </c:pt>
                <c:pt idx="65">
                  <c:v>40338</c:v>
                </c:pt>
                <c:pt idx="66">
                  <c:v>40368</c:v>
                </c:pt>
                <c:pt idx="67">
                  <c:v>40399</c:v>
                </c:pt>
                <c:pt idx="68">
                  <c:v>40430</c:v>
                </c:pt>
                <c:pt idx="69">
                  <c:v>40460</c:v>
                </c:pt>
                <c:pt idx="70">
                  <c:v>40491</c:v>
                </c:pt>
                <c:pt idx="71">
                  <c:v>40521</c:v>
                </c:pt>
                <c:pt idx="72">
                  <c:v>40552</c:v>
                </c:pt>
                <c:pt idx="73">
                  <c:v>40583</c:v>
                </c:pt>
                <c:pt idx="74">
                  <c:v>40611</c:v>
                </c:pt>
                <c:pt idx="75">
                  <c:v>40642</c:v>
                </c:pt>
                <c:pt idx="76">
                  <c:v>40672</c:v>
                </c:pt>
                <c:pt idx="77">
                  <c:v>40703</c:v>
                </c:pt>
                <c:pt idx="78">
                  <c:v>40733</c:v>
                </c:pt>
                <c:pt idx="79">
                  <c:v>40764</c:v>
                </c:pt>
                <c:pt idx="80">
                  <c:v>40795</c:v>
                </c:pt>
                <c:pt idx="81">
                  <c:v>40825</c:v>
                </c:pt>
                <c:pt idx="82">
                  <c:v>40856</c:v>
                </c:pt>
                <c:pt idx="83">
                  <c:v>40886</c:v>
                </c:pt>
                <c:pt idx="84">
                  <c:v>40917</c:v>
                </c:pt>
                <c:pt idx="85">
                  <c:v>40948</c:v>
                </c:pt>
                <c:pt idx="86">
                  <c:v>40977</c:v>
                </c:pt>
                <c:pt idx="87">
                  <c:v>41008</c:v>
                </c:pt>
                <c:pt idx="88">
                  <c:v>41038</c:v>
                </c:pt>
                <c:pt idx="89">
                  <c:v>41069</c:v>
                </c:pt>
                <c:pt idx="90">
                  <c:v>41099</c:v>
                </c:pt>
                <c:pt idx="91">
                  <c:v>41130</c:v>
                </c:pt>
                <c:pt idx="92">
                  <c:v>41161</c:v>
                </c:pt>
                <c:pt idx="93">
                  <c:v>41191</c:v>
                </c:pt>
                <c:pt idx="94">
                  <c:v>41222</c:v>
                </c:pt>
                <c:pt idx="95">
                  <c:v>41252</c:v>
                </c:pt>
                <c:pt idx="96">
                  <c:v>41283</c:v>
                </c:pt>
                <c:pt idx="97">
                  <c:v>41314</c:v>
                </c:pt>
                <c:pt idx="98">
                  <c:v>41342</c:v>
                </c:pt>
                <c:pt idx="99">
                  <c:v>41373</c:v>
                </c:pt>
                <c:pt idx="100">
                  <c:v>41403</c:v>
                </c:pt>
                <c:pt idx="101">
                  <c:v>41434</c:v>
                </c:pt>
                <c:pt idx="102">
                  <c:v>41464</c:v>
                </c:pt>
                <c:pt idx="103">
                  <c:v>41495</c:v>
                </c:pt>
                <c:pt idx="104">
                  <c:v>41526</c:v>
                </c:pt>
                <c:pt idx="105">
                  <c:v>41556</c:v>
                </c:pt>
                <c:pt idx="106">
                  <c:v>41587</c:v>
                </c:pt>
                <c:pt idx="107">
                  <c:v>41617</c:v>
                </c:pt>
                <c:pt idx="108">
                  <c:v>41648</c:v>
                </c:pt>
                <c:pt idx="109">
                  <c:v>41679</c:v>
                </c:pt>
                <c:pt idx="110">
                  <c:v>41707</c:v>
                </c:pt>
                <c:pt idx="111">
                  <c:v>41738</c:v>
                </c:pt>
                <c:pt idx="112">
                  <c:v>41768</c:v>
                </c:pt>
                <c:pt idx="113">
                  <c:v>41799</c:v>
                </c:pt>
                <c:pt idx="114">
                  <c:v>41829</c:v>
                </c:pt>
                <c:pt idx="115">
                  <c:v>41860</c:v>
                </c:pt>
                <c:pt idx="116">
                  <c:v>41891</c:v>
                </c:pt>
                <c:pt idx="117">
                  <c:v>41921</c:v>
                </c:pt>
                <c:pt idx="118">
                  <c:v>41952</c:v>
                </c:pt>
                <c:pt idx="119">
                  <c:v>41982</c:v>
                </c:pt>
                <c:pt idx="120">
                  <c:v>42013</c:v>
                </c:pt>
                <c:pt idx="121">
                  <c:v>42044</c:v>
                </c:pt>
                <c:pt idx="122">
                  <c:v>42072</c:v>
                </c:pt>
                <c:pt idx="123">
                  <c:v>42103</c:v>
                </c:pt>
                <c:pt idx="124">
                  <c:v>42133</c:v>
                </c:pt>
                <c:pt idx="125">
                  <c:v>42164</c:v>
                </c:pt>
                <c:pt idx="126">
                  <c:v>42194</c:v>
                </c:pt>
                <c:pt idx="127">
                  <c:v>42225</c:v>
                </c:pt>
                <c:pt idx="128">
                  <c:v>42256</c:v>
                </c:pt>
                <c:pt idx="129">
                  <c:v>42286</c:v>
                </c:pt>
                <c:pt idx="130">
                  <c:v>42317</c:v>
                </c:pt>
                <c:pt idx="131">
                  <c:v>42347</c:v>
                </c:pt>
                <c:pt idx="132">
                  <c:v>42378</c:v>
                </c:pt>
                <c:pt idx="133">
                  <c:v>42409</c:v>
                </c:pt>
                <c:pt idx="134">
                  <c:v>42438</c:v>
                </c:pt>
                <c:pt idx="135">
                  <c:v>42469</c:v>
                </c:pt>
                <c:pt idx="136">
                  <c:v>42499</c:v>
                </c:pt>
                <c:pt idx="137">
                  <c:v>42530</c:v>
                </c:pt>
                <c:pt idx="138">
                  <c:v>42560</c:v>
                </c:pt>
                <c:pt idx="139">
                  <c:v>42591</c:v>
                </c:pt>
                <c:pt idx="140">
                  <c:v>42622</c:v>
                </c:pt>
                <c:pt idx="141">
                  <c:v>42652</c:v>
                </c:pt>
                <c:pt idx="142">
                  <c:v>42683</c:v>
                </c:pt>
                <c:pt idx="143">
                  <c:v>42713</c:v>
                </c:pt>
                <c:pt idx="144">
                  <c:v>42744</c:v>
                </c:pt>
                <c:pt idx="145">
                  <c:v>42775</c:v>
                </c:pt>
                <c:pt idx="146">
                  <c:v>42803</c:v>
                </c:pt>
                <c:pt idx="147">
                  <c:v>42834</c:v>
                </c:pt>
                <c:pt idx="148">
                  <c:v>42864</c:v>
                </c:pt>
                <c:pt idx="149">
                  <c:v>42895</c:v>
                </c:pt>
                <c:pt idx="150">
                  <c:v>42925</c:v>
                </c:pt>
                <c:pt idx="151">
                  <c:v>42956</c:v>
                </c:pt>
                <c:pt idx="152">
                  <c:v>42987</c:v>
                </c:pt>
                <c:pt idx="153">
                  <c:v>43017</c:v>
                </c:pt>
                <c:pt idx="154">
                  <c:v>43048</c:v>
                </c:pt>
                <c:pt idx="155">
                  <c:v>43078</c:v>
                </c:pt>
                <c:pt idx="156">
                  <c:v>43109</c:v>
                </c:pt>
                <c:pt idx="157">
                  <c:v>43140</c:v>
                </c:pt>
                <c:pt idx="158">
                  <c:v>43168</c:v>
                </c:pt>
                <c:pt idx="159">
                  <c:v>43199</c:v>
                </c:pt>
                <c:pt idx="160">
                  <c:v>43229</c:v>
                </c:pt>
                <c:pt idx="161">
                  <c:v>43260</c:v>
                </c:pt>
                <c:pt idx="162">
                  <c:v>43290</c:v>
                </c:pt>
                <c:pt idx="163">
                  <c:v>43321</c:v>
                </c:pt>
                <c:pt idx="164">
                  <c:v>43352</c:v>
                </c:pt>
                <c:pt idx="165">
                  <c:v>43382</c:v>
                </c:pt>
                <c:pt idx="166">
                  <c:v>43413</c:v>
                </c:pt>
                <c:pt idx="167">
                  <c:v>43443</c:v>
                </c:pt>
                <c:pt idx="168">
                  <c:v>43474</c:v>
                </c:pt>
                <c:pt idx="169">
                  <c:v>43505</c:v>
                </c:pt>
                <c:pt idx="170">
                  <c:v>43533</c:v>
                </c:pt>
                <c:pt idx="171">
                  <c:v>43564</c:v>
                </c:pt>
                <c:pt idx="172">
                  <c:v>43594</c:v>
                </c:pt>
                <c:pt idx="173">
                  <c:v>43625</c:v>
                </c:pt>
                <c:pt idx="174">
                  <c:v>43655</c:v>
                </c:pt>
                <c:pt idx="175">
                  <c:v>43686</c:v>
                </c:pt>
                <c:pt idx="176">
                  <c:v>43717</c:v>
                </c:pt>
                <c:pt idx="177">
                  <c:v>43747</c:v>
                </c:pt>
                <c:pt idx="178">
                  <c:v>43778</c:v>
                </c:pt>
                <c:pt idx="179">
                  <c:v>43808</c:v>
                </c:pt>
                <c:pt idx="180">
                  <c:v>43839</c:v>
                </c:pt>
                <c:pt idx="181">
                  <c:v>43870</c:v>
                </c:pt>
                <c:pt idx="182">
                  <c:v>43899</c:v>
                </c:pt>
                <c:pt idx="183">
                  <c:v>43930</c:v>
                </c:pt>
                <c:pt idx="184">
                  <c:v>43960</c:v>
                </c:pt>
                <c:pt idx="185">
                  <c:v>43991</c:v>
                </c:pt>
                <c:pt idx="186">
                  <c:v>44021</c:v>
                </c:pt>
              </c:numCache>
            </c:numRef>
          </c:cat>
          <c:val>
            <c:numRef>
              <c:f>'Unit Sales Data'!$B$4:$GF$4</c:f>
              <c:numCache>
                <c:formatCode>General</c:formatCode>
                <c:ptCount val="187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4</c:v>
                </c:pt>
                <c:pt idx="7">
                  <c:v>4</c:v>
                </c:pt>
                <c:pt idx="8">
                  <c:v>1</c:v>
                </c:pt>
                <c:pt idx="9">
                  <c:v>14</c:v>
                </c:pt>
                <c:pt idx="10">
                  <c:v>1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6</c:v>
                </c:pt>
                <c:pt idx="15">
                  <c:v>2</c:v>
                </c:pt>
                <c:pt idx="16">
                  <c:v>3</c:v>
                </c:pt>
                <c:pt idx="17">
                  <c:v>5</c:v>
                </c:pt>
                <c:pt idx="18">
                  <c:v>2</c:v>
                </c:pt>
                <c:pt idx="19">
                  <c:v>2</c:v>
                </c:pt>
                <c:pt idx="20">
                  <c:v>9</c:v>
                </c:pt>
                <c:pt idx="21">
                  <c:v>5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3</c:v>
                </c:pt>
                <c:pt idx="31">
                  <c:v>3</c:v>
                </c:pt>
                <c:pt idx="32">
                  <c:v>1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3</c:v>
                </c:pt>
                <c:pt idx="40">
                  <c:v>2</c:v>
                </c:pt>
                <c:pt idx="41">
                  <c:v>1</c:v>
                </c:pt>
                <c:pt idx="42">
                  <c:v>3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2</c:v>
                </c:pt>
                <c:pt idx="49">
                  <c:v>1</c:v>
                </c:pt>
                <c:pt idx="50">
                  <c:v>2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11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2</c:v>
                </c:pt>
                <c:pt idx="64">
                  <c:v>1</c:v>
                </c:pt>
                <c:pt idx="65">
                  <c:v>3</c:v>
                </c:pt>
                <c:pt idx="66">
                  <c:v>2</c:v>
                </c:pt>
                <c:pt idx="67">
                  <c:v>0</c:v>
                </c:pt>
                <c:pt idx="68">
                  <c:v>1</c:v>
                </c:pt>
                <c:pt idx="69">
                  <c:v>0</c:v>
                </c:pt>
                <c:pt idx="70">
                  <c:v>0</c:v>
                </c:pt>
                <c:pt idx="71">
                  <c:v>1</c:v>
                </c:pt>
                <c:pt idx="72">
                  <c:v>1</c:v>
                </c:pt>
                <c:pt idx="73">
                  <c:v>2</c:v>
                </c:pt>
                <c:pt idx="74">
                  <c:v>2</c:v>
                </c:pt>
                <c:pt idx="75">
                  <c:v>3</c:v>
                </c:pt>
                <c:pt idx="76">
                  <c:v>3</c:v>
                </c:pt>
                <c:pt idx="77">
                  <c:v>2</c:v>
                </c:pt>
                <c:pt idx="78">
                  <c:v>2</c:v>
                </c:pt>
                <c:pt idx="79">
                  <c:v>0</c:v>
                </c:pt>
                <c:pt idx="80">
                  <c:v>2</c:v>
                </c:pt>
                <c:pt idx="81">
                  <c:v>5</c:v>
                </c:pt>
                <c:pt idx="82">
                  <c:v>3</c:v>
                </c:pt>
                <c:pt idx="83">
                  <c:v>0</c:v>
                </c:pt>
                <c:pt idx="84">
                  <c:v>3</c:v>
                </c:pt>
                <c:pt idx="85">
                  <c:v>1</c:v>
                </c:pt>
                <c:pt idx="86">
                  <c:v>6</c:v>
                </c:pt>
                <c:pt idx="87">
                  <c:v>4</c:v>
                </c:pt>
                <c:pt idx="88">
                  <c:v>1</c:v>
                </c:pt>
                <c:pt idx="89">
                  <c:v>1</c:v>
                </c:pt>
                <c:pt idx="90">
                  <c:v>0</c:v>
                </c:pt>
                <c:pt idx="91">
                  <c:v>2</c:v>
                </c:pt>
                <c:pt idx="92">
                  <c:v>1</c:v>
                </c:pt>
                <c:pt idx="93">
                  <c:v>3</c:v>
                </c:pt>
                <c:pt idx="94">
                  <c:v>6</c:v>
                </c:pt>
                <c:pt idx="95">
                  <c:v>4</c:v>
                </c:pt>
                <c:pt idx="96">
                  <c:v>1</c:v>
                </c:pt>
                <c:pt idx="97">
                  <c:v>3</c:v>
                </c:pt>
                <c:pt idx="98">
                  <c:v>0</c:v>
                </c:pt>
                <c:pt idx="99">
                  <c:v>4</c:v>
                </c:pt>
                <c:pt idx="100">
                  <c:v>1</c:v>
                </c:pt>
                <c:pt idx="101">
                  <c:v>3</c:v>
                </c:pt>
                <c:pt idx="102">
                  <c:v>2</c:v>
                </c:pt>
                <c:pt idx="103">
                  <c:v>4</c:v>
                </c:pt>
                <c:pt idx="104">
                  <c:v>7</c:v>
                </c:pt>
                <c:pt idx="105">
                  <c:v>2</c:v>
                </c:pt>
                <c:pt idx="106">
                  <c:v>2</c:v>
                </c:pt>
                <c:pt idx="107">
                  <c:v>5</c:v>
                </c:pt>
                <c:pt idx="108">
                  <c:v>5</c:v>
                </c:pt>
                <c:pt idx="109">
                  <c:v>3</c:v>
                </c:pt>
                <c:pt idx="110">
                  <c:v>1</c:v>
                </c:pt>
                <c:pt idx="111">
                  <c:v>2</c:v>
                </c:pt>
                <c:pt idx="112">
                  <c:v>6</c:v>
                </c:pt>
                <c:pt idx="113">
                  <c:v>2</c:v>
                </c:pt>
                <c:pt idx="114">
                  <c:v>4</c:v>
                </c:pt>
                <c:pt idx="115">
                  <c:v>1</c:v>
                </c:pt>
                <c:pt idx="116">
                  <c:v>6</c:v>
                </c:pt>
                <c:pt idx="117">
                  <c:v>0</c:v>
                </c:pt>
                <c:pt idx="118">
                  <c:v>1</c:v>
                </c:pt>
                <c:pt idx="119">
                  <c:v>10</c:v>
                </c:pt>
                <c:pt idx="120">
                  <c:v>1</c:v>
                </c:pt>
                <c:pt idx="121">
                  <c:v>6</c:v>
                </c:pt>
                <c:pt idx="122">
                  <c:v>4</c:v>
                </c:pt>
                <c:pt idx="123">
                  <c:v>2</c:v>
                </c:pt>
                <c:pt idx="124">
                  <c:v>2</c:v>
                </c:pt>
                <c:pt idx="125">
                  <c:v>0</c:v>
                </c:pt>
                <c:pt idx="126">
                  <c:v>3</c:v>
                </c:pt>
                <c:pt idx="127">
                  <c:v>2</c:v>
                </c:pt>
                <c:pt idx="128">
                  <c:v>4</c:v>
                </c:pt>
                <c:pt idx="129">
                  <c:v>0</c:v>
                </c:pt>
                <c:pt idx="130">
                  <c:v>6</c:v>
                </c:pt>
                <c:pt idx="131">
                  <c:v>4</c:v>
                </c:pt>
                <c:pt idx="132">
                  <c:v>2</c:v>
                </c:pt>
                <c:pt idx="133">
                  <c:v>1</c:v>
                </c:pt>
                <c:pt idx="134">
                  <c:v>3</c:v>
                </c:pt>
                <c:pt idx="135">
                  <c:v>5</c:v>
                </c:pt>
                <c:pt idx="136">
                  <c:v>3</c:v>
                </c:pt>
                <c:pt idx="137">
                  <c:v>5</c:v>
                </c:pt>
                <c:pt idx="138">
                  <c:v>0</c:v>
                </c:pt>
                <c:pt idx="139">
                  <c:v>1</c:v>
                </c:pt>
                <c:pt idx="140">
                  <c:v>1</c:v>
                </c:pt>
                <c:pt idx="141">
                  <c:v>4</c:v>
                </c:pt>
                <c:pt idx="142">
                  <c:v>1</c:v>
                </c:pt>
                <c:pt idx="143">
                  <c:v>6</c:v>
                </c:pt>
                <c:pt idx="144">
                  <c:v>0</c:v>
                </c:pt>
                <c:pt idx="145">
                  <c:v>1</c:v>
                </c:pt>
                <c:pt idx="146">
                  <c:v>1</c:v>
                </c:pt>
                <c:pt idx="147">
                  <c:v>6</c:v>
                </c:pt>
                <c:pt idx="148">
                  <c:v>6</c:v>
                </c:pt>
                <c:pt idx="149">
                  <c:v>1</c:v>
                </c:pt>
                <c:pt idx="150">
                  <c:v>0</c:v>
                </c:pt>
                <c:pt idx="151">
                  <c:v>1</c:v>
                </c:pt>
                <c:pt idx="152">
                  <c:v>0</c:v>
                </c:pt>
                <c:pt idx="153">
                  <c:v>2</c:v>
                </c:pt>
                <c:pt idx="154">
                  <c:v>2</c:v>
                </c:pt>
                <c:pt idx="155">
                  <c:v>6</c:v>
                </c:pt>
                <c:pt idx="156">
                  <c:v>0</c:v>
                </c:pt>
                <c:pt idx="157">
                  <c:v>1</c:v>
                </c:pt>
                <c:pt idx="158">
                  <c:v>2</c:v>
                </c:pt>
                <c:pt idx="159">
                  <c:v>3</c:v>
                </c:pt>
                <c:pt idx="160">
                  <c:v>4</c:v>
                </c:pt>
                <c:pt idx="161">
                  <c:v>4</c:v>
                </c:pt>
                <c:pt idx="162">
                  <c:v>0</c:v>
                </c:pt>
                <c:pt idx="163">
                  <c:v>0</c:v>
                </c:pt>
                <c:pt idx="164">
                  <c:v>1</c:v>
                </c:pt>
                <c:pt idx="165">
                  <c:v>3</c:v>
                </c:pt>
                <c:pt idx="166">
                  <c:v>1</c:v>
                </c:pt>
                <c:pt idx="167">
                  <c:v>2</c:v>
                </c:pt>
                <c:pt idx="168">
                  <c:v>4</c:v>
                </c:pt>
                <c:pt idx="169">
                  <c:v>3</c:v>
                </c:pt>
                <c:pt idx="170">
                  <c:v>4</c:v>
                </c:pt>
                <c:pt idx="171">
                  <c:v>3</c:v>
                </c:pt>
                <c:pt idx="172">
                  <c:v>1</c:v>
                </c:pt>
                <c:pt idx="173">
                  <c:v>3</c:v>
                </c:pt>
                <c:pt idx="174">
                  <c:v>2</c:v>
                </c:pt>
                <c:pt idx="175">
                  <c:v>3</c:v>
                </c:pt>
                <c:pt idx="176">
                  <c:v>2</c:v>
                </c:pt>
                <c:pt idx="177">
                  <c:v>3</c:v>
                </c:pt>
                <c:pt idx="178">
                  <c:v>1</c:v>
                </c:pt>
                <c:pt idx="179">
                  <c:v>4</c:v>
                </c:pt>
                <c:pt idx="180">
                  <c:v>2</c:v>
                </c:pt>
                <c:pt idx="181">
                  <c:v>2</c:v>
                </c:pt>
                <c:pt idx="182">
                  <c:v>0</c:v>
                </c:pt>
                <c:pt idx="183">
                  <c:v>2</c:v>
                </c:pt>
                <c:pt idx="184">
                  <c:v>2</c:v>
                </c:pt>
                <c:pt idx="185">
                  <c:v>3</c:v>
                </c:pt>
                <c:pt idx="18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EB-416C-9CA9-DF6E7DDCB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2231384"/>
        <c:axId val="-2132259256"/>
      </c:lineChart>
      <c:dateAx>
        <c:axId val="-2132231384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2259256"/>
        <c:crosses val="autoZero"/>
        <c:auto val="1"/>
        <c:lblOffset val="100"/>
        <c:baseTimeUnit val="days"/>
      </c:dateAx>
      <c:valAx>
        <c:axId val="-213225925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2231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0" cap="flat" cmpd="dbl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latin typeface="Arial" panose="020B0604020202020204" pitchFamily="34" charset="0"/>
                <a:cs typeface="Arial" panose="020B0604020202020204" pitchFamily="34" charset="0"/>
              </a:rPr>
              <a:t>Total Property Sold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3127296587926511E-2"/>
          <c:y val="0.15319444444444447"/>
          <c:w val="0.86870603674540681"/>
          <c:h val="0.55201625838436863"/>
        </c:manualLayout>
      </c:layout>
      <c:lineChart>
        <c:grouping val="standard"/>
        <c:varyColors val="0"/>
        <c:ser>
          <c:idx val="3"/>
          <c:order val="3"/>
          <c:tx>
            <c:strRef>
              <c:f>'Unit Sales Data'!$A$5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'Unit Sales Data'!$B$1:$GF$1</c:f>
              <c:numCache>
                <c:formatCode>[$-409]mmm\-yy;@</c:formatCode>
                <c:ptCount val="187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39510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39729</c:v>
                </c:pt>
                <c:pt idx="46">
                  <c:v>39766</c:v>
                </c:pt>
                <c:pt idx="47">
                  <c:v>39803</c:v>
                </c:pt>
                <c:pt idx="48">
                  <c:v>39840</c:v>
                </c:pt>
                <c:pt idx="49">
                  <c:v>39853</c:v>
                </c:pt>
                <c:pt idx="50">
                  <c:v>39881</c:v>
                </c:pt>
                <c:pt idx="51">
                  <c:v>39912</c:v>
                </c:pt>
                <c:pt idx="52">
                  <c:v>39942</c:v>
                </c:pt>
                <c:pt idx="53">
                  <c:v>39973</c:v>
                </c:pt>
                <c:pt idx="54">
                  <c:v>40003</c:v>
                </c:pt>
                <c:pt idx="55">
                  <c:v>40034</c:v>
                </c:pt>
                <c:pt idx="56">
                  <c:v>40065</c:v>
                </c:pt>
                <c:pt idx="57">
                  <c:v>40095</c:v>
                </c:pt>
                <c:pt idx="58">
                  <c:v>40126</c:v>
                </c:pt>
                <c:pt idx="59">
                  <c:v>40156</c:v>
                </c:pt>
                <c:pt idx="60">
                  <c:v>40187</c:v>
                </c:pt>
                <c:pt idx="61">
                  <c:v>40218</c:v>
                </c:pt>
                <c:pt idx="62">
                  <c:v>40246</c:v>
                </c:pt>
                <c:pt idx="63">
                  <c:v>40277</c:v>
                </c:pt>
                <c:pt idx="64">
                  <c:v>40307</c:v>
                </c:pt>
                <c:pt idx="65">
                  <c:v>40338</c:v>
                </c:pt>
                <c:pt idx="66">
                  <c:v>40368</c:v>
                </c:pt>
                <c:pt idx="67">
                  <c:v>40399</c:v>
                </c:pt>
                <c:pt idx="68">
                  <c:v>40430</c:v>
                </c:pt>
                <c:pt idx="69">
                  <c:v>40460</c:v>
                </c:pt>
                <c:pt idx="70">
                  <c:v>40491</c:v>
                </c:pt>
                <c:pt idx="71">
                  <c:v>40521</c:v>
                </c:pt>
                <c:pt idx="72">
                  <c:v>40552</c:v>
                </c:pt>
                <c:pt idx="73">
                  <c:v>40583</c:v>
                </c:pt>
                <c:pt idx="74">
                  <c:v>40611</c:v>
                </c:pt>
                <c:pt idx="75">
                  <c:v>40642</c:v>
                </c:pt>
                <c:pt idx="76">
                  <c:v>40672</c:v>
                </c:pt>
                <c:pt idx="77">
                  <c:v>40703</c:v>
                </c:pt>
                <c:pt idx="78">
                  <c:v>40733</c:v>
                </c:pt>
                <c:pt idx="79">
                  <c:v>40764</c:v>
                </c:pt>
                <c:pt idx="80">
                  <c:v>40795</c:v>
                </c:pt>
                <c:pt idx="81">
                  <c:v>40825</c:v>
                </c:pt>
                <c:pt idx="82">
                  <c:v>40856</c:v>
                </c:pt>
                <c:pt idx="83">
                  <c:v>40886</c:v>
                </c:pt>
                <c:pt idx="84">
                  <c:v>40917</c:v>
                </c:pt>
                <c:pt idx="85">
                  <c:v>40948</c:v>
                </c:pt>
                <c:pt idx="86">
                  <c:v>40977</c:v>
                </c:pt>
                <c:pt idx="87">
                  <c:v>41008</c:v>
                </c:pt>
                <c:pt idx="88">
                  <c:v>41038</c:v>
                </c:pt>
                <c:pt idx="89">
                  <c:v>41069</c:v>
                </c:pt>
                <c:pt idx="90">
                  <c:v>41099</c:v>
                </c:pt>
                <c:pt idx="91">
                  <c:v>41130</c:v>
                </c:pt>
                <c:pt idx="92">
                  <c:v>41161</c:v>
                </c:pt>
                <c:pt idx="93">
                  <c:v>41191</c:v>
                </c:pt>
                <c:pt idx="94">
                  <c:v>41222</c:v>
                </c:pt>
                <c:pt idx="95">
                  <c:v>41252</c:v>
                </c:pt>
                <c:pt idx="96">
                  <c:v>41283</c:v>
                </c:pt>
                <c:pt idx="97">
                  <c:v>41314</c:v>
                </c:pt>
                <c:pt idx="98">
                  <c:v>41342</c:v>
                </c:pt>
                <c:pt idx="99">
                  <c:v>41373</c:v>
                </c:pt>
                <c:pt idx="100">
                  <c:v>41403</c:v>
                </c:pt>
                <c:pt idx="101">
                  <c:v>41434</c:v>
                </c:pt>
                <c:pt idx="102">
                  <c:v>41464</c:v>
                </c:pt>
                <c:pt idx="103">
                  <c:v>41495</c:v>
                </c:pt>
                <c:pt idx="104">
                  <c:v>41526</c:v>
                </c:pt>
                <c:pt idx="105">
                  <c:v>41556</c:v>
                </c:pt>
                <c:pt idx="106">
                  <c:v>41587</c:v>
                </c:pt>
                <c:pt idx="107">
                  <c:v>41617</c:v>
                </c:pt>
                <c:pt idx="108">
                  <c:v>41648</c:v>
                </c:pt>
                <c:pt idx="109">
                  <c:v>41679</c:v>
                </c:pt>
                <c:pt idx="110">
                  <c:v>41707</c:v>
                </c:pt>
                <c:pt idx="111">
                  <c:v>41738</c:v>
                </c:pt>
                <c:pt idx="112">
                  <c:v>41768</c:v>
                </c:pt>
                <c:pt idx="113">
                  <c:v>41799</c:v>
                </c:pt>
                <c:pt idx="114">
                  <c:v>41829</c:v>
                </c:pt>
                <c:pt idx="115">
                  <c:v>41860</c:v>
                </c:pt>
                <c:pt idx="116">
                  <c:v>41891</c:v>
                </c:pt>
                <c:pt idx="117">
                  <c:v>41921</c:v>
                </c:pt>
                <c:pt idx="118">
                  <c:v>41952</c:v>
                </c:pt>
                <c:pt idx="119">
                  <c:v>41982</c:v>
                </c:pt>
                <c:pt idx="120">
                  <c:v>42013</c:v>
                </c:pt>
                <c:pt idx="121">
                  <c:v>42044</c:v>
                </c:pt>
                <c:pt idx="122">
                  <c:v>42072</c:v>
                </c:pt>
                <c:pt idx="123">
                  <c:v>42103</c:v>
                </c:pt>
                <c:pt idx="124">
                  <c:v>42133</c:v>
                </c:pt>
                <c:pt idx="125">
                  <c:v>42164</c:v>
                </c:pt>
                <c:pt idx="126">
                  <c:v>42194</c:v>
                </c:pt>
                <c:pt idx="127">
                  <c:v>42225</c:v>
                </c:pt>
                <c:pt idx="128">
                  <c:v>42256</c:v>
                </c:pt>
                <c:pt idx="129">
                  <c:v>42286</c:v>
                </c:pt>
                <c:pt idx="130">
                  <c:v>42317</c:v>
                </c:pt>
                <c:pt idx="131">
                  <c:v>42347</c:v>
                </c:pt>
                <c:pt idx="132">
                  <c:v>42378</c:v>
                </c:pt>
                <c:pt idx="133">
                  <c:v>42409</c:v>
                </c:pt>
                <c:pt idx="134">
                  <c:v>42438</c:v>
                </c:pt>
                <c:pt idx="135">
                  <c:v>42469</c:v>
                </c:pt>
                <c:pt idx="136">
                  <c:v>42499</c:v>
                </c:pt>
                <c:pt idx="137">
                  <c:v>42530</c:v>
                </c:pt>
                <c:pt idx="138">
                  <c:v>42560</c:v>
                </c:pt>
                <c:pt idx="139">
                  <c:v>42591</c:v>
                </c:pt>
                <c:pt idx="140">
                  <c:v>42622</c:v>
                </c:pt>
                <c:pt idx="141">
                  <c:v>42652</c:v>
                </c:pt>
                <c:pt idx="142">
                  <c:v>42683</c:v>
                </c:pt>
                <c:pt idx="143">
                  <c:v>42713</c:v>
                </c:pt>
                <c:pt idx="144">
                  <c:v>42744</c:v>
                </c:pt>
                <c:pt idx="145">
                  <c:v>42775</c:v>
                </c:pt>
                <c:pt idx="146">
                  <c:v>42803</c:v>
                </c:pt>
                <c:pt idx="147">
                  <c:v>42834</c:v>
                </c:pt>
                <c:pt idx="148">
                  <c:v>42864</c:v>
                </c:pt>
                <c:pt idx="149">
                  <c:v>42895</c:v>
                </c:pt>
                <c:pt idx="150">
                  <c:v>42925</c:v>
                </c:pt>
                <c:pt idx="151">
                  <c:v>42956</c:v>
                </c:pt>
                <c:pt idx="152">
                  <c:v>42987</c:v>
                </c:pt>
                <c:pt idx="153">
                  <c:v>43017</c:v>
                </c:pt>
                <c:pt idx="154">
                  <c:v>43048</c:v>
                </c:pt>
                <c:pt idx="155">
                  <c:v>43078</c:v>
                </c:pt>
                <c:pt idx="156">
                  <c:v>43109</c:v>
                </c:pt>
                <c:pt idx="157">
                  <c:v>43140</c:v>
                </c:pt>
                <c:pt idx="158">
                  <c:v>43168</c:v>
                </c:pt>
                <c:pt idx="159">
                  <c:v>43199</c:v>
                </c:pt>
                <c:pt idx="160">
                  <c:v>43229</c:v>
                </c:pt>
                <c:pt idx="161">
                  <c:v>43260</c:v>
                </c:pt>
                <c:pt idx="162">
                  <c:v>43290</c:v>
                </c:pt>
                <c:pt idx="163">
                  <c:v>43321</c:v>
                </c:pt>
                <c:pt idx="164">
                  <c:v>43352</c:v>
                </c:pt>
                <c:pt idx="165">
                  <c:v>43382</c:v>
                </c:pt>
                <c:pt idx="166">
                  <c:v>43413</c:v>
                </c:pt>
                <c:pt idx="167">
                  <c:v>43443</c:v>
                </c:pt>
                <c:pt idx="168">
                  <c:v>43474</c:v>
                </c:pt>
                <c:pt idx="169">
                  <c:v>43505</c:v>
                </c:pt>
                <c:pt idx="170">
                  <c:v>43533</c:v>
                </c:pt>
                <c:pt idx="171">
                  <c:v>43564</c:v>
                </c:pt>
                <c:pt idx="172">
                  <c:v>43594</c:v>
                </c:pt>
                <c:pt idx="173">
                  <c:v>43625</c:v>
                </c:pt>
                <c:pt idx="174">
                  <c:v>43655</c:v>
                </c:pt>
                <c:pt idx="175">
                  <c:v>43686</c:v>
                </c:pt>
                <c:pt idx="176">
                  <c:v>43717</c:v>
                </c:pt>
                <c:pt idx="177">
                  <c:v>43747</c:v>
                </c:pt>
                <c:pt idx="178">
                  <c:v>43778</c:v>
                </c:pt>
                <c:pt idx="179">
                  <c:v>43808</c:v>
                </c:pt>
                <c:pt idx="180">
                  <c:v>43839</c:v>
                </c:pt>
                <c:pt idx="181">
                  <c:v>43870</c:v>
                </c:pt>
                <c:pt idx="182">
                  <c:v>43899</c:v>
                </c:pt>
                <c:pt idx="183">
                  <c:v>43930</c:v>
                </c:pt>
                <c:pt idx="184">
                  <c:v>43960</c:v>
                </c:pt>
                <c:pt idx="185">
                  <c:v>43991</c:v>
                </c:pt>
                <c:pt idx="186">
                  <c:v>44021</c:v>
                </c:pt>
              </c:numCache>
            </c:numRef>
          </c:cat>
          <c:val>
            <c:numRef>
              <c:f>'Unit Sales Data'!$B$5:$GF$5</c:f>
              <c:numCache>
                <c:formatCode>General</c:formatCode>
                <c:ptCount val="187"/>
                <c:pt idx="0">
                  <c:v>246</c:v>
                </c:pt>
                <c:pt idx="1">
                  <c:v>183</c:v>
                </c:pt>
                <c:pt idx="2">
                  <c:v>284</c:v>
                </c:pt>
                <c:pt idx="3">
                  <c:v>318</c:v>
                </c:pt>
                <c:pt idx="4">
                  <c:v>401</c:v>
                </c:pt>
                <c:pt idx="5">
                  <c:v>354</c:v>
                </c:pt>
                <c:pt idx="6">
                  <c:v>240</c:v>
                </c:pt>
                <c:pt idx="7">
                  <c:v>265</c:v>
                </c:pt>
                <c:pt idx="8">
                  <c:v>293</c:v>
                </c:pt>
                <c:pt idx="9">
                  <c:v>247</c:v>
                </c:pt>
                <c:pt idx="10">
                  <c:v>204</c:v>
                </c:pt>
                <c:pt idx="11">
                  <c:v>166</c:v>
                </c:pt>
                <c:pt idx="12">
                  <c:v>162</c:v>
                </c:pt>
                <c:pt idx="13">
                  <c:v>116</c:v>
                </c:pt>
                <c:pt idx="14">
                  <c:v>176</c:v>
                </c:pt>
                <c:pt idx="15">
                  <c:v>153</c:v>
                </c:pt>
                <c:pt idx="16">
                  <c:v>207</c:v>
                </c:pt>
                <c:pt idx="17">
                  <c:v>156</c:v>
                </c:pt>
                <c:pt idx="18">
                  <c:v>123</c:v>
                </c:pt>
                <c:pt idx="19">
                  <c:v>139</c:v>
                </c:pt>
                <c:pt idx="20">
                  <c:v>123</c:v>
                </c:pt>
                <c:pt idx="21">
                  <c:v>176</c:v>
                </c:pt>
                <c:pt idx="22">
                  <c:v>101</c:v>
                </c:pt>
                <c:pt idx="23">
                  <c:v>125</c:v>
                </c:pt>
                <c:pt idx="24">
                  <c:v>97</c:v>
                </c:pt>
                <c:pt idx="25">
                  <c:v>122</c:v>
                </c:pt>
                <c:pt idx="26">
                  <c:v>112</c:v>
                </c:pt>
                <c:pt idx="27">
                  <c:v>143</c:v>
                </c:pt>
                <c:pt idx="28">
                  <c:v>171</c:v>
                </c:pt>
                <c:pt idx="29">
                  <c:v>140</c:v>
                </c:pt>
                <c:pt idx="30">
                  <c:v>123</c:v>
                </c:pt>
                <c:pt idx="31">
                  <c:v>129</c:v>
                </c:pt>
                <c:pt idx="32">
                  <c:v>133</c:v>
                </c:pt>
                <c:pt idx="33">
                  <c:v>121</c:v>
                </c:pt>
                <c:pt idx="34">
                  <c:v>130</c:v>
                </c:pt>
                <c:pt idx="35">
                  <c:v>101</c:v>
                </c:pt>
                <c:pt idx="36">
                  <c:v>87</c:v>
                </c:pt>
                <c:pt idx="37">
                  <c:v>98</c:v>
                </c:pt>
                <c:pt idx="38">
                  <c:v>110</c:v>
                </c:pt>
                <c:pt idx="39">
                  <c:v>124</c:v>
                </c:pt>
                <c:pt idx="40">
                  <c:v>135</c:v>
                </c:pt>
                <c:pt idx="41">
                  <c:v>136</c:v>
                </c:pt>
                <c:pt idx="42">
                  <c:v>114</c:v>
                </c:pt>
                <c:pt idx="43">
                  <c:v>128</c:v>
                </c:pt>
                <c:pt idx="44">
                  <c:v>126</c:v>
                </c:pt>
                <c:pt idx="45">
                  <c:v>101</c:v>
                </c:pt>
                <c:pt idx="46">
                  <c:v>80</c:v>
                </c:pt>
                <c:pt idx="47">
                  <c:v>83</c:v>
                </c:pt>
                <c:pt idx="48">
                  <c:v>53</c:v>
                </c:pt>
                <c:pt idx="49">
                  <c:v>78</c:v>
                </c:pt>
                <c:pt idx="50">
                  <c:v>101</c:v>
                </c:pt>
                <c:pt idx="51">
                  <c:v>88</c:v>
                </c:pt>
                <c:pt idx="52">
                  <c:v>126</c:v>
                </c:pt>
                <c:pt idx="53">
                  <c:v>142</c:v>
                </c:pt>
                <c:pt idx="54">
                  <c:v>122</c:v>
                </c:pt>
                <c:pt idx="55">
                  <c:v>134</c:v>
                </c:pt>
                <c:pt idx="56">
                  <c:v>137</c:v>
                </c:pt>
                <c:pt idx="57">
                  <c:v>140</c:v>
                </c:pt>
                <c:pt idx="58">
                  <c:v>129</c:v>
                </c:pt>
                <c:pt idx="59">
                  <c:v>135</c:v>
                </c:pt>
                <c:pt idx="60">
                  <c:v>99</c:v>
                </c:pt>
                <c:pt idx="61">
                  <c:v>93</c:v>
                </c:pt>
                <c:pt idx="62">
                  <c:v>126</c:v>
                </c:pt>
                <c:pt idx="63">
                  <c:v>164</c:v>
                </c:pt>
                <c:pt idx="64">
                  <c:v>170</c:v>
                </c:pt>
                <c:pt idx="65">
                  <c:v>168</c:v>
                </c:pt>
                <c:pt idx="66">
                  <c:v>148</c:v>
                </c:pt>
                <c:pt idx="67">
                  <c:v>129</c:v>
                </c:pt>
                <c:pt idx="68">
                  <c:v>143</c:v>
                </c:pt>
                <c:pt idx="69">
                  <c:v>138</c:v>
                </c:pt>
                <c:pt idx="70">
                  <c:v>136</c:v>
                </c:pt>
                <c:pt idx="71">
                  <c:v>155</c:v>
                </c:pt>
                <c:pt idx="72">
                  <c:v>99</c:v>
                </c:pt>
                <c:pt idx="73">
                  <c:v>107</c:v>
                </c:pt>
                <c:pt idx="74">
                  <c:v>169</c:v>
                </c:pt>
                <c:pt idx="75">
                  <c:v>167</c:v>
                </c:pt>
                <c:pt idx="76">
                  <c:v>159</c:v>
                </c:pt>
                <c:pt idx="77">
                  <c:v>177</c:v>
                </c:pt>
                <c:pt idx="78">
                  <c:v>147</c:v>
                </c:pt>
                <c:pt idx="79">
                  <c:v>132</c:v>
                </c:pt>
                <c:pt idx="80">
                  <c:v>138</c:v>
                </c:pt>
                <c:pt idx="81">
                  <c:v>132</c:v>
                </c:pt>
                <c:pt idx="82">
                  <c:v>122</c:v>
                </c:pt>
                <c:pt idx="83">
                  <c:v>140</c:v>
                </c:pt>
                <c:pt idx="84">
                  <c:v>116</c:v>
                </c:pt>
                <c:pt idx="85">
                  <c:v>143</c:v>
                </c:pt>
                <c:pt idx="86">
                  <c:v>227</c:v>
                </c:pt>
                <c:pt idx="87">
                  <c:v>186</c:v>
                </c:pt>
                <c:pt idx="88">
                  <c:v>206</c:v>
                </c:pt>
                <c:pt idx="89">
                  <c:v>182</c:v>
                </c:pt>
                <c:pt idx="90">
                  <c:v>151</c:v>
                </c:pt>
                <c:pt idx="91">
                  <c:v>173</c:v>
                </c:pt>
                <c:pt idx="92">
                  <c:v>176</c:v>
                </c:pt>
                <c:pt idx="93">
                  <c:v>177</c:v>
                </c:pt>
                <c:pt idx="94">
                  <c:v>165</c:v>
                </c:pt>
                <c:pt idx="95">
                  <c:v>140</c:v>
                </c:pt>
                <c:pt idx="97">
                  <c:v>146</c:v>
                </c:pt>
                <c:pt idx="98">
                  <c:v>180</c:v>
                </c:pt>
                <c:pt idx="99">
                  <c:v>213</c:v>
                </c:pt>
                <c:pt idx="100">
                  <c:v>194</c:v>
                </c:pt>
                <c:pt idx="101">
                  <c:v>187</c:v>
                </c:pt>
                <c:pt idx="102">
                  <c:v>202</c:v>
                </c:pt>
                <c:pt idx="103">
                  <c:v>184</c:v>
                </c:pt>
                <c:pt idx="104">
                  <c:v>172</c:v>
                </c:pt>
                <c:pt idx="105">
                  <c:v>164</c:v>
                </c:pt>
                <c:pt idx="106">
                  <c:v>147</c:v>
                </c:pt>
                <c:pt idx="107">
                  <c:v>189</c:v>
                </c:pt>
                <c:pt idx="108">
                  <c:v>133</c:v>
                </c:pt>
                <c:pt idx="109">
                  <c:v>117</c:v>
                </c:pt>
                <c:pt idx="110">
                  <c:v>146</c:v>
                </c:pt>
                <c:pt idx="111">
                  <c:v>189</c:v>
                </c:pt>
                <c:pt idx="112">
                  <c:v>231</c:v>
                </c:pt>
                <c:pt idx="113">
                  <c:v>200</c:v>
                </c:pt>
                <c:pt idx="114">
                  <c:v>201</c:v>
                </c:pt>
                <c:pt idx="115">
                  <c:v>174</c:v>
                </c:pt>
                <c:pt idx="116">
                  <c:v>201</c:v>
                </c:pt>
                <c:pt idx="117">
                  <c:v>192</c:v>
                </c:pt>
                <c:pt idx="118">
                  <c:v>153</c:v>
                </c:pt>
                <c:pt idx="119">
                  <c:v>202</c:v>
                </c:pt>
                <c:pt idx="120">
                  <c:v>129</c:v>
                </c:pt>
                <c:pt idx="121">
                  <c:v>142</c:v>
                </c:pt>
                <c:pt idx="122">
                  <c:v>184</c:v>
                </c:pt>
                <c:pt idx="123">
                  <c:v>193</c:v>
                </c:pt>
                <c:pt idx="124">
                  <c:v>241</c:v>
                </c:pt>
                <c:pt idx="125">
                  <c:v>227</c:v>
                </c:pt>
                <c:pt idx="126">
                  <c:v>218</c:v>
                </c:pt>
                <c:pt idx="127">
                  <c:v>187</c:v>
                </c:pt>
                <c:pt idx="128">
                  <c:v>198</c:v>
                </c:pt>
                <c:pt idx="129">
                  <c:v>198</c:v>
                </c:pt>
                <c:pt idx="130">
                  <c:v>177</c:v>
                </c:pt>
                <c:pt idx="131">
                  <c:v>198</c:v>
                </c:pt>
                <c:pt idx="132">
                  <c:v>145</c:v>
                </c:pt>
                <c:pt idx="133">
                  <c:v>130</c:v>
                </c:pt>
                <c:pt idx="134">
                  <c:v>184</c:v>
                </c:pt>
                <c:pt idx="135">
                  <c:v>201</c:v>
                </c:pt>
                <c:pt idx="136">
                  <c:v>217</c:v>
                </c:pt>
                <c:pt idx="137">
                  <c:v>238</c:v>
                </c:pt>
                <c:pt idx="138">
                  <c:v>201</c:v>
                </c:pt>
                <c:pt idx="139">
                  <c:v>204</c:v>
                </c:pt>
                <c:pt idx="140">
                  <c:v>211</c:v>
                </c:pt>
                <c:pt idx="141">
                  <c:v>193</c:v>
                </c:pt>
                <c:pt idx="142">
                  <c:v>167</c:v>
                </c:pt>
                <c:pt idx="143">
                  <c:v>202</c:v>
                </c:pt>
                <c:pt idx="144">
                  <c:v>141</c:v>
                </c:pt>
                <c:pt idx="145">
                  <c:v>149</c:v>
                </c:pt>
                <c:pt idx="146">
                  <c:v>235</c:v>
                </c:pt>
                <c:pt idx="147">
                  <c:v>219</c:v>
                </c:pt>
                <c:pt idx="148">
                  <c:v>254</c:v>
                </c:pt>
                <c:pt idx="149">
                  <c:v>295</c:v>
                </c:pt>
                <c:pt idx="150">
                  <c:v>185</c:v>
                </c:pt>
                <c:pt idx="151">
                  <c:v>224</c:v>
                </c:pt>
                <c:pt idx="152">
                  <c:v>206</c:v>
                </c:pt>
                <c:pt idx="153">
                  <c:v>234</c:v>
                </c:pt>
                <c:pt idx="154">
                  <c:v>208</c:v>
                </c:pt>
                <c:pt idx="155">
                  <c:v>208</c:v>
                </c:pt>
                <c:pt idx="156">
                  <c:v>153</c:v>
                </c:pt>
                <c:pt idx="157">
                  <c:v>112</c:v>
                </c:pt>
                <c:pt idx="158">
                  <c:v>232</c:v>
                </c:pt>
                <c:pt idx="159">
                  <c:v>225</c:v>
                </c:pt>
                <c:pt idx="160">
                  <c:v>267</c:v>
                </c:pt>
                <c:pt idx="161">
                  <c:v>245</c:v>
                </c:pt>
                <c:pt idx="162">
                  <c:v>209</c:v>
                </c:pt>
                <c:pt idx="163">
                  <c:v>228</c:v>
                </c:pt>
                <c:pt idx="164">
                  <c:v>178</c:v>
                </c:pt>
                <c:pt idx="165">
                  <c:v>215</c:v>
                </c:pt>
                <c:pt idx="166">
                  <c:v>162</c:v>
                </c:pt>
                <c:pt idx="167">
                  <c:v>192</c:v>
                </c:pt>
                <c:pt idx="168">
                  <c:v>144</c:v>
                </c:pt>
                <c:pt idx="169">
                  <c:v>163</c:v>
                </c:pt>
                <c:pt idx="170">
                  <c:v>218</c:v>
                </c:pt>
                <c:pt idx="171">
                  <c:v>229</c:v>
                </c:pt>
                <c:pt idx="172">
                  <c:v>253</c:v>
                </c:pt>
                <c:pt idx="173">
                  <c:v>232</c:v>
                </c:pt>
                <c:pt idx="174">
                  <c:v>232</c:v>
                </c:pt>
                <c:pt idx="175">
                  <c:v>243</c:v>
                </c:pt>
                <c:pt idx="176">
                  <c:v>199</c:v>
                </c:pt>
                <c:pt idx="177">
                  <c:v>224</c:v>
                </c:pt>
                <c:pt idx="178">
                  <c:v>250</c:v>
                </c:pt>
                <c:pt idx="179">
                  <c:v>219</c:v>
                </c:pt>
                <c:pt idx="180">
                  <c:v>178</c:v>
                </c:pt>
                <c:pt idx="181">
                  <c:v>181</c:v>
                </c:pt>
                <c:pt idx="182">
                  <c:v>237</c:v>
                </c:pt>
                <c:pt idx="183">
                  <c:v>181</c:v>
                </c:pt>
                <c:pt idx="184">
                  <c:v>178</c:v>
                </c:pt>
                <c:pt idx="185">
                  <c:v>251</c:v>
                </c:pt>
                <c:pt idx="186">
                  <c:v>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D7-4B29-88E8-7E59AC89D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6438528"/>
        <c:axId val="53643820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'Unit Sales Data'!$A$2</c15:sqref>
                        </c15:formulaRef>
                      </c:ext>
                    </c:extLst>
                    <c:strCache>
                      <c:ptCount val="1"/>
                      <c:pt idx="0">
                        <c:v>Residential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'Unit Sales Data'!$B$1:$GF$1</c15:sqref>
                        </c15:formulaRef>
                      </c:ext>
                    </c:extLst>
                    <c:numCache>
                      <c:formatCode>[$-409]mmm\-yy;@</c:formatCode>
                      <c:ptCount val="187"/>
                      <c:pt idx="0">
                        <c:v>38353</c:v>
                      </c:pt>
                      <c:pt idx="1">
                        <c:v>38384</c:v>
                      </c:pt>
                      <c:pt idx="2">
                        <c:v>38412</c:v>
                      </c:pt>
                      <c:pt idx="3">
                        <c:v>38443</c:v>
                      </c:pt>
                      <c:pt idx="4">
                        <c:v>38473</c:v>
                      </c:pt>
                      <c:pt idx="5">
                        <c:v>38504</c:v>
                      </c:pt>
                      <c:pt idx="6">
                        <c:v>38534</c:v>
                      </c:pt>
                      <c:pt idx="7">
                        <c:v>38565</c:v>
                      </c:pt>
                      <c:pt idx="8">
                        <c:v>38596</c:v>
                      </c:pt>
                      <c:pt idx="9">
                        <c:v>38626</c:v>
                      </c:pt>
                      <c:pt idx="10">
                        <c:v>38657</c:v>
                      </c:pt>
                      <c:pt idx="11">
                        <c:v>38687</c:v>
                      </c:pt>
                      <c:pt idx="12">
                        <c:v>38718</c:v>
                      </c:pt>
                      <c:pt idx="13">
                        <c:v>38749</c:v>
                      </c:pt>
                      <c:pt idx="14">
                        <c:v>38777</c:v>
                      </c:pt>
                      <c:pt idx="15">
                        <c:v>38808</c:v>
                      </c:pt>
                      <c:pt idx="16">
                        <c:v>38838</c:v>
                      </c:pt>
                      <c:pt idx="17">
                        <c:v>38869</c:v>
                      </c:pt>
                      <c:pt idx="18">
                        <c:v>38899</c:v>
                      </c:pt>
                      <c:pt idx="19">
                        <c:v>38930</c:v>
                      </c:pt>
                      <c:pt idx="20">
                        <c:v>38961</c:v>
                      </c:pt>
                      <c:pt idx="21">
                        <c:v>38991</c:v>
                      </c:pt>
                      <c:pt idx="22">
                        <c:v>39022</c:v>
                      </c:pt>
                      <c:pt idx="23">
                        <c:v>39052</c:v>
                      </c:pt>
                      <c:pt idx="24">
                        <c:v>39083</c:v>
                      </c:pt>
                      <c:pt idx="25">
                        <c:v>39114</c:v>
                      </c:pt>
                      <c:pt idx="26">
                        <c:v>39142</c:v>
                      </c:pt>
                      <c:pt idx="27">
                        <c:v>39173</c:v>
                      </c:pt>
                      <c:pt idx="28">
                        <c:v>39203</c:v>
                      </c:pt>
                      <c:pt idx="29">
                        <c:v>39234</c:v>
                      </c:pt>
                      <c:pt idx="30">
                        <c:v>39264</c:v>
                      </c:pt>
                      <c:pt idx="31">
                        <c:v>39295</c:v>
                      </c:pt>
                      <c:pt idx="32">
                        <c:v>39326</c:v>
                      </c:pt>
                      <c:pt idx="33">
                        <c:v>39356</c:v>
                      </c:pt>
                      <c:pt idx="34">
                        <c:v>39387</c:v>
                      </c:pt>
                      <c:pt idx="35">
                        <c:v>39417</c:v>
                      </c:pt>
                      <c:pt idx="36">
                        <c:v>39448</c:v>
                      </c:pt>
                      <c:pt idx="37">
                        <c:v>39479</c:v>
                      </c:pt>
                      <c:pt idx="38">
                        <c:v>39510</c:v>
                      </c:pt>
                      <c:pt idx="39">
                        <c:v>39539</c:v>
                      </c:pt>
                      <c:pt idx="40">
                        <c:v>39569</c:v>
                      </c:pt>
                      <c:pt idx="41">
                        <c:v>39600</c:v>
                      </c:pt>
                      <c:pt idx="42">
                        <c:v>39630</c:v>
                      </c:pt>
                      <c:pt idx="43">
                        <c:v>39661</c:v>
                      </c:pt>
                      <c:pt idx="44">
                        <c:v>39692</c:v>
                      </c:pt>
                      <c:pt idx="45">
                        <c:v>39729</c:v>
                      </c:pt>
                      <c:pt idx="46">
                        <c:v>39766</c:v>
                      </c:pt>
                      <c:pt idx="47">
                        <c:v>39803</c:v>
                      </c:pt>
                      <c:pt idx="48">
                        <c:v>39840</c:v>
                      </c:pt>
                      <c:pt idx="49">
                        <c:v>39853</c:v>
                      </c:pt>
                      <c:pt idx="50">
                        <c:v>39881</c:v>
                      </c:pt>
                      <c:pt idx="51">
                        <c:v>39912</c:v>
                      </c:pt>
                      <c:pt idx="52">
                        <c:v>39942</c:v>
                      </c:pt>
                      <c:pt idx="53">
                        <c:v>39973</c:v>
                      </c:pt>
                      <c:pt idx="54">
                        <c:v>40003</c:v>
                      </c:pt>
                      <c:pt idx="55">
                        <c:v>40034</c:v>
                      </c:pt>
                      <c:pt idx="56">
                        <c:v>40065</c:v>
                      </c:pt>
                      <c:pt idx="57">
                        <c:v>40095</c:v>
                      </c:pt>
                      <c:pt idx="58">
                        <c:v>40126</c:v>
                      </c:pt>
                      <c:pt idx="59">
                        <c:v>40156</c:v>
                      </c:pt>
                      <c:pt idx="60">
                        <c:v>40187</c:v>
                      </c:pt>
                      <c:pt idx="61">
                        <c:v>40218</c:v>
                      </c:pt>
                      <c:pt idx="62">
                        <c:v>40246</c:v>
                      </c:pt>
                      <c:pt idx="63">
                        <c:v>40277</c:v>
                      </c:pt>
                      <c:pt idx="64">
                        <c:v>40307</c:v>
                      </c:pt>
                      <c:pt idx="65">
                        <c:v>40338</c:v>
                      </c:pt>
                      <c:pt idx="66">
                        <c:v>40368</c:v>
                      </c:pt>
                      <c:pt idx="67">
                        <c:v>40399</c:v>
                      </c:pt>
                      <c:pt idx="68">
                        <c:v>40430</c:v>
                      </c:pt>
                      <c:pt idx="69">
                        <c:v>40460</c:v>
                      </c:pt>
                      <c:pt idx="70">
                        <c:v>40491</c:v>
                      </c:pt>
                      <c:pt idx="71">
                        <c:v>40521</c:v>
                      </c:pt>
                      <c:pt idx="72">
                        <c:v>40552</c:v>
                      </c:pt>
                      <c:pt idx="73">
                        <c:v>40583</c:v>
                      </c:pt>
                      <c:pt idx="74">
                        <c:v>40611</c:v>
                      </c:pt>
                      <c:pt idx="75">
                        <c:v>40642</c:v>
                      </c:pt>
                      <c:pt idx="76">
                        <c:v>40672</c:v>
                      </c:pt>
                      <c:pt idx="77">
                        <c:v>40703</c:v>
                      </c:pt>
                      <c:pt idx="78">
                        <c:v>40733</c:v>
                      </c:pt>
                      <c:pt idx="79">
                        <c:v>40764</c:v>
                      </c:pt>
                      <c:pt idx="80">
                        <c:v>40795</c:v>
                      </c:pt>
                      <c:pt idx="81">
                        <c:v>40825</c:v>
                      </c:pt>
                      <c:pt idx="82">
                        <c:v>40856</c:v>
                      </c:pt>
                      <c:pt idx="83">
                        <c:v>40886</c:v>
                      </c:pt>
                      <c:pt idx="84">
                        <c:v>40917</c:v>
                      </c:pt>
                      <c:pt idx="85">
                        <c:v>40948</c:v>
                      </c:pt>
                      <c:pt idx="86">
                        <c:v>40977</c:v>
                      </c:pt>
                      <c:pt idx="87">
                        <c:v>41008</c:v>
                      </c:pt>
                      <c:pt idx="88">
                        <c:v>41038</c:v>
                      </c:pt>
                      <c:pt idx="89">
                        <c:v>41069</c:v>
                      </c:pt>
                      <c:pt idx="90">
                        <c:v>41099</c:v>
                      </c:pt>
                      <c:pt idx="91">
                        <c:v>41130</c:v>
                      </c:pt>
                      <c:pt idx="92">
                        <c:v>41161</c:v>
                      </c:pt>
                      <c:pt idx="93">
                        <c:v>41191</c:v>
                      </c:pt>
                      <c:pt idx="94">
                        <c:v>41222</c:v>
                      </c:pt>
                      <c:pt idx="95">
                        <c:v>41252</c:v>
                      </c:pt>
                      <c:pt idx="96">
                        <c:v>41283</c:v>
                      </c:pt>
                      <c:pt idx="97">
                        <c:v>41314</c:v>
                      </c:pt>
                      <c:pt idx="98">
                        <c:v>41342</c:v>
                      </c:pt>
                      <c:pt idx="99">
                        <c:v>41373</c:v>
                      </c:pt>
                      <c:pt idx="100">
                        <c:v>41403</c:v>
                      </c:pt>
                      <c:pt idx="101">
                        <c:v>41434</c:v>
                      </c:pt>
                      <c:pt idx="102">
                        <c:v>41464</c:v>
                      </c:pt>
                      <c:pt idx="103">
                        <c:v>41495</c:v>
                      </c:pt>
                      <c:pt idx="104">
                        <c:v>41526</c:v>
                      </c:pt>
                      <c:pt idx="105">
                        <c:v>41556</c:v>
                      </c:pt>
                      <c:pt idx="106">
                        <c:v>41587</c:v>
                      </c:pt>
                      <c:pt idx="107">
                        <c:v>41617</c:v>
                      </c:pt>
                      <c:pt idx="108">
                        <c:v>41648</c:v>
                      </c:pt>
                      <c:pt idx="109">
                        <c:v>41679</c:v>
                      </c:pt>
                      <c:pt idx="110">
                        <c:v>41707</c:v>
                      </c:pt>
                      <c:pt idx="111">
                        <c:v>41738</c:v>
                      </c:pt>
                      <c:pt idx="112">
                        <c:v>41768</c:v>
                      </c:pt>
                      <c:pt idx="113">
                        <c:v>41799</c:v>
                      </c:pt>
                      <c:pt idx="114">
                        <c:v>41829</c:v>
                      </c:pt>
                      <c:pt idx="115">
                        <c:v>41860</c:v>
                      </c:pt>
                      <c:pt idx="116">
                        <c:v>41891</c:v>
                      </c:pt>
                      <c:pt idx="117">
                        <c:v>41921</c:v>
                      </c:pt>
                      <c:pt idx="118">
                        <c:v>41952</c:v>
                      </c:pt>
                      <c:pt idx="119">
                        <c:v>41982</c:v>
                      </c:pt>
                      <c:pt idx="120">
                        <c:v>42013</c:v>
                      </c:pt>
                      <c:pt idx="121">
                        <c:v>42044</c:v>
                      </c:pt>
                      <c:pt idx="122">
                        <c:v>42072</c:v>
                      </c:pt>
                      <c:pt idx="123">
                        <c:v>42103</c:v>
                      </c:pt>
                      <c:pt idx="124">
                        <c:v>42133</c:v>
                      </c:pt>
                      <c:pt idx="125">
                        <c:v>42164</c:v>
                      </c:pt>
                      <c:pt idx="126">
                        <c:v>42194</c:v>
                      </c:pt>
                      <c:pt idx="127">
                        <c:v>42225</c:v>
                      </c:pt>
                      <c:pt idx="128">
                        <c:v>42256</c:v>
                      </c:pt>
                      <c:pt idx="129">
                        <c:v>42286</c:v>
                      </c:pt>
                      <c:pt idx="130">
                        <c:v>42317</c:v>
                      </c:pt>
                      <c:pt idx="131">
                        <c:v>42347</c:v>
                      </c:pt>
                      <c:pt idx="132">
                        <c:v>42378</c:v>
                      </c:pt>
                      <c:pt idx="133">
                        <c:v>42409</c:v>
                      </c:pt>
                      <c:pt idx="134">
                        <c:v>42438</c:v>
                      </c:pt>
                      <c:pt idx="135">
                        <c:v>42469</c:v>
                      </c:pt>
                      <c:pt idx="136">
                        <c:v>42499</c:v>
                      </c:pt>
                      <c:pt idx="137">
                        <c:v>42530</c:v>
                      </c:pt>
                      <c:pt idx="138">
                        <c:v>42560</c:v>
                      </c:pt>
                      <c:pt idx="139">
                        <c:v>42591</c:v>
                      </c:pt>
                      <c:pt idx="140">
                        <c:v>42622</c:v>
                      </c:pt>
                      <c:pt idx="141">
                        <c:v>42652</c:v>
                      </c:pt>
                      <c:pt idx="142">
                        <c:v>42683</c:v>
                      </c:pt>
                      <c:pt idx="143">
                        <c:v>42713</c:v>
                      </c:pt>
                      <c:pt idx="144">
                        <c:v>42744</c:v>
                      </c:pt>
                      <c:pt idx="145">
                        <c:v>42775</c:v>
                      </c:pt>
                      <c:pt idx="146">
                        <c:v>42803</c:v>
                      </c:pt>
                      <c:pt idx="147">
                        <c:v>42834</c:v>
                      </c:pt>
                      <c:pt idx="148">
                        <c:v>42864</c:v>
                      </c:pt>
                      <c:pt idx="149">
                        <c:v>42895</c:v>
                      </c:pt>
                      <c:pt idx="150">
                        <c:v>42925</c:v>
                      </c:pt>
                      <c:pt idx="151">
                        <c:v>42956</c:v>
                      </c:pt>
                      <c:pt idx="152">
                        <c:v>42987</c:v>
                      </c:pt>
                      <c:pt idx="153">
                        <c:v>43017</c:v>
                      </c:pt>
                      <c:pt idx="154">
                        <c:v>43048</c:v>
                      </c:pt>
                      <c:pt idx="155">
                        <c:v>43078</c:v>
                      </c:pt>
                      <c:pt idx="156">
                        <c:v>43109</c:v>
                      </c:pt>
                      <c:pt idx="157">
                        <c:v>43140</c:v>
                      </c:pt>
                      <c:pt idx="158">
                        <c:v>43168</c:v>
                      </c:pt>
                      <c:pt idx="159">
                        <c:v>43199</c:v>
                      </c:pt>
                      <c:pt idx="160">
                        <c:v>43229</c:v>
                      </c:pt>
                      <c:pt idx="161">
                        <c:v>43260</c:v>
                      </c:pt>
                      <c:pt idx="162">
                        <c:v>43290</c:v>
                      </c:pt>
                      <c:pt idx="163">
                        <c:v>43321</c:v>
                      </c:pt>
                      <c:pt idx="164">
                        <c:v>43352</c:v>
                      </c:pt>
                      <c:pt idx="165">
                        <c:v>43382</c:v>
                      </c:pt>
                      <c:pt idx="166">
                        <c:v>43413</c:v>
                      </c:pt>
                      <c:pt idx="167">
                        <c:v>43443</c:v>
                      </c:pt>
                      <c:pt idx="168">
                        <c:v>43474</c:v>
                      </c:pt>
                      <c:pt idx="169">
                        <c:v>43505</c:v>
                      </c:pt>
                      <c:pt idx="170">
                        <c:v>43533</c:v>
                      </c:pt>
                      <c:pt idx="171">
                        <c:v>43564</c:v>
                      </c:pt>
                      <c:pt idx="172">
                        <c:v>43594</c:v>
                      </c:pt>
                      <c:pt idx="173">
                        <c:v>43625</c:v>
                      </c:pt>
                      <c:pt idx="174">
                        <c:v>43655</c:v>
                      </c:pt>
                      <c:pt idx="175">
                        <c:v>43686</c:v>
                      </c:pt>
                      <c:pt idx="176">
                        <c:v>43717</c:v>
                      </c:pt>
                      <c:pt idx="177">
                        <c:v>43747</c:v>
                      </c:pt>
                      <c:pt idx="178">
                        <c:v>43778</c:v>
                      </c:pt>
                      <c:pt idx="179">
                        <c:v>43808</c:v>
                      </c:pt>
                      <c:pt idx="180">
                        <c:v>43839</c:v>
                      </c:pt>
                      <c:pt idx="181">
                        <c:v>43870</c:v>
                      </c:pt>
                      <c:pt idx="182">
                        <c:v>43899</c:v>
                      </c:pt>
                      <c:pt idx="183">
                        <c:v>43930</c:v>
                      </c:pt>
                      <c:pt idx="184">
                        <c:v>43960</c:v>
                      </c:pt>
                      <c:pt idx="185">
                        <c:v>43991</c:v>
                      </c:pt>
                      <c:pt idx="186">
                        <c:v>44021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'Unit Sales Data'!$B$2:$GF$2</c15:sqref>
                        </c15:formulaRef>
                      </c:ext>
                    </c:extLst>
                    <c:numCache>
                      <c:formatCode>General</c:formatCode>
                      <c:ptCount val="187"/>
                      <c:pt idx="0">
                        <c:v>149</c:v>
                      </c:pt>
                      <c:pt idx="1">
                        <c:v>119</c:v>
                      </c:pt>
                      <c:pt idx="2">
                        <c:v>190</c:v>
                      </c:pt>
                      <c:pt idx="3">
                        <c:v>208</c:v>
                      </c:pt>
                      <c:pt idx="4">
                        <c:v>286</c:v>
                      </c:pt>
                      <c:pt idx="5">
                        <c:v>234</c:v>
                      </c:pt>
                      <c:pt idx="6">
                        <c:v>167</c:v>
                      </c:pt>
                      <c:pt idx="7">
                        <c:v>178</c:v>
                      </c:pt>
                      <c:pt idx="8">
                        <c:v>177</c:v>
                      </c:pt>
                      <c:pt idx="9">
                        <c:v>162</c:v>
                      </c:pt>
                      <c:pt idx="10">
                        <c:v>126</c:v>
                      </c:pt>
                      <c:pt idx="11">
                        <c:v>108</c:v>
                      </c:pt>
                      <c:pt idx="12">
                        <c:v>97</c:v>
                      </c:pt>
                      <c:pt idx="13">
                        <c:v>93</c:v>
                      </c:pt>
                      <c:pt idx="14">
                        <c:v>122</c:v>
                      </c:pt>
                      <c:pt idx="15">
                        <c:v>118</c:v>
                      </c:pt>
                      <c:pt idx="16">
                        <c:v>151</c:v>
                      </c:pt>
                      <c:pt idx="17">
                        <c:v>117</c:v>
                      </c:pt>
                      <c:pt idx="18">
                        <c:v>83</c:v>
                      </c:pt>
                      <c:pt idx="19">
                        <c:v>106</c:v>
                      </c:pt>
                      <c:pt idx="20">
                        <c:v>93</c:v>
                      </c:pt>
                      <c:pt idx="21">
                        <c:v>119</c:v>
                      </c:pt>
                      <c:pt idx="22">
                        <c:v>81</c:v>
                      </c:pt>
                      <c:pt idx="23">
                        <c:v>89</c:v>
                      </c:pt>
                      <c:pt idx="24">
                        <c:v>76</c:v>
                      </c:pt>
                      <c:pt idx="25">
                        <c:v>103</c:v>
                      </c:pt>
                      <c:pt idx="26">
                        <c:v>100</c:v>
                      </c:pt>
                      <c:pt idx="27">
                        <c:v>119</c:v>
                      </c:pt>
                      <c:pt idx="28">
                        <c:v>137</c:v>
                      </c:pt>
                      <c:pt idx="29">
                        <c:v>117</c:v>
                      </c:pt>
                      <c:pt idx="30">
                        <c:v>103</c:v>
                      </c:pt>
                      <c:pt idx="31">
                        <c:v>106</c:v>
                      </c:pt>
                      <c:pt idx="32">
                        <c:v>104</c:v>
                      </c:pt>
                      <c:pt idx="33">
                        <c:v>95</c:v>
                      </c:pt>
                      <c:pt idx="34">
                        <c:v>93</c:v>
                      </c:pt>
                      <c:pt idx="35">
                        <c:v>82</c:v>
                      </c:pt>
                      <c:pt idx="36">
                        <c:v>57</c:v>
                      </c:pt>
                      <c:pt idx="37">
                        <c:v>75</c:v>
                      </c:pt>
                      <c:pt idx="38">
                        <c:v>96</c:v>
                      </c:pt>
                      <c:pt idx="39">
                        <c:v>92</c:v>
                      </c:pt>
                      <c:pt idx="40">
                        <c:v>111</c:v>
                      </c:pt>
                      <c:pt idx="41">
                        <c:v>110</c:v>
                      </c:pt>
                      <c:pt idx="42">
                        <c:v>94</c:v>
                      </c:pt>
                      <c:pt idx="43">
                        <c:v>103</c:v>
                      </c:pt>
                      <c:pt idx="44">
                        <c:v>93</c:v>
                      </c:pt>
                      <c:pt idx="45">
                        <c:v>85</c:v>
                      </c:pt>
                      <c:pt idx="46">
                        <c:v>60</c:v>
                      </c:pt>
                      <c:pt idx="47">
                        <c:v>69</c:v>
                      </c:pt>
                      <c:pt idx="48">
                        <c:v>42</c:v>
                      </c:pt>
                      <c:pt idx="49">
                        <c:v>68</c:v>
                      </c:pt>
                      <c:pt idx="50">
                        <c:v>84</c:v>
                      </c:pt>
                      <c:pt idx="51">
                        <c:v>81</c:v>
                      </c:pt>
                      <c:pt idx="52">
                        <c:v>111</c:v>
                      </c:pt>
                      <c:pt idx="53">
                        <c:v>114</c:v>
                      </c:pt>
                      <c:pt idx="54">
                        <c:v>105</c:v>
                      </c:pt>
                      <c:pt idx="55">
                        <c:v>105</c:v>
                      </c:pt>
                      <c:pt idx="56">
                        <c:v>104</c:v>
                      </c:pt>
                      <c:pt idx="57">
                        <c:v>106</c:v>
                      </c:pt>
                      <c:pt idx="58">
                        <c:v>106</c:v>
                      </c:pt>
                      <c:pt idx="59">
                        <c:v>100</c:v>
                      </c:pt>
                      <c:pt idx="60">
                        <c:v>86</c:v>
                      </c:pt>
                      <c:pt idx="61">
                        <c:v>72</c:v>
                      </c:pt>
                      <c:pt idx="62">
                        <c:v>113</c:v>
                      </c:pt>
                      <c:pt idx="63">
                        <c:v>136</c:v>
                      </c:pt>
                      <c:pt idx="64">
                        <c:v>151</c:v>
                      </c:pt>
                      <c:pt idx="65">
                        <c:v>137</c:v>
                      </c:pt>
                      <c:pt idx="66">
                        <c:v>125</c:v>
                      </c:pt>
                      <c:pt idx="67">
                        <c:v>99</c:v>
                      </c:pt>
                      <c:pt idx="68">
                        <c:v>109</c:v>
                      </c:pt>
                      <c:pt idx="69">
                        <c:v>115</c:v>
                      </c:pt>
                      <c:pt idx="70">
                        <c:v>106</c:v>
                      </c:pt>
                      <c:pt idx="71">
                        <c:v>125</c:v>
                      </c:pt>
                      <c:pt idx="72">
                        <c:v>83</c:v>
                      </c:pt>
                      <c:pt idx="73">
                        <c:v>87</c:v>
                      </c:pt>
                      <c:pt idx="74">
                        <c:v>130</c:v>
                      </c:pt>
                      <c:pt idx="75">
                        <c:v>137</c:v>
                      </c:pt>
                      <c:pt idx="76">
                        <c:v>124</c:v>
                      </c:pt>
                      <c:pt idx="77">
                        <c:v>142</c:v>
                      </c:pt>
                      <c:pt idx="78">
                        <c:v>127</c:v>
                      </c:pt>
                      <c:pt idx="79">
                        <c:v>105</c:v>
                      </c:pt>
                      <c:pt idx="80">
                        <c:v>113</c:v>
                      </c:pt>
                      <c:pt idx="81">
                        <c:v>109</c:v>
                      </c:pt>
                      <c:pt idx="82">
                        <c:v>74</c:v>
                      </c:pt>
                      <c:pt idx="83">
                        <c:v>102</c:v>
                      </c:pt>
                      <c:pt idx="84">
                        <c:v>94</c:v>
                      </c:pt>
                      <c:pt idx="85">
                        <c:v>112</c:v>
                      </c:pt>
                      <c:pt idx="86">
                        <c:v>171</c:v>
                      </c:pt>
                      <c:pt idx="87">
                        <c:v>131</c:v>
                      </c:pt>
                      <c:pt idx="88">
                        <c:v>165</c:v>
                      </c:pt>
                      <c:pt idx="89">
                        <c:v>146</c:v>
                      </c:pt>
                      <c:pt idx="90">
                        <c:v>121</c:v>
                      </c:pt>
                      <c:pt idx="91">
                        <c:v>125</c:v>
                      </c:pt>
                      <c:pt idx="92">
                        <c:v>146</c:v>
                      </c:pt>
                      <c:pt idx="93">
                        <c:v>134</c:v>
                      </c:pt>
                      <c:pt idx="94">
                        <c:v>129</c:v>
                      </c:pt>
                      <c:pt idx="95">
                        <c:v>109</c:v>
                      </c:pt>
                      <c:pt idx="96">
                        <c:v>89</c:v>
                      </c:pt>
                      <c:pt idx="97">
                        <c:v>91</c:v>
                      </c:pt>
                      <c:pt idx="98">
                        <c:v>136</c:v>
                      </c:pt>
                      <c:pt idx="99">
                        <c:v>168</c:v>
                      </c:pt>
                      <c:pt idx="100">
                        <c:v>157</c:v>
                      </c:pt>
                      <c:pt idx="101">
                        <c:v>150</c:v>
                      </c:pt>
                      <c:pt idx="102">
                        <c:v>161</c:v>
                      </c:pt>
                      <c:pt idx="103">
                        <c:v>136</c:v>
                      </c:pt>
                      <c:pt idx="104">
                        <c:v>127</c:v>
                      </c:pt>
                      <c:pt idx="105">
                        <c:v>114</c:v>
                      </c:pt>
                      <c:pt idx="106">
                        <c:v>115</c:v>
                      </c:pt>
                      <c:pt idx="107">
                        <c:v>125</c:v>
                      </c:pt>
                      <c:pt idx="108">
                        <c:v>106</c:v>
                      </c:pt>
                      <c:pt idx="109">
                        <c:v>88</c:v>
                      </c:pt>
                      <c:pt idx="110">
                        <c:v>115</c:v>
                      </c:pt>
                      <c:pt idx="111">
                        <c:v>149</c:v>
                      </c:pt>
                      <c:pt idx="112">
                        <c:v>192</c:v>
                      </c:pt>
                      <c:pt idx="113">
                        <c:v>147</c:v>
                      </c:pt>
                      <c:pt idx="114">
                        <c:v>122</c:v>
                      </c:pt>
                      <c:pt idx="115">
                        <c:v>127</c:v>
                      </c:pt>
                      <c:pt idx="116">
                        <c:v>142</c:v>
                      </c:pt>
                      <c:pt idx="117">
                        <c:v>144</c:v>
                      </c:pt>
                      <c:pt idx="118">
                        <c:v>118</c:v>
                      </c:pt>
                      <c:pt idx="119">
                        <c:v>157</c:v>
                      </c:pt>
                      <c:pt idx="120">
                        <c:v>96</c:v>
                      </c:pt>
                      <c:pt idx="121">
                        <c:v>105</c:v>
                      </c:pt>
                      <c:pt idx="122">
                        <c:v>140</c:v>
                      </c:pt>
                      <c:pt idx="123">
                        <c:v>153</c:v>
                      </c:pt>
                      <c:pt idx="124">
                        <c:v>202</c:v>
                      </c:pt>
                      <c:pt idx="125">
                        <c:v>185</c:v>
                      </c:pt>
                      <c:pt idx="126">
                        <c:v>171</c:v>
                      </c:pt>
                      <c:pt idx="127">
                        <c:v>146</c:v>
                      </c:pt>
                      <c:pt idx="128">
                        <c:v>143</c:v>
                      </c:pt>
                      <c:pt idx="129">
                        <c:v>159</c:v>
                      </c:pt>
                      <c:pt idx="130">
                        <c:v>143</c:v>
                      </c:pt>
                      <c:pt idx="131">
                        <c:v>148</c:v>
                      </c:pt>
                      <c:pt idx="132">
                        <c:v>111</c:v>
                      </c:pt>
                      <c:pt idx="133">
                        <c:v>92</c:v>
                      </c:pt>
                      <c:pt idx="134">
                        <c:v>138</c:v>
                      </c:pt>
                      <c:pt idx="135">
                        <c:v>158</c:v>
                      </c:pt>
                      <c:pt idx="136">
                        <c:v>175</c:v>
                      </c:pt>
                      <c:pt idx="137">
                        <c:v>185</c:v>
                      </c:pt>
                      <c:pt idx="138">
                        <c:v>155</c:v>
                      </c:pt>
                      <c:pt idx="139">
                        <c:v>159</c:v>
                      </c:pt>
                      <c:pt idx="140">
                        <c:v>159</c:v>
                      </c:pt>
                      <c:pt idx="141">
                        <c:v>145</c:v>
                      </c:pt>
                      <c:pt idx="142">
                        <c:v>140</c:v>
                      </c:pt>
                      <c:pt idx="143">
                        <c:v>173</c:v>
                      </c:pt>
                      <c:pt idx="144">
                        <c:v>112</c:v>
                      </c:pt>
                      <c:pt idx="145">
                        <c:v>129</c:v>
                      </c:pt>
                      <c:pt idx="146">
                        <c:v>180</c:v>
                      </c:pt>
                      <c:pt idx="147">
                        <c:v>180</c:v>
                      </c:pt>
                      <c:pt idx="148">
                        <c:v>203</c:v>
                      </c:pt>
                      <c:pt idx="149">
                        <c:v>218</c:v>
                      </c:pt>
                      <c:pt idx="150">
                        <c:v>136</c:v>
                      </c:pt>
                      <c:pt idx="151">
                        <c:v>171</c:v>
                      </c:pt>
                      <c:pt idx="152">
                        <c:v>162</c:v>
                      </c:pt>
                      <c:pt idx="153">
                        <c:v>166</c:v>
                      </c:pt>
                      <c:pt idx="154">
                        <c:v>164</c:v>
                      </c:pt>
                      <c:pt idx="155">
                        <c:v>164</c:v>
                      </c:pt>
                      <c:pt idx="156">
                        <c:v>118</c:v>
                      </c:pt>
                      <c:pt idx="157">
                        <c:v>89</c:v>
                      </c:pt>
                      <c:pt idx="158">
                        <c:v>187</c:v>
                      </c:pt>
                      <c:pt idx="159">
                        <c:v>186</c:v>
                      </c:pt>
                      <c:pt idx="160">
                        <c:v>219</c:v>
                      </c:pt>
                      <c:pt idx="161">
                        <c:v>188</c:v>
                      </c:pt>
                      <c:pt idx="162">
                        <c:v>172</c:v>
                      </c:pt>
                      <c:pt idx="163">
                        <c:v>189</c:v>
                      </c:pt>
                      <c:pt idx="164">
                        <c:v>142</c:v>
                      </c:pt>
                      <c:pt idx="165">
                        <c:v>176</c:v>
                      </c:pt>
                      <c:pt idx="166">
                        <c:v>135</c:v>
                      </c:pt>
                      <c:pt idx="167">
                        <c:v>166</c:v>
                      </c:pt>
                      <c:pt idx="168">
                        <c:v>119</c:v>
                      </c:pt>
                      <c:pt idx="169">
                        <c:v>123</c:v>
                      </c:pt>
                      <c:pt idx="170">
                        <c:v>184</c:v>
                      </c:pt>
                      <c:pt idx="171">
                        <c:v>189</c:v>
                      </c:pt>
                      <c:pt idx="172">
                        <c:v>217</c:v>
                      </c:pt>
                      <c:pt idx="173">
                        <c:v>190</c:v>
                      </c:pt>
                      <c:pt idx="174">
                        <c:v>185</c:v>
                      </c:pt>
                      <c:pt idx="175">
                        <c:v>201</c:v>
                      </c:pt>
                      <c:pt idx="176">
                        <c:v>162</c:v>
                      </c:pt>
                      <c:pt idx="177">
                        <c:v>189</c:v>
                      </c:pt>
                      <c:pt idx="178">
                        <c:v>206</c:v>
                      </c:pt>
                      <c:pt idx="179">
                        <c:v>174</c:v>
                      </c:pt>
                      <c:pt idx="180">
                        <c:v>147</c:v>
                      </c:pt>
                      <c:pt idx="181">
                        <c:v>146</c:v>
                      </c:pt>
                      <c:pt idx="182">
                        <c:v>199</c:v>
                      </c:pt>
                      <c:pt idx="183">
                        <c:v>154</c:v>
                      </c:pt>
                      <c:pt idx="184">
                        <c:v>149</c:v>
                      </c:pt>
                      <c:pt idx="185">
                        <c:v>221</c:v>
                      </c:pt>
                      <c:pt idx="186">
                        <c:v>389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0CD7-4B29-88E8-7E59AC89D8B9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'Unit Sales Data'!$A$3</c15:sqref>
                        </c15:formulaRef>
                      </c:ext>
                    </c:extLst>
                    <c:strCache>
                      <c:ptCount val="1"/>
                      <c:pt idx="0">
                        <c:v>Land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'Unit Sales Data'!$B$1:$GF$1</c15:sqref>
                        </c15:formulaRef>
                      </c:ext>
                    </c:extLst>
                    <c:numCache>
                      <c:formatCode>[$-409]mmm\-yy;@</c:formatCode>
                      <c:ptCount val="187"/>
                      <c:pt idx="0">
                        <c:v>38353</c:v>
                      </c:pt>
                      <c:pt idx="1">
                        <c:v>38384</c:v>
                      </c:pt>
                      <c:pt idx="2">
                        <c:v>38412</c:v>
                      </c:pt>
                      <c:pt idx="3">
                        <c:v>38443</c:v>
                      </c:pt>
                      <c:pt idx="4">
                        <c:v>38473</c:v>
                      </c:pt>
                      <c:pt idx="5">
                        <c:v>38504</c:v>
                      </c:pt>
                      <c:pt idx="6">
                        <c:v>38534</c:v>
                      </c:pt>
                      <c:pt idx="7">
                        <c:v>38565</c:v>
                      </c:pt>
                      <c:pt idx="8">
                        <c:v>38596</c:v>
                      </c:pt>
                      <c:pt idx="9">
                        <c:v>38626</c:v>
                      </c:pt>
                      <c:pt idx="10">
                        <c:v>38657</c:v>
                      </c:pt>
                      <c:pt idx="11">
                        <c:v>38687</c:v>
                      </c:pt>
                      <c:pt idx="12">
                        <c:v>38718</c:v>
                      </c:pt>
                      <c:pt idx="13">
                        <c:v>38749</c:v>
                      </c:pt>
                      <c:pt idx="14">
                        <c:v>38777</c:v>
                      </c:pt>
                      <c:pt idx="15">
                        <c:v>38808</c:v>
                      </c:pt>
                      <c:pt idx="16">
                        <c:v>38838</c:v>
                      </c:pt>
                      <c:pt idx="17">
                        <c:v>38869</c:v>
                      </c:pt>
                      <c:pt idx="18">
                        <c:v>38899</c:v>
                      </c:pt>
                      <c:pt idx="19">
                        <c:v>38930</c:v>
                      </c:pt>
                      <c:pt idx="20">
                        <c:v>38961</c:v>
                      </c:pt>
                      <c:pt idx="21">
                        <c:v>38991</c:v>
                      </c:pt>
                      <c:pt idx="22">
                        <c:v>39022</c:v>
                      </c:pt>
                      <c:pt idx="23">
                        <c:v>39052</c:v>
                      </c:pt>
                      <c:pt idx="24">
                        <c:v>39083</c:v>
                      </c:pt>
                      <c:pt idx="25">
                        <c:v>39114</c:v>
                      </c:pt>
                      <c:pt idx="26">
                        <c:v>39142</c:v>
                      </c:pt>
                      <c:pt idx="27">
                        <c:v>39173</c:v>
                      </c:pt>
                      <c:pt idx="28">
                        <c:v>39203</c:v>
                      </c:pt>
                      <c:pt idx="29">
                        <c:v>39234</c:v>
                      </c:pt>
                      <c:pt idx="30">
                        <c:v>39264</c:v>
                      </c:pt>
                      <c:pt idx="31">
                        <c:v>39295</c:v>
                      </c:pt>
                      <c:pt idx="32">
                        <c:v>39326</c:v>
                      </c:pt>
                      <c:pt idx="33">
                        <c:v>39356</c:v>
                      </c:pt>
                      <c:pt idx="34">
                        <c:v>39387</c:v>
                      </c:pt>
                      <c:pt idx="35">
                        <c:v>39417</c:v>
                      </c:pt>
                      <c:pt idx="36">
                        <c:v>39448</c:v>
                      </c:pt>
                      <c:pt idx="37">
                        <c:v>39479</c:v>
                      </c:pt>
                      <c:pt idx="38">
                        <c:v>39510</c:v>
                      </c:pt>
                      <c:pt idx="39">
                        <c:v>39539</c:v>
                      </c:pt>
                      <c:pt idx="40">
                        <c:v>39569</c:v>
                      </c:pt>
                      <c:pt idx="41">
                        <c:v>39600</c:v>
                      </c:pt>
                      <c:pt idx="42">
                        <c:v>39630</c:v>
                      </c:pt>
                      <c:pt idx="43">
                        <c:v>39661</c:v>
                      </c:pt>
                      <c:pt idx="44">
                        <c:v>39692</c:v>
                      </c:pt>
                      <c:pt idx="45">
                        <c:v>39729</c:v>
                      </c:pt>
                      <c:pt idx="46">
                        <c:v>39766</c:v>
                      </c:pt>
                      <c:pt idx="47">
                        <c:v>39803</c:v>
                      </c:pt>
                      <c:pt idx="48">
                        <c:v>39840</c:v>
                      </c:pt>
                      <c:pt idx="49">
                        <c:v>39853</c:v>
                      </c:pt>
                      <c:pt idx="50">
                        <c:v>39881</c:v>
                      </c:pt>
                      <c:pt idx="51">
                        <c:v>39912</c:v>
                      </c:pt>
                      <c:pt idx="52">
                        <c:v>39942</c:v>
                      </c:pt>
                      <c:pt idx="53">
                        <c:v>39973</c:v>
                      </c:pt>
                      <c:pt idx="54">
                        <c:v>40003</c:v>
                      </c:pt>
                      <c:pt idx="55">
                        <c:v>40034</c:v>
                      </c:pt>
                      <c:pt idx="56">
                        <c:v>40065</c:v>
                      </c:pt>
                      <c:pt idx="57">
                        <c:v>40095</c:v>
                      </c:pt>
                      <c:pt idx="58">
                        <c:v>40126</c:v>
                      </c:pt>
                      <c:pt idx="59">
                        <c:v>40156</c:v>
                      </c:pt>
                      <c:pt idx="60">
                        <c:v>40187</c:v>
                      </c:pt>
                      <c:pt idx="61">
                        <c:v>40218</c:v>
                      </c:pt>
                      <c:pt idx="62">
                        <c:v>40246</c:v>
                      </c:pt>
                      <c:pt idx="63">
                        <c:v>40277</c:v>
                      </c:pt>
                      <c:pt idx="64">
                        <c:v>40307</c:v>
                      </c:pt>
                      <c:pt idx="65">
                        <c:v>40338</c:v>
                      </c:pt>
                      <c:pt idx="66">
                        <c:v>40368</c:v>
                      </c:pt>
                      <c:pt idx="67">
                        <c:v>40399</c:v>
                      </c:pt>
                      <c:pt idx="68">
                        <c:v>40430</c:v>
                      </c:pt>
                      <c:pt idx="69">
                        <c:v>40460</c:v>
                      </c:pt>
                      <c:pt idx="70">
                        <c:v>40491</c:v>
                      </c:pt>
                      <c:pt idx="71">
                        <c:v>40521</c:v>
                      </c:pt>
                      <c:pt idx="72">
                        <c:v>40552</c:v>
                      </c:pt>
                      <c:pt idx="73">
                        <c:v>40583</c:v>
                      </c:pt>
                      <c:pt idx="74">
                        <c:v>40611</c:v>
                      </c:pt>
                      <c:pt idx="75">
                        <c:v>40642</c:v>
                      </c:pt>
                      <c:pt idx="76">
                        <c:v>40672</c:v>
                      </c:pt>
                      <c:pt idx="77">
                        <c:v>40703</c:v>
                      </c:pt>
                      <c:pt idx="78">
                        <c:v>40733</c:v>
                      </c:pt>
                      <c:pt idx="79">
                        <c:v>40764</c:v>
                      </c:pt>
                      <c:pt idx="80">
                        <c:v>40795</c:v>
                      </c:pt>
                      <c:pt idx="81">
                        <c:v>40825</c:v>
                      </c:pt>
                      <c:pt idx="82">
                        <c:v>40856</c:v>
                      </c:pt>
                      <c:pt idx="83">
                        <c:v>40886</c:v>
                      </c:pt>
                      <c:pt idx="84">
                        <c:v>40917</c:v>
                      </c:pt>
                      <c:pt idx="85">
                        <c:v>40948</c:v>
                      </c:pt>
                      <c:pt idx="86">
                        <c:v>40977</c:v>
                      </c:pt>
                      <c:pt idx="87">
                        <c:v>41008</c:v>
                      </c:pt>
                      <c:pt idx="88">
                        <c:v>41038</c:v>
                      </c:pt>
                      <c:pt idx="89">
                        <c:v>41069</c:v>
                      </c:pt>
                      <c:pt idx="90">
                        <c:v>41099</c:v>
                      </c:pt>
                      <c:pt idx="91">
                        <c:v>41130</c:v>
                      </c:pt>
                      <c:pt idx="92">
                        <c:v>41161</c:v>
                      </c:pt>
                      <c:pt idx="93">
                        <c:v>41191</c:v>
                      </c:pt>
                      <c:pt idx="94">
                        <c:v>41222</c:v>
                      </c:pt>
                      <c:pt idx="95">
                        <c:v>41252</c:v>
                      </c:pt>
                      <c:pt idx="96">
                        <c:v>41283</c:v>
                      </c:pt>
                      <c:pt idx="97">
                        <c:v>41314</c:v>
                      </c:pt>
                      <c:pt idx="98">
                        <c:v>41342</c:v>
                      </c:pt>
                      <c:pt idx="99">
                        <c:v>41373</c:v>
                      </c:pt>
                      <c:pt idx="100">
                        <c:v>41403</c:v>
                      </c:pt>
                      <c:pt idx="101">
                        <c:v>41434</c:v>
                      </c:pt>
                      <c:pt idx="102">
                        <c:v>41464</c:v>
                      </c:pt>
                      <c:pt idx="103">
                        <c:v>41495</c:v>
                      </c:pt>
                      <c:pt idx="104">
                        <c:v>41526</c:v>
                      </c:pt>
                      <c:pt idx="105">
                        <c:v>41556</c:v>
                      </c:pt>
                      <c:pt idx="106">
                        <c:v>41587</c:v>
                      </c:pt>
                      <c:pt idx="107">
                        <c:v>41617</c:v>
                      </c:pt>
                      <c:pt idx="108">
                        <c:v>41648</c:v>
                      </c:pt>
                      <c:pt idx="109">
                        <c:v>41679</c:v>
                      </c:pt>
                      <c:pt idx="110">
                        <c:v>41707</c:v>
                      </c:pt>
                      <c:pt idx="111">
                        <c:v>41738</c:v>
                      </c:pt>
                      <c:pt idx="112">
                        <c:v>41768</c:v>
                      </c:pt>
                      <c:pt idx="113">
                        <c:v>41799</c:v>
                      </c:pt>
                      <c:pt idx="114">
                        <c:v>41829</c:v>
                      </c:pt>
                      <c:pt idx="115">
                        <c:v>41860</c:v>
                      </c:pt>
                      <c:pt idx="116">
                        <c:v>41891</c:v>
                      </c:pt>
                      <c:pt idx="117">
                        <c:v>41921</c:v>
                      </c:pt>
                      <c:pt idx="118">
                        <c:v>41952</c:v>
                      </c:pt>
                      <c:pt idx="119">
                        <c:v>41982</c:v>
                      </c:pt>
                      <c:pt idx="120">
                        <c:v>42013</c:v>
                      </c:pt>
                      <c:pt idx="121">
                        <c:v>42044</c:v>
                      </c:pt>
                      <c:pt idx="122">
                        <c:v>42072</c:v>
                      </c:pt>
                      <c:pt idx="123">
                        <c:v>42103</c:v>
                      </c:pt>
                      <c:pt idx="124">
                        <c:v>42133</c:v>
                      </c:pt>
                      <c:pt idx="125">
                        <c:v>42164</c:v>
                      </c:pt>
                      <c:pt idx="126">
                        <c:v>42194</c:v>
                      </c:pt>
                      <c:pt idx="127">
                        <c:v>42225</c:v>
                      </c:pt>
                      <c:pt idx="128">
                        <c:v>42256</c:v>
                      </c:pt>
                      <c:pt idx="129">
                        <c:v>42286</c:v>
                      </c:pt>
                      <c:pt idx="130">
                        <c:v>42317</c:v>
                      </c:pt>
                      <c:pt idx="131">
                        <c:v>42347</c:v>
                      </c:pt>
                      <c:pt idx="132">
                        <c:v>42378</c:v>
                      </c:pt>
                      <c:pt idx="133">
                        <c:v>42409</c:v>
                      </c:pt>
                      <c:pt idx="134">
                        <c:v>42438</c:v>
                      </c:pt>
                      <c:pt idx="135">
                        <c:v>42469</c:v>
                      </c:pt>
                      <c:pt idx="136">
                        <c:v>42499</c:v>
                      </c:pt>
                      <c:pt idx="137">
                        <c:v>42530</c:v>
                      </c:pt>
                      <c:pt idx="138">
                        <c:v>42560</c:v>
                      </c:pt>
                      <c:pt idx="139">
                        <c:v>42591</c:v>
                      </c:pt>
                      <c:pt idx="140">
                        <c:v>42622</c:v>
                      </c:pt>
                      <c:pt idx="141">
                        <c:v>42652</c:v>
                      </c:pt>
                      <c:pt idx="142">
                        <c:v>42683</c:v>
                      </c:pt>
                      <c:pt idx="143">
                        <c:v>42713</c:v>
                      </c:pt>
                      <c:pt idx="144">
                        <c:v>42744</c:v>
                      </c:pt>
                      <c:pt idx="145">
                        <c:v>42775</c:v>
                      </c:pt>
                      <c:pt idx="146">
                        <c:v>42803</c:v>
                      </c:pt>
                      <c:pt idx="147">
                        <c:v>42834</c:v>
                      </c:pt>
                      <c:pt idx="148">
                        <c:v>42864</c:v>
                      </c:pt>
                      <c:pt idx="149">
                        <c:v>42895</c:v>
                      </c:pt>
                      <c:pt idx="150">
                        <c:v>42925</c:v>
                      </c:pt>
                      <c:pt idx="151">
                        <c:v>42956</c:v>
                      </c:pt>
                      <c:pt idx="152">
                        <c:v>42987</c:v>
                      </c:pt>
                      <c:pt idx="153">
                        <c:v>43017</c:v>
                      </c:pt>
                      <c:pt idx="154">
                        <c:v>43048</c:v>
                      </c:pt>
                      <c:pt idx="155">
                        <c:v>43078</c:v>
                      </c:pt>
                      <c:pt idx="156">
                        <c:v>43109</c:v>
                      </c:pt>
                      <c:pt idx="157">
                        <c:v>43140</c:v>
                      </c:pt>
                      <c:pt idx="158">
                        <c:v>43168</c:v>
                      </c:pt>
                      <c:pt idx="159">
                        <c:v>43199</c:v>
                      </c:pt>
                      <c:pt idx="160">
                        <c:v>43229</c:v>
                      </c:pt>
                      <c:pt idx="161">
                        <c:v>43260</c:v>
                      </c:pt>
                      <c:pt idx="162">
                        <c:v>43290</c:v>
                      </c:pt>
                      <c:pt idx="163">
                        <c:v>43321</c:v>
                      </c:pt>
                      <c:pt idx="164">
                        <c:v>43352</c:v>
                      </c:pt>
                      <c:pt idx="165">
                        <c:v>43382</c:v>
                      </c:pt>
                      <c:pt idx="166">
                        <c:v>43413</c:v>
                      </c:pt>
                      <c:pt idx="167">
                        <c:v>43443</c:v>
                      </c:pt>
                      <c:pt idx="168">
                        <c:v>43474</c:v>
                      </c:pt>
                      <c:pt idx="169">
                        <c:v>43505</c:v>
                      </c:pt>
                      <c:pt idx="170">
                        <c:v>43533</c:v>
                      </c:pt>
                      <c:pt idx="171">
                        <c:v>43564</c:v>
                      </c:pt>
                      <c:pt idx="172">
                        <c:v>43594</c:v>
                      </c:pt>
                      <c:pt idx="173">
                        <c:v>43625</c:v>
                      </c:pt>
                      <c:pt idx="174">
                        <c:v>43655</c:v>
                      </c:pt>
                      <c:pt idx="175">
                        <c:v>43686</c:v>
                      </c:pt>
                      <c:pt idx="176">
                        <c:v>43717</c:v>
                      </c:pt>
                      <c:pt idx="177">
                        <c:v>43747</c:v>
                      </c:pt>
                      <c:pt idx="178">
                        <c:v>43778</c:v>
                      </c:pt>
                      <c:pt idx="179">
                        <c:v>43808</c:v>
                      </c:pt>
                      <c:pt idx="180">
                        <c:v>43839</c:v>
                      </c:pt>
                      <c:pt idx="181">
                        <c:v>43870</c:v>
                      </c:pt>
                      <c:pt idx="182">
                        <c:v>43899</c:v>
                      </c:pt>
                      <c:pt idx="183">
                        <c:v>43930</c:v>
                      </c:pt>
                      <c:pt idx="184">
                        <c:v>43960</c:v>
                      </c:pt>
                      <c:pt idx="185">
                        <c:v>43991</c:v>
                      </c:pt>
                      <c:pt idx="186">
                        <c:v>44021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'Unit Sales Data'!$B$3:$GF$3</c15:sqref>
                        </c15:formulaRef>
                      </c:ext>
                    </c:extLst>
                    <c:numCache>
                      <c:formatCode>General</c:formatCode>
                      <c:ptCount val="187"/>
                      <c:pt idx="0">
                        <c:v>96</c:v>
                      </c:pt>
                      <c:pt idx="1">
                        <c:v>61</c:v>
                      </c:pt>
                      <c:pt idx="2">
                        <c:v>91</c:v>
                      </c:pt>
                      <c:pt idx="3">
                        <c:v>106</c:v>
                      </c:pt>
                      <c:pt idx="4">
                        <c:v>111</c:v>
                      </c:pt>
                      <c:pt idx="5">
                        <c:v>114</c:v>
                      </c:pt>
                      <c:pt idx="6">
                        <c:v>69</c:v>
                      </c:pt>
                      <c:pt idx="7">
                        <c:v>83</c:v>
                      </c:pt>
                      <c:pt idx="8">
                        <c:v>115</c:v>
                      </c:pt>
                      <c:pt idx="9">
                        <c:v>71</c:v>
                      </c:pt>
                      <c:pt idx="10">
                        <c:v>77</c:v>
                      </c:pt>
                      <c:pt idx="11">
                        <c:v>55</c:v>
                      </c:pt>
                      <c:pt idx="12">
                        <c:v>63</c:v>
                      </c:pt>
                      <c:pt idx="13">
                        <c:v>22</c:v>
                      </c:pt>
                      <c:pt idx="14">
                        <c:v>48</c:v>
                      </c:pt>
                      <c:pt idx="15">
                        <c:v>33</c:v>
                      </c:pt>
                      <c:pt idx="16">
                        <c:v>53</c:v>
                      </c:pt>
                      <c:pt idx="17">
                        <c:v>34</c:v>
                      </c:pt>
                      <c:pt idx="18">
                        <c:v>38</c:v>
                      </c:pt>
                      <c:pt idx="19">
                        <c:v>31</c:v>
                      </c:pt>
                      <c:pt idx="20">
                        <c:v>21</c:v>
                      </c:pt>
                      <c:pt idx="21">
                        <c:v>52</c:v>
                      </c:pt>
                      <c:pt idx="22">
                        <c:v>20</c:v>
                      </c:pt>
                      <c:pt idx="23">
                        <c:v>35</c:v>
                      </c:pt>
                      <c:pt idx="24">
                        <c:v>19</c:v>
                      </c:pt>
                      <c:pt idx="25">
                        <c:v>19</c:v>
                      </c:pt>
                      <c:pt idx="26">
                        <c:v>11</c:v>
                      </c:pt>
                      <c:pt idx="27">
                        <c:v>22</c:v>
                      </c:pt>
                      <c:pt idx="28">
                        <c:v>33</c:v>
                      </c:pt>
                      <c:pt idx="29">
                        <c:v>23</c:v>
                      </c:pt>
                      <c:pt idx="30">
                        <c:v>17</c:v>
                      </c:pt>
                      <c:pt idx="31">
                        <c:v>20</c:v>
                      </c:pt>
                      <c:pt idx="32">
                        <c:v>28</c:v>
                      </c:pt>
                      <c:pt idx="33">
                        <c:v>26</c:v>
                      </c:pt>
                      <c:pt idx="34">
                        <c:v>35</c:v>
                      </c:pt>
                      <c:pt idx="35">
                        <c:v>19</c:v>
                      </c:pt>
                      <c:pt idx="36">
                        <c:v>30</c:v>
                      </c:pt>
                      <c:pt idx="37">
                        <c:v>22</c:v>
                      </c:pt>
                      <c:pt idx="38">
                        <c:v>13</c:v>
                      </c:pt>
                      <c:pt idx="39">
                        <c:v>29</c:v>
                      </c:pt>
                      <c:pt idx="40">
                        <c:v>22</c:v>
                      </c:pt>
                      <c:pt idx="41">
                        <c:v>25</c:v>
                      </c:pt>
                      <c:pt idx="42">
                        <c:v>17</c:v>
                      </c:pt>
                      <c:pt idx="43">
                        <c:v>24</c:v>
                      </c:pt>
                      <c:pt idx="44">
                        <c:v>33</c:v>
                      </c:pt>
                      <c:pt idx="45">
                        <c:v>16</c:v>
                      </c:pt>
                      <c:pt idx="46">
                        <c:v>20</c:v>
                      </c:pt>
                      <c:pt idx="47">
                        <c:v>13</c:v>
                      </c:pt>
                      <c:pt idx="48">
                        <c:v>9</c:v>
                      </c:pt>
                      <c:pt idx="49">
                        <c:v>9</c:v>
                      </c:pt>
                      <c:pt idx="50">
                        <c:v>15</c:v>
                      </c:pt>
                      <c:pt idx="51">
                        <c:v>6</c:v>
                      </c:pt>
                      <c:pt idx="52">
                        <c:v>15</c:v>
                      </c:pt>
                      <c:pt idx="53">
                        <c:v>28</c:v>
                      </c:pt>
                      <c:pt idx="54">
                        <c:v>16</c:v>
                      </c:pt>
                      <c:pt idx="55">
                        <c:v>29</c:v>
                      </c:pt>
                      <c:pt idx="56">
                        <c:v>33</c:v>
                      </c:pt>
                      <c:pt idx="57">
                        <c:v>34</c:v>
                      </c:pt>
                      <c:pt idx="58">
                        <c:v>22</c:v>
                      </c:pt>
                      <c:pt idx="59">
                        <c:v>24</c:v>
                      </c:pt>
                      <c:pt idx="60">
                        <c:v>12</c:v>
                      </c:pt>
                      <c:pt idx="61">
                        <c:v>20</c:v>
                      </c:pt>
                      <c:pt idx="62">
                        <c:v>12</c:v>
                      </c:pt>
                      <c:pt idx="63">
                        <c:v>26</c:v>
                      </c:pt>
                      <c:pt idx="64">
                        <c:v>18</c:v>
                      </c:pt>
                      <c:pt idx="65">
                        <c:v>28</c:v>
                      </c:pt>
                      <c:pt idx="66">
                        <c:v>21</c:v>
                      </c:pt>
                      <c:pt idx="67">
                        <c:v>30</c:v>
                      </c:pt>
                      <c:pt idx="68">
                        <c:v>33</c:v>
                      </c:pt>
                      <c:pt idx="69">
                        <c:v>23</c:v>
                      </c:pt>
                      <c:pt idx="70">
                        <c:v>30</c:v>
                      </c:pt>
                      <c:pt idx="71">
                        <c:v>29</c:v>
                      </c:pt>
                      <c:pt idx="72">
                        <c:v>15</c:v>
                      </c:pt>
                      <c:pt idx="73">
                        <c:v>18</c:v>
                      </c:pt>
                      <c:pt idx="74">
                        <c:v>37</c:v>
                      </c:pt>
                      <c:pt idx="75">
                        <c:v>27</c:v>
                      </c:pt>
                      <c:pt idx="76">
                        <c:v>32</c:v>
                      </c:pt>
                      <c:pt idx="77">
                        <c:v>33</c:v>
                      </c:pt>
                      <c:pt idx="78">
                        <c:v>18</c:v>
                      </c:pt>
                      <c:pt idx="79">
                        <c:v>27</c:v>
                      </c:pt>
                      <c:pt idx="80">
                        <c:v>23</c:v>
                      </c:pt>
                      <c:pt idx="81">
                        <c:v>18</c:v>
                      </c:pt>
                      <c:pt idx="82">
                        <c:v>45</c:v>
                      </c:pt>
                      <c:pt idx="83">
                        <c:v>38</c:v>
                      </c:pt>
                      <c:pt idx="84">
                        <c:v>19</c:v>
                      </c:pt>
                      <c:pt idx="85">
                        <c:v>30</c:v>
                      </c:pt>
                      <c:pt idx="86">
                        <c:v>50</c:v>
                      </c:pt>
                      <c:pt idx="87">
                        <c:v>51</c:v>
                      </c:pt>
                      <c:pt idx="88">
                        <c:v>40</c:v>
                      </c:pt>
                      <c:pt idx="89">
                        <c:v>35</c:v>
                      </c:pt>
                      <c:pt idx="90">
                        <c:v>30</c:v>
                      </c:pt>
                      <c:pt idx="91">
                        <c:v>46</c:v>
                      </c:pt>
                      <c:pt idx="92">
                        <c:v>29</c:v>
                      </c:pt>
                      <c:pt idx="93">
                        <c:v>40</c:v>
                      </c:pt>
                      <c:pt idx="94">
                        <c:v>30</c:v>
                      </c:pt>
                      <c:pt idx="95">
                        <c:v>27</c:v>
                      </c:pt>
                      <c:pt idx="96">
                        <c:v>25</c:v>
                      </c:pt>
                      <c:pt idx="97">
                        <c:v>52</c:v>
                      </c:pt>
                      <c:pt idx="98">
                        <c:v>44</c:v>
                      </c:pt>
                      <c:pt idx="99">
                        <c:v>41</c:v>
                      </c:pt>
                      <c:pt idx="100">
                        <c:v>36</c:v>
                      </c:pt>
                      <c:pt idx="101">
                        <c:v>34</c:v>
                      </c:pt>
                      <c:pt idx="102">
                        <c:v>39</c:v>
                      </c:pt>
                      <c:pt idx="103">
                        <c:v>44</c:v>
                      </c:pt>
                      <c:pt idx="104">
                        <c:v>38</c:v>
                      </c:pt>
                      <c:pt idx="105">
                        <c:v>48</c:v>
                      </c:pt>
                      <c:pt idx="106">
                        <c:v>30</c:v>
                      </c:pt>
                      <c:pt idx="107">
                        <c:v>59</c:v>
                      </c:pt>
                      <c:pt idx="108">
                        <c:v>22</c:v>
                      </c:pt>
                      <c:pt idx="109">
                        <c:v>26</c:v>
                      </c:pt>
                      <c:pt idx="110">
                        <c:v>30</c:v>
                      </c:pt>
                      <c:pt idx="111">
                        <c:v>38</c:v>
                      </c:pt>
                      <c:pt idx="112">
                        <c:v>33</c:v>
                      </c:pt>
                      <c:pt idx="113">
                        <c:v>51</c:v>
                      </c:pt>
                      <c:pt idx="114">
                        <c:v>75</c:v>
                      </c:pt>
                      <c:pt idx="115">
                        <c:v>46</c:v>
                      </c:pt>
                      <c:pt idx="116">
                        <c:v>53</c:v>
                      </c:pt>
                      <c:pt idx="117">
                        <c:v>48</c:v>
                      </c:pt>
                      <c:pt idx="118">
                        <c:v>34</c:v>
                      </c:pt>
                      <c:pt idx="119">
                        <c:v>35</c:v>
                      </c:pt>
                      <c:pt idx="120">
                        <c:v>32</c:v>
                      </c:pt>
                      <c:pt idx="121">
                        <c:v>31</c:v>
                      </c:pt>
                      <c:pt idx="122">
                        <c:v>40</c:v>
                      </c:pt>
                      <c:pt idx="123">
                        <c:v>38</c:v>
                      </c:pt>
                      <c:pt idx="124">
                        <c:v>37</c:v>
                      </c:pt>
                      <c:pt idx="125">
                        <c:v>42</c:v>
                      </c:pt>
                      <c:pt idx="126">
                        <c:v>44</c:v>
                      </c:pt>
                      <c:pt idx="127">
                        <c:v>39</c:v>
                      </c:pt>
                      <c:pt idx="128">
                        <c:v>51</c:v>
                      </c:pt>
                      <c:pt idx="129">
                        <c:v>39</c:v>
                      </c:pt>
                      <c:pt idx="130">
                        <c:v>28</c:v>
                      </c:pt>
                      <c:pt idx="131">
                        <c:v>46</c:v>
                      </c:pt>
                      <c:pt idx="132">
                        <c:v>32</c:v>
                      </c:pt>
                      <c:pt idx="133">
                        <c:v>37</c:v>
                      </c:pt>
                      <c:pt idx="134">
                        <c:v>43</c:v>
                      </c:pt>
                      <c:pt idx="135">
                        <c:v>38</c:v>
                      </c:pt>
                      <c:pt idx="136">
                        <c:v>39</c:v>
                      </c:pt>
                      <c:pt idx="137">
                        <c:v>48</c:v>
                      </c:pt>
                      <c:pt idx="138">
                        <c:v>46</c:v>
                      </c:pt>
                      <c:pt idx="139">
                        <c:v>44</c:v>
                      </c:pt>
                      <c:pt idx="140">
                        <c:v>51</c:v>
                      </c:pt>
                      <c:pt idx="141">
                        <c:v>44</c:v>
                      </c:pt>
                      <c:pt idx="142">
                        <c:v>26</c:v>
                      </c:pt>
                      <c:pt idx="143">
                        <c:v>23</c:v>
                      </c:pt>
                      <c:pt idx="144">
                        <c:v>29</c:v>
                      </c:pt>
                      <c:pt idx="145">
                        <c:v>19</c:v>
                      </c:pt>
                      <c:pt idx="146">
                        <c:v>54</c:v>
                      </c:pt>
                      <c:pt idx="147">
                        <c:v>33</c:v>
                      </c:pt>
                      <c:pt idx="148">
                        <c:v>45</c:v>
                      </c:pt>
                      <c:pt idx="149">
                        <c:v>76</c:v>
                      </c:pt>
                      <c:pt idx="150">
                        <c:v>49</c:v>
                      </c:pt>
                      <c:pt idx="151">
                        <c:v>52</c:v>
                      </c:pt>
                      <c:pt idx="152">
                        <c:v>44</c:v>
                      </c:pt>
                      <c:pt idx="153">
                        <c:v>66</c:v>
                      </c:pt>
                      <c:pt idx="154">
                        <c:v>42</c:v>
                      </c:pt>
                      <c:pt idx="155">
                        <c:v>38</c:v>
                      </c:pt>
                      <c:pt idx="156">
                        <c:v>35</c:v>
                      </c:pt>
                      <c:pt idx="157">
                        <c:v>22</c:v>
                      </c:pt>
                      <c:pt idx="158">
                        <c:v>43</c:v>
                      </c:pt>
                      <c:pt idx="159">
                        <c:v>36</c:v>
                      </c:pt>
                      <c:pt idx="160">
                        <c:v>44</c:v>
                      </c:pt>
                      <c:pt idx="161">
                        <c:v>53</c:v>
                      </c:pt>
                      <c:pt idx="162">
                        <c:v>37</c:v>
                      </c:pt>
                      <c:pt idx="163">
                        <c:v>39</c:v>
                      </c:pt>
                      <c:pt idx="164">
                        <c:v>35</c:v>
                      </c:pt>
                      <c:pt idx="165">
                        <c:v>36</c:v>
                      </c:pt>
                      <c:pt idx="166">
                        <c:v>26</c:v>
                      </c:pt>
                      <c:pt idx="167">
                        <c:v>24</c:v>
                      </c:pt>
                      <c:pt idx="168">
                        <c:v>21</c:v>
                      </c:pt>
                      <c:pt idx="169">
                        <c:v>37</c:v>
                      </c:pt>
                      <c:pt idx="170">
                        <c:v>30</c:v>
                      </c:pt>
                      <c:pt idx="171">
                        <c:v>37</c:v>
                      </c:pt>
                      <c:pt idx="172">
                        <c:v>35</c:v>
                      </c:pt>
                      <c:pt idx="173">
                        <c:v>39</c:v>
                      </c:pt>
                      <c:pt idx="174">
                        <c:v>45</c:v>
                      </c:pt>
                      <c:pt idx="175">
                        <c:v>39</c:v>
                      </c:pt>
                      <c:pt idx="176">
                        <c:v>35</c:v>
                      </c:pt>
                      <c:pt idx="177">
                        <c:v>32</c:v>
                      </c:pt>
                      <c:pt idx="178">
                        <c:v>43</c:v>
                      </c:pt>
                      <c:pt idx="179">
                        <c:v>41</c:v>
                      </c:pt>
                      <c:pt idx="180">
                        <c:v>29</c:v>
                      </c:pt>
                      <c:pt idx="181">
                        <c:v>33</c:v>
                      </c:pt>
                      <c:pt idx="182">
                        <c:v>38</c:v>
                      </c:pt>
                      <c:pt idx="183">
                        <c:v>25</c:v>
                      </c:pt>
                      <c:pt idx="184">
                        <c:v>27</c:v>
                      </c:pt>
                      <c:pt idx="185">
                        <c:v>27</c:v>
                      </c:pt>
                      <c:pt idx="186">
                        <c:v>51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0CD7-4B29-88E8-7E59AC89D8B9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'Unit Sales Data'!$A$4</c15:sqref>
                        </c15:formulaRef>
                      </c:ext>
                    </c:extLst>
                    <c:strCache>
                      <c:ptCount val="1"/>
                      <c:pt idx="0">
                        <c:v>Commercial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'Unit Sales Data'!$B$1:$GF$1</c15:sqref>
                        </c15:formulaRef>
                      </c:ext>
                    </c:extLst>
                    <c:numCache>
                      <c:formatCode>[$-409]mmm\-yy;@</c:formatCode>
                      <c:ptCount val="187"/>
                      <c:pt idx="0">
                        <c:v>38353</c:v>
                      </c:pt>
                      <c:pt idx="1">
                        <c:v>38384</c:v>
                      </c:pt>
                      <c:pt idx="2">
                        <c:v>38412</c:v>
                      </c:pt>
                      <c:pt idx="3">
                        <c:v>38443</c:v>
                      </c:pt>
                      <c:pt idx="4">
                        <c:v>38473</c:v>
                      </c:pt>
                      <c:pt idx="5">
                        <c:v>38504</c:v>
                      </c:pt>
                      <c:pt idx="6">
                        <c:v>38534</c:v>
                      </c:pt>
                      <c:pt idx="7">
                        <c:v>38565</c:v>
                      </c:pt>
                      <c:pt idx="8">
                        <c:v>38596</c:v>
                      </c:pt>
                      <c:pt idx="9">
                        <c:v>38626</c:v>
                      </c:pt>
                      <c:pt idx="10">
                        <c:v>38657</c:v>
                      </c:pt>
                      <c:pt idx="11">
                        <c:v>38687</c:v>
                      </c:pt>
                      <c:pt idx="12">
                        <c:v>38718</c:v>
                      </c:pt>
                      <c:pt idx="13">
                        <c:v>38749</c:v>
                      </c:pt>
                      <c:pt idx="14">
                        <c:v>38777</c:v>
                      </c:pt>
                      <c:pt idx="15">
                        <c:v>38808</c:v>
                      </c:pt>
                      <c:pt idx="16">
                        <c:v>38838</c:v>
                      </c:pt>
                      <c:pt idx="17">
                        <c:v>38869</c:v>
                      </c:pt>
                      <c:pt idx="18">
                        <c:v>38899</c:v>
                      </c:pt>
                      <c:pt idx="19">
                        <c:v>38930</c:v>
                      </c:pt>
                      <c:pt idx="20">
                        <c:v>38961</c:v>
                      </c:pt>
                      <c:pt idx="21">
                        <c:v>38991</c:v>
                      </c:pt>
                      <c:pt idx="22">
                        <c:v>39022</c:v>
                      </c:pt>
                      <c:pt idx="23">
                        <c:v>39052</c:v>
                      </c:pt>
                      <c:pt idx="24">
                        <c:v>39083</c:v>
                      </c:pt>
                      <c:pt idx="25">
                        <c:v>39114</c:v>
                      </c:pt>
                      <c:pt idx="26">
                        <c:v>39142</c:v>
                      </c:pt>
                      <c:pt idx="27">
                        <c:v>39173</c:v>
                      </c:pt>
                      <c:pt idx="28">
                        <c:v>39203</c:v>
                      </c:pt>
                      <c:pt idx="29">
                        <c:v>39234</c:v>
                      </c:pt>
                      <c:pt idx="30">
                        <c:v>39264</c:v>
                      </c:pt>
                      <c:pt idx="31">
                        <c:v>39295</c:v>
                      </c:pt>
                      <c:pt idx="32">
                        <c:v>39326</c:v>
                      </c:pt>
                      <c:pt idx="33">
                        <c:v>39356</c:v>
                      </c:pt>
                      <c:pt idx="34">
                        <c:v>39387</c:v>
                      </c:pt>
                      <c:pt idx="35">
                        <c:v>39417</c:v>
                      </c:pt>
                      <c:pt idx="36">
                        <c:v>39448</c:v>
                      </c:pt>
                      <c:pt idx="37">
                        <c:v>39479</c:v>
                      </c:pt>
                      <c:pt idx="38">
                        <c:v>39510</c:v>
                      </c:pt>
                      <c:pt idx="39">
                        <c:v>39539</c:v>
                      </c:pt>
                      <c:pt idx="40">
                        <c:v>39569</c:v>
                      </c:pt>
                      <c:pt idx="41">
                        <c:v>39600</c:v>
                      </c:pt>
                      <c:pt idx="42">
                        <c:v>39630</c:v>
                      </c:pt>
                      <c:pt idx="43">
                        <c:v>39661</c:v>
                      </c:pt>
                      <c:pt idx="44">
                        <c:v>39692</c:v>
                      </c:pt>
                      <c:pt idx="45">
                        <c:v>39729</c:v>
                      </c:pt>
                      <c:pt idx="46">
                        <c:v>39766</c:v>
                      </c:pt>
                      <c:pt idx="47">
                        <c:v>39803</c:v>
                      </c:pt>
                      <c:pt idx="48">
                        <c:v>39840</c:v>
                      </c:pt>
                      <c:pt idx="49">
                        <c:v>39853</c:v>
                      </c:pt>
                      <c:pt idx="50">
                        <c:v>39881</c:v>
                      </c:pt>
                      <c:pt idx="51">
                        <c:v>39912</c:v>
                      </c:pt>
                      <c:pt idx="52">
                        <c:v>39942</c:v>
                      </c:pt>
                      <c:pt idx="53">
                        <c:v>39973</c:v>
                      </c:pt>
                      <c:pt idx="54">
                        <c:v>40003</c:v>
                      </c:pt>
                      <c:pt idx="55">
                        <c:v>40034</c:v>
                      </c:pt>
                      <c:pt idx="56">
                        <c:v>40065</c:v>
                      </c:pt>
                      <c:pt idx="57">
                        <c:v>40095</c:v>
                      </c:pt>
                      <c:pt idx="58">
                        <c:v>40126</c:v>
                      </c:pt>
                      <c:pt idx="59">
                        <c:v>40156</c:v>
                      </c:pt>
                      <c:pt idx="60">
                        <c:v>40187</c:v>
                      </c:pt>
                      <c:pt idx="61">
                        <c:v>40218</c:v>
                      </c:pt>
                      <c:pt idx="62">
                        <c:v>40246</c:v>
                      </c:pt>
                      <c:pt idx="63">
                        <c:v>40277</c:v>
                      </c:pt>
                      <c:pt idx="64">
                        <c:v>40307</c:v>
                      </c:pt>
                      <c:pt idx="65">
                        <c:v>40338</c:v>
                      </c:pt>
                      <c:pt idx="66">
                        <c:v>40368</c:v>
                      </c:pt>
                      <c:pt idx="67">
                        <c:v>40399</c:v>
                      </c:pt>
                      <c:pt idx="68">
                        <c:v>40430</c:v>
                      </c:pt>
                      <c:pt idx="69">
                        <c:v>40460</c:v>
                      </c:pt>
                      <c:pt idx="70">
                        <c:v>40491</c:v>
                      </c:pt>
                      <c:pt idx="71">
                        <c:v>40521</c:v>
                      </c:pt>
                      <c:pt idx="72">
                        <c:v>40552</c:v>
                      </c:pt>
                      <c:pt idx="73">
                        <c:v>40583</c:v>
                      </c:pt>
                      <c:pt idx="74">
                        <c:v>40611</c:v>
                      </c:pt>
                      <c:pt idx="75">
                        <c:v>40642</c:v>
                      </c:pt>
                      <c:pt idx="76">
                        <c:v>40672</c:v>
                      </c:pt>
                      <c:pt idx="77">
                        <c:v>40703</c:v>
                      </c:pt>
                      <c:pt idx="78">
                        <c:v>40733</c:v>
                      </c:pt>
                      <c:pt idx="79">
                        <c:v>40764</c:v>
                      </c:pt>
                      <c:pt idx="80">
                        <c:v>40795</c:v>
                      </c:pt>
                      <c:pt idx="81">
                        <c:v>40825</c:v>
                      </c:pt>
                      <c:pt idx="82">
                        <c:v>40856</c:v>
                      </c:pt>
                      <c:pt idx="83">
                        <c:v>40886</c:v>
                      </c:pt>
                      <c:pt idx="84">
                        <c:v>40917</c:v>
                      </c:pt>
                      <c:pt idx="85">
                        <c:v>40948</c:v>
                      </c:pt>
                      <c:pt idx="86">
                        <c:v>40977</c:v>
                      </c:pt>
                      <c:pt idx="87">
                        <c:v>41008</c:v>
                      </c:pt>
                      <c:pt idx="88">
                        <c:v>41038</c:v>
                      </c:pt>
                      <c:pt idx="89">
                        <c:v>41069</c:v>
                      </c:pt>
                      <c:pt idx="90">
                        <c:v>41099</c:v>
                      </c:pt>
                      <c:pt idx="91">
                        <c:v>41130</c:v>
                      </c:pt>
                      <c:pt idx="92">
                        <c:v>41161</c:v>
                      </c:pt>
                      <c:pt idx="93">
                        <c:v>41191</c:v>
                      </c:pt>
                      <c:pt idx="94">
                        <c:v>41222</c:v>
                      </c:pt>
                      <c:pt idx="95">
                        <c:v>41252</c:v>
                      </c:pt>
                      <c:pt idx="96">
                        <c:v>41283</c:v>
                      </c:pt>
                      <c:pt idx="97">
                        <c:v>41314</c:v>
                      </c:pt>
                      <c:pt idx="98">
                        <c:v>41342</c:v>
                      </c:pt>
                      <c:pt idx="99">
                        <c:v>41373</c:v>
                      </c:pt>
                      <c:pt idx="100">
                        <c:v>41403</c:v>
                      </c:pt>
                      <c:pt idx="101">
                        <c:v>41434</c:v>
                      </c:pt>
                      <c:pt idx="102">
                        <c:v>41464</c:v>
                      </c:pt>
                      <c:pt idx="103">
                        <c:v>41495</c:v>
                      </c:pt>
                      <c:pt idx="104">
                        <c:v>41526</c:v>
                      </c:pt>
                      <c:pt idx="105">
                        <c:v>41556</c:v>
                      </c:pt>
                      <c:pt idx="106">
                        <c:v>41587</c:v>
                      </c:pt>
                      <c:pt idx="107">
                        <c:v>41617</c:v>
                      </c:pt>
                      <c:pt idx="108">
                        <c:v>41648</c:v>
                      </c:pt>
                      <c:pt idx="109">
                        <c:v>41679</c:v>
                      </c:pt>
                      <c:pt idx="110">
                        <c:v>41707</c:v>
                      </c:pt>
                      <c:pt idx="111">
                        <c:v>41738</c:v>
                      </c:pt>
                      <c:pt idx="112">
                        <c:v>41768</c:v>
                      </c:pt>
                      <c:pt idx="113">
                        <c:v>41799</c:v>
                      </c:pt>
                      <c:pt idx="114">
                        <c:v>41829</c:v>
                      </c:pt>
                      <c:pt idx="115">
                        <c:v>41860</c:v>
                      </c:pt>
                      <c:pt idx="116">
                        <c:v>41891</c:v>
                      </c:pt>
                      <c:pt idx="117">
                        <c:v>41921</c:v>
                      </c:pt>
                      <c:pt idx="118">
                        <c:v>41952</c:v>
                      </c:pt>
                      <c:pt idx="119">
                        <c:v>41982</c:v>
                      </c:pt>
                      <c:pt idx="120">
                        <c:v>42013</c:v>
                      </c:pt>
                      <c:pt idx="121">
                        <c:v>42044</c:v>
                      </c:pt>
                      <c:pt idx="122">
                        <c:v>42072</c:v>
                      </c:pt>
                      <c:pt idx="123">
                        <c:v>42103</c:v>
                      </c:pt>
                      <c:pt idx="124">
                        <c:v>42133</c:v>
                      </c:pt>
                      <c:pt idx="125">
                        <c:v>42164</c:v>
                      </c:pt>
                      <c:pt idx="126">
                        <c:v>42194</c:v>
                      </c:pt>
                      <c:pt idx="127">
                        <c:v>42225</c:v>
                      </c:pt>
                      <c:pt idx="128">
                        <c:v>42256</c:v>
                      </c:pt>
                      <c:pt idx="129">
                        <c:v>42286</c:v>
                      </c:pt>
                      <c:pt idx="130">
                        <c:v>42317</c:v>
                      </c:pt>
                      <c:pt idx="131">
                        <c:v>42347</c:v>
                      </c:pt>
                      <c:pt idx="132">
                        <c:v>42378</c:v>
                      </c:pt>
                      <c:pt idx="133">
                        <c:v>42409</c:v>
                      </c:pt>
                      <c:pt idx="134">
                        <c:v>42438</c:v>
                      </c:pt>
                      <c:pt idx="135">
                        <c:v>42469</c:v>
                      </c:pt>
                      <c:pt idx="136">
                        <c:v>42499</c:v>
                      </c:pt>
                      <c:pt idx="137">
                        <c:v>42530</c:v>
                      </c:pt>
                      <c:pt idx="138">
                        <c:v>42560</c:v>
                      </c:pt>
                      <c:pt idx="139">
                        <c:v>42591</c:v>
                      </c:pt>
                      <c:pt idx="140">
                        <c:v>42622</c:v>
                      </c:pt>
                      <c:pt idx="141">
                        <c:v>42652</c:v>
                      </c:pt>
                      <c:pt idx="142">
                        <c:v>42683</c:v>
                      </c:pt>
                      <c:pt idx="143">
                        <c:v>42713</c:v>
                      </c:pt>
                      <c:pt idx="144">
                        <c:v>42744</c:v>
                      </c:pt>
                      <c:pt idx="145">
                        <c:v>42775</c:v>
                      </c:pt>
                      <c:pt idx="146">
                        <c:v>42803</c:v>
                      </c:pt>
                      <c:pt idx="147">
                        <c:v>42834</c:v>
                      </c:pt>
                      <c:pt idx="148">
                        <c:v>42864</c:v>
                      </c:pt>
                      <c:pt idx="149">
                        <c:v>42895</c:v>
                      </c:pt>
                      <c:pt idx="150">
                        <c:v>42925</c:v>
                      </c:pt>
                      <c:pt idx="151">
                        <c:v>42956</c:v>
                      </c:pt>
                      <c:pt idx="152">
                        <c:v>42987</c:v>
                      </c:pt>
                      <c:pt idx="153">
                        <c:v>43017</c:v>
                      </c:pt>
                      <c:pt idx="154">
                        <c:v>43048</c:v>
                      </c:pt>
                      <c:pt idx="155">
                        <c:v>43078</c:v>
                      </c:pt>
                      <c:pt idx="156">
                        <c:v>43109</c:v>
                      </c:pt>
                      <c:pt idx="157">
                        <c:v>43140</c:v>
                      </c:pt>
                      <c:pt idx="158">
                        <c:v>43168</c:v>
                      </c:pt>
                      <c:pt idx="159">
                        <c:v>43199</c:v>
                      </c:pt>
                      <c:pt idx="160">
                        <c:v>43229</c:v>
                      </c:pt>
                      <c:pt idx="161">
                        <c:v>43260</c:v>
                      </c:pt>
                      <c:pt idx="162">
                        <c:v>43290</c:v>
                      </c:pt>
                      <c:pt idx="163">
                        <c:v>43321</c:v>
                      </c:pt>
                      <c:pt idx="164">
                        <c:v>43352</c:v>
                      </c:pt>
                      <c:pt idx="165">
                        <c:v>43382</c:v>
                      </c:pt>
                      <c:pt idx="166">
                        <c:v>43413</c:v>
                      </c:pt>
                      <c:pt idx="167">
                        <c:v>43443</c:v>
                      </c:pt>
                      <c:pt idx="168">
                        <c:v>43474</c:v>
                      </c:pt>
                      <c:pt idx="169">
                        <c:v>43505</c:v>
                      </c:pt>
                      <c:pt idx="170">
                        <c:v>43533</c:v>
                      </c:pt>
                      <c:pt idx="171">
                        <c:v>43564</c:v>
                      </c:pt>
                      <c:pt idx="172">
                        <c:v>43594</c:v>
                      </c:pt>
                      <c:pt idx="173">
                        <c:v>43625</c:v>
                      </c:pt>
                      <c:pt idx="174">
                        <c:v>43655</c:v>
                      </c:pt>
                      <c:pt idx="175">
                        <c:v>43686</c:v>
                      </c:pt>
                      <c:pt idx="176">
                        <c:v>43717</c:v>
                      </c:pt>
                      <c:pt idx="177">
                        <c:v>43747</c:v>
                      </c:pt>
                      <c:pt idx="178">
                        <c:v>43778</c:v>
                      </c:pt>
                      <c:pt idx="179">
                        <c:v>43808</c:v>
                      </c:pt>
                      <c:pt idx="180">
                        <c:v>43839</c:v>
                      </c:pt>
                      <c:pt idx="181">
                        <c:v>43870</c:v>
                      </c:pt>
                      <c:pt idx="182">
                        <c:v>43899</c:v>
                      </c:pt>
                      <c:pt idx="183">
                        <c:v>43930</c:v>
                      </c:pt>
                      <c:pt idx="184">
                        <c:v>43960</c:v>
                      </c:pt>
                      <c:pt idx="185">
                        <c:v>43991</c:v>
                      </c:pt>
                      <c:pt idx="186">
                        <c:v>44021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'Unit Sales Data'!$B$4:$GF$4</c15:sqref>
                        </c15:formulaRef>
                      </c:ext>
                    </c:extLst>
                    <c:numCache>
                      <c:formatCode>General</c:formatCode>
                      <c:ptCount val="187"/>
                      <c:pt idx="0">
                        <c:v>1</c:v>
                      </c:pt>
                      <c:pt idx="1">
                        <c:v>3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4</c:v>
                      </c:pt>
                      <c:pt idx="5">
                        <c:v>6</c:v>
                      </c:pt>
                      <c:pt idx="6">
                        <c:v>4</c:v>
                      </c:pt>
                      <c:pt idx="7">
                        <c:v>4</c:v>
                      </c:pt>
                      <c:pt idx="8">
                        <c:v>1</c:v>
                      </c:pt>
                      <c:pt idx="9">
                        <c:v>14</c:v>
                      </c:pt>
                      <c:pt idx="10">
                        <c:v>1</c:v>
                      </c:pt>
                      <c:pt idx="11">
                        <c:v>3</c:v>
                      </c:pt>
                      <c:pt idx="12">
                        <c:v>2</c:v>
                      </c:pt>
                      <c:pt idx="13">
                        <c:v>1</c:v>
                      </c:pt>
                      <c:pt idx="14">
                        <c:v>6</c:v>
                      </c:pt>
                      <c:pt idx="15">
                        <c:v>2</c:v>
                      </c:pt>
                      <c:pt idx="16">
                        <c:v>3</c:v>
                      </c:pt>
                      <c:pt idx="17">
                        <c:v>5</c:v>
                      </c:pt>
                      <c:pt idx="18">
                        <c:v>2</c:v>
                      </c:pt>
                      <c:pt idx="19">
                        <c:v>2</c:v>
                      </c:pt>
                      <c:pt idx="20">
                        <c:v>9</c:v>
                      </c:pt>
                      <c:pt idx="21">
                        <c:v>5</c:v>
                      </c:pt>
                      <c:pt idx="22">
                        <c:v>0</c:v>
                      </c:pt>
                      <c:pt idx="23">
                        <c:v>1</c:v>
                      </c:pt>
                      <c:pt idx="24">
                        <c:v>2</c:v>
                      </c:pt>
                      <c:pt idx="25">
                        <c:v>0</c:v>
                      </c:pt>
                      <c:pt idx="26">
                        <c:v>1</c:v>
                      </c:pt>
                      <c:pt idx="27">
                        <c:v>2</c:v>
                      </c:pt>
                      <c:pt idx="28">
                        <c:v>1</c:v>
                      </c:pt>
                      <c:pt idx="29">
                        <c:v>0</c:v>
                      </c:pt>
                      <c:pt idx="30">
                        <c:v>3</c:v>
                      </c:pt>
                      <c:pt idx="31">
                        <c:v>3</c:v>
                      </c:pt>
                      <c:pt idx="32">
                        <c:v>1</c:v>
                      </c:pt>
                      <c:pt idx="33">
                        <c:v>0</c:v>
                      </c:pt>
                      <c:pt idx="34">
                        <c:v>2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1</c:v>
                      </c:pt>
                      <c:pt idx="38">
                        <c:v>1</c:v>
                      </c:pt>
                      <c:pt idx="39">
                        <c:v>3</c:v>
                      </c:pt>
                      <c:pt idx="40">
                        <c:v>2</c:v>
                      </c:pt>
                      <c:pt idx="41">
                        <c:v>1</c:v>
                      </c:pt>
                      <c:pt idx="42">
                        <c:v>3</c:v>
                      </c:pt>
                      <c:pt idx="43">
                        <c:v>1</c:v>
                      </c:pt>
                      <c:pt idx="44">
                        <c:v>0</c:v>
                      </c:pt>
                      <c:pt idx="45">
                        <c:v>0</c:v>
                      </c:pt>
                      <c:pt idx="46">
                        <c:v>0</c:v>
                      </c:pt>
                      <c:pt idx="47">
                        <c:v>1</c:v>
                      </c:pt>
                      <c:pt idx="48">
                        <c:v>2</c:v>
                      </c:pt>
                      <c:pt idx="49">
                        <c:v>1</c:v>
                      </c:pt>
                      <c:pt idx="50">
                        <c:v>2</c:v>
                      </c:pt>
                      <c:pt idx="51">
                        <c:v>1</c:v>
                      </c:pt>
                      <c:pt idx="52">
                        <c:v>0</c:v>
                      </c:pt>
                      <c:pt idx="53">
                        <c:v>0</c:v>
                      </c:pt>
                      <c:pt idx="54">
                        <c:v>1</c:v>
                      </c:pt>
                      <c:pt idx="55">
                        <c:v>0</c:v>
                      </c:pt>
                      <c:pt idx="56">
                        <c:v>0</c:v>
                      </c:pt>
                      <c:pt idx="57">
                        <c:v>0</c:v>
                      </c:pt>
                      <c:pt idx="58">
                        <c:v>1</c:v>
                      </c:pt>
                      <c:pt idx="59">
                        <c:v>11</c:v>
                      </c:pt>
                      <c:pt idx="60">
                        <c:v>1</c:v>
                      </c:pt>
                      <c:pt idx="61">
                        <c:v>1</c:v>
                      </c:pt>
                      <c:pt idx="62">
                        <c:v>1</c:v>
                      </c:pt>
                      <c:pt idx="63">
                        <c:v>2</c:v>
                      </c:pt>
                      <c:pt idx="64">
                        <c:v>1</c:v>
                      </c:pt>
                      <c:pt idx="65">
                        <c:v>3</c:v>
                      </c:pt>
                      <c:pt idx="66">
                        <c:v>2</c:v>
                      </c:pt>
                      <c:pt idx="67">
                        <c:v>0</c:v>
                      </c:pt>
                      <c:pt idx="68">
                        <c:v>1</c:v>
                      </c:pt>
                      <c:pt idx="69">
                        <c:v>0</c:v>
                      </c:pt>
                      <c:pt idx="70">
                        <c:v>0</c:v>
                      </c:pt>
                      <c:pt idx="71">
                        <c:v>1</c:v>
                      </c:pt>
                      <c:pt idx="72">
                        <c:v>1</c:v>
                      </c:pt>
                      <c:pt idx="73">
                        <c:v>2</c:v>
                      </c:pt>
                      <c:pt idx="74">
                        <c:v>2</c:v>
                      </c:pt>
                      <c:pt idx="75">
                        <c:v>3</c:v>
                      </c:pt>
                      <c:pt idx="76">
                        <c:v>3</c:v>
                      </c:pt>
                      <c:pt idx="77">
                        <c:v>2</c:v>
                      </c:pt>
                      <c:pt idx="78">
                        <c:v>2</c:v>
                      </c:pt>
                      <c:pt idx="79">
                        <c:v>0</c:v>
                      </c:pt>
                      <c:pt idx="80">
                        <c:v>2</c:v>
                      </c:pt>
                      <c:pt idx="81">
                        <c:v>5</c:v>
                      </c:pt>
                      <c:pt idx="82">
                        <c:v>3</c:v>
                      </c:pt>
                      <c:pt idx="83">
                        <c:v>0</c:v>
                      </c:pt>
                      <c:pt idx="84">
                        <c:v>3</c:v>
                      </c:pt>
                      <c:pt idx="85">
                        <c:v>1</c:v>
                      </c:pt>
                      <c:pt idx="86">
                        <c:v>6</c:v>
                      </c:pt>
                      <c:pt idx="87">
                        <c:v>4</c:v>
                      </c:pt>
                      <c:pt idx="88">
                        <c:v>1</c:v>
                      </c:pt>
                      <c:pt idx="89">
                        <c:v>1</c:v>
                      </c:pt>
                      <c:pt idx="90">
                        <c:v>0</c:v>
                      </c:pt>
                      <c:pt idx="91">
                        <c:v>2</c:v>
                      </c:pt>
                      <c:pt idx="92">
                        <c:v>1</c:v>
                      </c:pt>
                      <c:pt idx="93">
                        <c:v>3</c:v>
                      </c:pt>
                      <c:pt idx="94">
                        <c:v>6</c:v>
                      </c:pt>
                      <c:pt idx="95">
                        <c:v>4</c:v>
                      </c:pt>
                      <c:pt idx="96">
                        <c:v>1</c:v>
                      </c:pt>
                      <c:pt idx="97">
                        <c:v>3</c:v>
                      </c:pt>
                      <c:pt idx="98">
                        <c:v>0</c:v>
                      </c:pt>
                      <c:pt idx="99">
                        <c:v>4</c:v>
                      </c:pt>
                      <c:pt idx="100">
                        <c:v>1</c:v>
                      </c:pt>
                      <c:pt idx="101">
                        <c:v>3</c:v>
                      </c:pt>
                      <c:pt idx="102">
                        <c:v>2</c:v>
                      </c:pt>
                      <c:pt idx="103">
                        <c:v>4</c:v>
                      </c:pt>
                      <c:pt idx="104">
                        <c:v>7</c:v>
                      </c:pt>
                      <c:pt idx="105">
                        <c:v>2</c:v>
                      </c:pt>
                      <c:pt idx="106">
                        <c:v>2</c:v>
                      </c:pt>
                      <c:pt idx="107">
                        <c:v>5</c:v>
                      </c:pt>
                      <c:pt idx="108">
                        <c:v>5</c:v>
                      </c:pt>
                      <c:pt idx="109">
                        <c:v>3</c:v>
                      </c:pt>
                      <c:pt idx="110">
                        <c:v>1</c:v>
                      </c:pt>
                      <c:pt idx="111">
                        <c:v>2</c:v>
                      </c:pt>
                      <c:pt idx="112">
                        <c:v>6</c:v>
                      </c:pt>
                      <c:pt idx="113">
                        <c:v>2</c:v>
                      </c:pt>
                      <c:pt idx="114">
                        <c:v>4</c:v>
                      </c:pt>
                      <c:pt idx="115">
                        <c:v>1</c:v>
                      </c:pt>
                      <c:pt idx="116">
                        <c:v>6</c:v>
                      </c:pt>
                      <c:pt idx="117">
                        <c:v>0</c:v>
                      </c:pt>
                      <c:pt idx="118">
                        <c:v>1</c:v>
                      </c:pt>
                      <c:pt idx="119">
                        <c:v>10</c:v>
                      </c:pt>
                      <c:pt idx="120">
                        <c:v>1</c:v>
                      </c:pt>
                      <c:pt idx="121">
                        <c:v>6</c:v>
                      </c:pt>
                      <c:pt idx="122">
                        <c:v>4</c:v>
                      </c:pt>
                      <c:pt idx="123">
                        <c:v>2</c:v>
                      </c:pt>
                      <c:pt idx="124">
                        <c:v>2</c:v>
                      </c:pt>
                      <c:pt idx="125">
                        <c:v>0</c:v>
                      </c:pt>
                      <c:pt idx="126">
                        <c:v>3</c:v>
                      </c:pt>
                      <c:pt idx="127">
                        <c:v>2</c:v>
                      </c:pt>
                      <c:pt idx="128">
                        <c:v>4</c:v>
                      </c:pt>
                      <c:pt idx="129">
                        <c:v>0</c:v>
                      </c:pt>
                      <c:pt idx="130">
                        <c:v>6</c:v>
                      </c:pt>
                      <c:pt idx="131">
                        <c:v>4</c:v>
                      </c:pt>
                      <c:pt idx="132">
                        <c:v>2</c:v>
                      </c:pt>
                      <c:pt idx="133">
                        <c:v>1</c:v>
                      </c:pt>
                      <c:pt idx="134">
                        <c:v>3</c:v>
                      </c:pt>
                      <c:pt idx="135">
                        <c:v>5</c:v>
                      </c:pt>
                      <c:pt idx="136">
                        <c:v>3</c:v>
                      </c:pt>
                      <c:pt idx="137">
                        <c:v>5</c:v>
                      </c:pt>
                      <c:pt idx="138">
                        <c:v>0</c:v>
                      </c:pt>
                      <c:pt idx="139">
                        <c:v>1</c:v>
                      </c:pt>
                      <c:pt idx="140">
                        <c:v>1</c:v>
                      </c:pt>
                      <c:pt idx="141">
                        <c:v>4</c:v>
                      </c:pt>
                      <c:pt idx="142">
                        <c:v>1</c:v>
                      </c:pt>
                      <c:pt idx="143">
                        <c:v>6</c:v>
                      </c:pt>
                      <c:pt idx="144">
                        <c:v>0</c:v>
                      </c:pt>
                      <c:pt idx="145">
                        <c:v>1</c:v>
                      </c:pt>
                      <c:pt idx="146">
                        <c:v>1</c:v>
                      </c:pt>
                      <c:pt idx="147">
                        <c:v>6</c:v>
                      </c:pt>
                      <c:pt idx="148">
                        <c:v>6</c:v>
                      </c:pt>
                      <c:pt idx="149">
                        <c:v>1</c:v>
                      </c:pt>
                      <c:pt idx="150">
                        <c:v>0</c:v>
                      </c:pt>
                      <c:pt idx="151">
                        <c:v>1</c:v>
                      </c:pt>
                      <c:pt idx="152">
                        <c:v>0</c:v>
                      </c:pt>
                      <c:pt idx="153">
                        <c:v>2</c:v>
                      </c:pt>
                      <c:pt idx="154">
                        <c:v>2</c:v>
                      </c:pt>
                      <c:pt idx="155">
                        <c:v>6</c:v>
                      </c:pt>
                      <c:pt idx="156">
                        <c:v>0</c:v>
                      </c:pt>
                      <c:pt idx="157">
                        <c:v>1</c:v>
                      </c:pt>
                      <c:pt idx="158">
                        <c:v>2</c:v>
                      </c:pt>
                      <c:pt idx="159">
                        <c:v>3</c:v>
                      </c:pt>
                      <c:pt idx="160">
                        <c:v>4</c:v>
                      </c:pt>
                      <c:pt idx="161">
                        <c:v>4</c:v>
                      </c:pt>
                      <c:pt idx="162">
                        <c:v>0</c:v>
                      </c:pt>
                      <c:pt idx="163">
                        <c:v>0</c:v>
                      </c:pt>
                      <c:pt idx="164">
                        <c:v>1</c:v>
                      </c:pt>
                      <c:pt idx="165">
                        <c:v>3</c:v>
                      </c:pt>
                      <c:pt idx="166">
                        <c:v>1</c:v>
                      </c:pt>
                      <c:pt idx="167">
                        <c:v>2</c:v>
                      </c:pt>
                      <c:pt idx="168">
                        <c:v>4</c:v>
                      </c:pt>
                      <c:pt idx="169">
                        <c:v>3</c:v>
                      </c:pt>
                      <c:pt idx="170">
                        <c:v>4</c:v>
                      </c:pt>
                      <c:pt idx="171">
                        <c:v>3</c:v>
                      </c:pt>
                      <c:pt idx="172">
                        <c:v>1</c:v>
                      </c:pt>
                      <c:pt idx="173">
                        <c:v>3</c:v>
                      </c:pt>
                      <c:pt idx="174">
                        <c:v>2</c:v>
                      </c:pt>
                      <c:pt idx="175">
                        <c:v>3</c:v>
                      </c:pt>
                      <c:pt idx="176">
                        <c:v>2</c:v>
                      </c:pt>
                      <c:pt idx="177">
                        <c:v>3</c:v>
                      </c:pt>
                      <c:pt idx="178">
                        <c:v>1</c:v>
                      </c:pt>
                      <c:pt idx="179">
                        <c:v>4</c:v>
                      </c:pt>
                      <c:pt idx="180">
                        <c:v>2</c:v>
                      </c:pt>
                      <c:pt idx="181">
                        <c:v>2</c:v>
                      </c:pt>
                      <c:pt idx="182">
                        <c:v>0</c:v>
                      </c:pt>
                      <c:pt idx="183">
                        <c:v>2</c:v>
                      </c:pt>
                      <c:pt idx="184">
                        <c:v>2</c:v>
                      </c:pt>
                      <c:pt idx="185">
                        <c:v>3</c:v>
                      </c:pt>
                      <c:pt idx="186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0CD7-4B29-88E8-7E59AC89D8B9}"/>
                  </c:ext>
                </c:extLst>
              </c15:ser>
            </c15:filteredLineSeries>
          </c:ext>
        </c:extLst>
      </c:lineChart>
      <c:dateAx>
        <c:axId val="536438528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6438200"/>
        <c:crosses val="autoZero"/>
        <c:auto val="1"/>
        <c:lblOffset val="100"/>
        <c:baseTimeUnit val="days"/>
      </c:dateAx>
      <c:valAx>
        <c:axId val="536438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6438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+mn-lt"/>
                <a:cs typeface="Arial" pitchFamily="34" charset="0"/>
              </a:defRPr>
            </a:pPr>
            <a:r>
              <a:rPr lang="en-US" sz="1000">
                <a:latin typeface="+mn-lt"/>
                <a:cs typeface="Arial" pitchFamily="34" charset="0"/>
              </a:rPr>
              <a:t>Active Residential Distressed</a:t>
            </a:r>
            <a:r>
              <a:rPr lang="en-US" sz="1000" baseline="0">
                <a:latin typeface="+mn-lt"/>
                <a:cs typeface="Arial" pitchFamily="34" charset="0"/>
              </a:rPr>
              <a:t> Properties</a:t>
            </a:r>
            <a:endParaRPr lang="en-US" sz="1000">
              <a:latin typeface="+mn-lt"/>
              <a:cs typeface="Arial" pitchFamily="34" charset="0"/>
            </a:endParaRPr>
          </a:p>
        </c:rich>
      </c:tx>
      <c:overlay val="0"/>
    </c:title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40968040759619E-2"/>
          <c:y val="1.64487239778731E-2"/>
          <c:w val="0.93627431681334194"/>
          <c:h val="0.8434212616965189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'Distressed Data'!$AD$15</c:f>
              <c:strCache>
                <c:ptCount val="1"/>
                <c:pt idx="0">
                  <c:v>Short Sale Inventory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'Distressed Data'!$AE$14:$CO$14</c:f>
              <c:numCache>
                <c:formatCode>mmm\-yy</c:formatCode>
                <c:ptCount val="63"/>
                <c:pt idx="0">
                  <c:v>40634</c:v>
                </c:pt>
                <c:pt idx="1">
                  <c:v>40664</c:v>
                </c:pt>
                <c:pt idx="2">
                  <c:v>40695</c:v>
                </c:pt>
                <c:pt idx="3">
                  <c:v>40725</c:v>
                </c:pt>
                <c:pt idx="4">
                  <c:v>40756</c:v>
                </c:pt>
                <c:pt idx="5">
                  <c:v>40787</c:v>
                </c:pt>
                <c:pt idx="6">
                  <c:v>40817</c:v>
                </c:pt>
                <c:pt idx="7">
                  <c:v>40848</c:v>
                </c:pt>
                <c:pt idx="8">
                  <c:v>40878</c:v>
                </c:pt>
                <c:pt idx="9">
                  <c:v>40909</c:v>
                </c:pt>
                <c:pt idx="10">
                  <c:v>40940</c:v>
                </c:pt>
                <c:pt idx="11">
                  <c:v>40969</c:v>
                </c:pt>
                <c:pt idx="12">
                  <c:v>41000</c:v>
                </c:pt>
                <c:pt idx="13">
                  <c:v>41030</c:v>
                </c:pt>
                <c:pt idx="14">
                  <c:v>41061</c:v>
                </c:pt>
                <c:pt idx="15">
                  <c:v>41091</c:v>
                </c:pt>
                <c:pt idx="16">
                  <c:v>41122</c:v>
                </c:pt>
                <c:pt idx="17">
                  <c:v>41153</c:v>
                </c:pt>
                <c:pt idx="18">
                  <c:v>41183</c:v>
                </c:pt>
                <c:pt idx="19">
                  <c:v>41214</c:v>
                </c:pt>
                <c:pt idx="20">
                  <c:v>41244</c:v>
                </c:pt>
                <c:pt idx="21">
                  <c:v>41275</c:v>
                </c:pt>
                <c:pt idx="22">
                  <c:v>41306</c:v>
                </c:pt>
                <c:pt idx="23">
                  <c:v>41334</c:v>
                </c:pt>
                <c:pt idx="24">
                  <c:v>41365</c:v>
                </c:pt>
                <c:pt idx="25">
                  <c:v>41395</c:v>
                </c:pt>
                <c:pt idx="26">
                  <c:v>41426</c:v>
                </c:pt>
                <c:pt idx="27">
                  <c:v>41456</c:v>
                </c:pt>
                <c:pt idx="28">
                  <c:v>41487</c:v>
                </c:pt>
                <c:pt idx="29">
                  <c:v>41518</c:v>
                </c:pt>
                <c:pt idx="30">
                  <c:v>41548</c:v>
                </c:pt>
                <c:pt idx="31">
                  <c:v>41579</c:v>
                </c:pt>
                <c:pt idx="32">
                  <c:v>41609</c:v>
                </c:pt>
                <c:pt idx="33">
                  <c:v>41640</c:v>
                </c:pt>
                <c:pt idx="34">
                  <c:v>41671</c:v>
                </c:pt>
                <c:pt idx="35">
                  <c:v>41699</c:v>
                </c:pt>
                <c:pt idx="36">
                  <c:v>41730</c:v>
                </c:pt>
                <c:pt idx="37">
                  <c:v>41760</c:v>
                </c:pt>
                <c:pt idx="38">
                  <c:v>41791</c:v>
                </c:pt>
                <c:pt idx="39">
                  <c:v>41821</c:v>
                </c:pt>
                <c:pt idx="40">
                  <c:v>41852</c:v>
                </c:pt>
                <c:pt idx="41">
                  <c:v>41883</c:v>
                </c:pt>
                <c:pt idx="42">
                  <c:v>41913</c:v>
                </c:pt>
                <c:pt idx="43">
                  <c:v>41944</c:v>
                </c:pt>
                <c:pt idx="44">
                  <c:v>41974</c:v>
                </c:pt>
                <c:pt idx="45">
                  <c:v>42005</c:v>
                </c:pt>
                <c:pt idx="46">
                  <c:v>42036</c:v>
                </c:pt>
                <c:pt idx="47">
                  <c:v>42064</c:v>
                </c:pt>
                <c:pt idx="48">
                  <c:v>42095</c:v>
                </c:pt>
                <c:pt idx="49">
                  <c:v>42125</c:v>
                </c:pt>
                <c:pt idx="50">
                  <c:v>42156</c:v>
                </c:pt>
                <c:pt idx="51">
                  <c:v>42186</c:v>
                </c:pt>
                <c:pt idx="52">
                  <c:v>42217</c:v>
                </c:pt>
                <c:pt idx="53">
                  <c:v>42248</c:v>
                </c:pt>
                <c:pt idx="54">
                  <c:v>42278</c:v>
                </c:pt>
                <c:pt idx="55">
                  <c:v>42309</c:v>
                </c:pt>
                <c:pt idx="56">
                  <c:v>42339</c:v>
                </c:pt>
                <c:pt idx="57">
                  <c:v>42370</c:v>
                </c:pt>
                <c:pt idx="58">
                  <c:v>42401</c:v>
                </c:pt>
                <c:pt idx="59">
                  <c:v>42430</c:v>
                </c:pt>
                <c:pt idx="60">
                  <c:v>42461</c:v>
                </c:pt>
                <c:pt idx="61">
                  <c:v>42491</c:v>
                </c:pt>
                <c:pt idx="62">
                  <c:v>42522</c:v>
                </c:pt>
              </c:numCache>
            </c:numRef>
          </c:cat>
          <c:val>
            <c:numRef>
              <c:f>'Distressed Data'!$AE$15:$CO$15</c:f>
              <c:numCache>
                <c:formatCode>General</c:formatCode>
                <c:ptCount val="63"/>
                <c:pt idx="0">
                  <c:v>190</c:v>
                </c:pt>
                <c:pt idx="1">
                  <c:v>173</c:v>
                </c:pt>
                <c:pt idx="2">
                  <c:v>177</c:v>
                </c:pt>
                <c:pt idx="3">
                  <c:v>178</c:v>
                </c:pt>
                <c:pt idx="4">
                  <c:v>175</c:v>
                </c:pt>
                <c:pt idx="5">
                  <c:v>169</c:v>
                </c:pt>
                <c:pt idx="6">
                  <c:v>186</c:v>
                </c:pt>
                <c:pt idx="7">
                  <c:v>120</c:v>
                </c:pt>
                <c:pt idx="8">
                  <c:v>152</c:v>
                </c:pt>
                <c:pt idx="9">
                  <c:v>126</c:v>
                </c:pt>
                <c:pt idx="10">
                  <c:v>150</c:v>
                </c:pt>
                <c:pt idx="11">
                  <c:v>162</c:v>
                </c:pt>
                <c:pt idx="12">
                  <c:v>160</c:v>
                </c:pt>
                <c:pt idx="13">
                  <c:v>161</c:v>
                </c:pt>
                <c:pt idx="14">
                  <c:v>153</c:v>
                </c:pt>
                <c:pt idx="15">
                  <c:v>145</c:v>
                </c:pt>
                <c:pt idx="16">
                  <c:v>129</c:v>
                </c:pt>
                <c:pt idx="17">
                  <c:v>127</c:v>
                </c:pt>
                <c:pt idx="18">
                  <c:v>132</c:v>
                </c:pt>
                <c:pt idx="19">
                  <c:v>132</c:v>
                </c:pt>
                <c:pt idx="20">
                  <c:v>134</c:v>
                </c:pt>
                <c:pt idx="21">
                  <c:v>133</c:v>
                </c:pt>
                <c:pt idx="22">
                  <c:v>139</c:v>
                </c:pt>
                <c:pt idx="23">
                  <c:v>136</c:v>
                </c:pt>
                <c:pt idx="24">
                  <c:v>132</c:v>
                </c:pt>
                <c:pt idx="25">
                  <c:v>120</c:v>
                </c:pt>
                <c:pt idx="26">
                  <c:v>105</c:v>
                </c:pt>
                <c:pt idx="27">
                  <c:v>98</c:v>
                </c:pt>
                <c:pt idx="28">
                  <c:v>93</c:v>
                </c:pt>
                <c:pt idx="29">
                  <c:v>89</c:v>
                </c:pt>
                <c:pt idx="30">
                  <c:v>91</c:v>
                </c:pt>
                <c:pt idx="31">
                  <c:v>87</c:v>
                </c:pt>
                <c:pt idx="32">
                  <c:v>78</c:v>
                </c:pt>
                <c:pt idx="33">
                  <c:v>91</c:v>
                </c:pt>
                <c:pt idx="34">
                  <c:v>96</c:v>
                </c:pt>
                <c:pt idx="35">
                  <c:v>91</c:v>
                </c:pt>
                <c:pt idx="36">
                  <c:v>86</c:v>
                </c:pt>
                <c:pt idx="37">
                  <c:v>85</c:v>
                </c:pt>
                <c:pt idx="38">
                  <c:v>80</c:v>
                </c:pt>
                <c:pt idx="39">
                  <c:v>84</c:v>
                </c:pt>
                <c:pt idx="40">
                  <c:v>87</c:v>
                </c:pt>
                <c:pt idx="41">
                  <c:v>85</c:v>
                </c:pt>
                <c:pt idx="42">
                  <c:v>83</c:v>
                </c:pt>
                <c:pt idx="43">
                  <c:v>87</c:v>
                </c:pt>
                <c:pt idx="44">
                  <c:v>66</c:v>
                </c:pt>
                <c:pt idx="45">
                  <c:v>80</c:v>
                </c:pt>
                <c:pt idx="46">
                  <c:v>82</c:v>
                </c:pt>
                <c:pt idx="47">
                  <c:v>82</c:v>
                </c:pt>
                <c:pt idx="48">
                  <c:v>74</c:v>
                </c:pt>
                <c:pt idx="49">
                  <c:v>57</c:v>
                </c:pt>
                <c:pt idx="50">
                  <c:v>54</c:v>
                </c:pt>
                <c:pt idx="51">
                  <c:v>52</c:v>
                </c:pt>
                <c:pt idx="52">
                  <c:v>46</c:v>
                </c:pt>
                <c:pt idx="53">
                  <c:v>46</c:v>
                </c:pt>
                <c:pt idx="54">
                  <c:v>46</c:v>
                </c:pt>
                <c:pt idx="55">
                  <c:v>39</c:v>
                </c:pt>
                <c:pt idx="56">
                  <c:v>35</c:v>
                </c:pt>
                <c:pt idx="57">
                  <c:v>36</c:v>
                </c:pt>
                <c:pt idx="58">
                  <c:v>36</c:v>
                </c:pt>
                <c:pt idx="59">
                  <c:v>32</c:v>
                </c:pt>
                <c:pt idx="60">
                  <c:v>31</c:v>
                </c:pt>
                <c:pt idx="61">
                  <c:v>30</c:v>
                </c:pt>
                <c:pt idx="62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50-42C2-AD9C-DF89C3986F38}"/>
            </c:ext>
          </c:extLst>
        </c:ser>
        <c:ser>
          <c:idx val="1"/>
          <c:order val="1"/>
          <c:tx>
            <c:strRef>
              <c:f>'Distressed Data'!$AD$16</c:f>
              <c:strCache>
                <c:ptCount val="1"/>
                <c:pt idx="0">
                  <c:v>Bank Owned Inventory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'Distressed Data'!$AE$14:$CO$14</c:f>
              <c:numCache>
                <c:formatCode>mmm\-yy</c:formatCode>
                <c:ptCount val="63"/>
                <c:pt idx="0">
                  <c:v>40634</c:v>
                </c:pt>
                <c:pt idx="1">
                  <c:v>40664</c:v>
                </c:pt>
                <c:pt idx="2">
                  <c:v>40695</c:v>
                </c:pt>
                <c:pt idx="3">
                  <c:v>40725</c:v>
                </c:pt>
                <c:pt idx="4">
                  <c:v>40756</c:v>
                </c:pt>
                <c:pt idx="5">
                  <c:v>40787</c:v>
                </c:pt>
                <c:pt idx="6">
                  <c:v>40817</c:v>
                </c:pt>
                <c:pt idx="7">
                  <c:v>40848</c:v>
                </c:pt>
                <c:pt idx="8">
                  <c:v>40878</c:v>
                </c:pt>
                <c:pt idx="9">
                  <c:v>40909</c:v>
                </c:pt>
                <c:pt idx="10">
                  <c:v>40940</c:v>
                </c:pt>
                <c:pt idx="11">
                  <c:v>40969</c:v>
                </c:pt>
                <c:pt idx="12">
                  <c:v>41000</c:v>
                </c:pt>
                <c:pt idx="13">
                  <c:v>41030</c:v>
                </c:pt>
                <c:pt idx="14">
                  <c:v>41061</c:v>
                </c:pt>
                <c:pt idx="15">
                  <c:v>41091</c:v>
                </c:pt>
                <c:pt idx="16">
                  <c:v>41122</c:v>
                </c:pt>
                <c:pt idx="17">
                  <c:v>41153</c:v>
                </c:pt>
                <c:pt idx="18">
                  <c:v>41183</c:v>
                </c:pt>
                <c:pt idx="19">
                  <c:v>41214</c:v>
                </c:pt>
                <c:pt idx="20">
                  <c:v>41244</c:v>
                </c:pt>
                <c:pt idx="21">
                  <c:v>41275</c:v>
                </c:pt>
                <c:pt idx="22">
                  <c:v>41306</c:v>
                </c:pt>
                <c:pt idx="23">
                  <c:v>41334</c:v>
                </c:pt>
                <c:pt idx="24">
                  <c:v>41365</c:v>
                </c:pt>
                <c:pt idx="25">
                  <c:v>41395</c:v>
                </c:pt>
                <c:pt idx="26">
                  <c:v>41426</c:v>
                </c:pt>
                <c:pt idx="27">
                  <c:v>41456</c:v>
                </c:pt>
                <c:pt idx="28">
                  <c:v>41487</c:v>
                </c:pt>
                <c:pt idx="29">
                  <c:v>41518</c:v>
                </c:pt>
                <c:pt idx="30">
                  <c:v>41548</c:v>
                </c:pt>
                <c:pt idx="31">
                  <c:v>41579</c:v>
                </c:pt>
                <c:pt idx="32">
                  <c:v>41609</c:v>
                </c:pt>
                <c:pt idx="33">
                  <c:v>41640</c:v>
                </c:pt>
                <c:pt idx="34">
                  <c:v>41671</c:v>
                </c:pt>
                <c:pt idx="35">
                  <c:v>41699</c:v>
                </c:pt>
                <c:pt idx="36">
                  <c:v>41730</c:v>
                </c:pt>
                <c:pt idx="37">
                  <c:v>41760</c:v>
                </c:pt>
                <c:pt idx="38">
                  <c:v>41791</c:v>
                </c:pt>
                <c:pt idx="39">
                  <c:v>41821</c:v>
                </c:pt>
                <c:pt idx="40">
                  <c:v>41852</c:v>
                </c:pt>
                <c:pt idx="41">
                  <c:v>41883</c:v>
                </c:pt>
                <c:pt idx="42">
                  <c:v>41913</c:v>
                </c:pt>
                <c:pt idx="43">
                  <c:v>41944</c:v>
                </c:pt>
                <c:pt idx="44">
                  <c:v>41974</c:v>
                </c:pt>
                <c:pt idx="45">
                  <c:v>42005</c:v>
                </c:pt>
                <c:pt idx="46">
                  <c:v>42036</c:v>
                </c:pt>
                <c:pt idx="47">
                  <c:v>42064</c:v>
                </c:pt>
                <c:pt idx="48">
                  <c:v>42095</c:v>
                </c:pt>
                <c:pt idx="49">
                  <c:v>42125</c:v>
                </c:pt>
                <c:pt idx="50">
                  <c:v>42156</c:v>
                </c:pt>
                <c:pt idx="51">
                  <c:v>42186</c:v>
                </c:pt>
                <c:pt idx="52">
                  <c:v>42217</c:v>
                </c:pt>
                <c:pt idx="53">
                  <c:v>42248</c:v>
                </c:pt>
                <c:pt idx="54">
                  <c:v>42278</c:v>
                </c:pt>
                <c:pt idx="55">
                  <c:v>42309</c:v>
                </c:pt>
                <c:pt idx="56">
                  <c:v>42339</c:v>
                </c:pt>
                <c:pt idx="57">
                  <c:v>42370</c:v>
                </c:pt>
                <c:pt idx="58">
                  <c:v>42401</c:v>
                </c:pt>
                <c:pt idx="59">
                  <c:v>42430</c:v>
                </c:pt>
                <c:pt idx="60">
                  <c:v>42461</c:v>
                </c:pt>
                <c:pt idx="61">
                  <c:v>42491</c:v>
                </c:pt>
                <c:pt idx="62">
                  <c:v>42522</c:v>
                </c:pt>
              </c:numCache>
            </c:numRef>
          </c:cat>
          <c:val>
            <c:numRef>
              <c:f>'Distressed Data'!$AE$16:$CO$16</c:f>
              <c:numCache>
                <c:formatCode>General</c:formatCode>
                <c:ptCount val="63"/>
                <c:pt idx="0">
                  <c:v>83</c:v>
                </c:pt>
                <c:pt idx="1">
                  <c:v>78</c:v>
                </c:pt>
                <c:pt idx="2">
                  <c:v>71</c:v>
                </c:pt>
                <c:pt idx="3">
                  <c:v>61</c:v>
                </c:pt>
                <c:pt idx="4">
                  <c:v>69</c:v>
                </c:pt>
                <c:pt idx="5">
                  <c:v>60</c:v>
                </c:pt>
                <c:pt idx="6">
                  <c:v>65</c:v>
                </c:pt>
                <c:pt idx="7">
                  <c:v>62</c:v>
                </c:pt>
                <c:pt idx="8">
                  <c:v>85</c:v>
                </c:pt>
                <c:pt idx="9">
                  <c:v>75</c:v>
                </c:pt>
                <c:pt idx="10">
                  <c:v>78</c:v>
                </c:pt>
                <c:pt idx="11">
                  <c:v>74</c:v>
                </c:pt>
                <c:pt idx="12">
                  <c:v>82</c:v>
                </c:pt>
                <c:pt idx="13">
                  <c:v>69</c:v>
                </c:pt>
                <c:pt idx="14">
                  <c:v>68</c:v>
                </c:pt>
                <c:pt idx="15">
                  <c:v>60</c:v>
                </c:pt>
                <c:pt idx="16">
                  <c:v>56</c:v>
                </c:pt>
                <c:pt idx="17">
                  <c:v>61</c:v>
                </c:pt>
                <c:pt idx="18">
                  <c:v>64</c:v>
                </c:pt>
                <c:pt idx="19">
                  <c:v>80</c:v>
                </c:pt>
                <c:pt idx="20">
                  <c:v>84</c:v>
                </c:pt>
                <c:pt idx="21">
                  <c:v>67</c:v>
                </c:pt>
                <c:pt idx="22">
                  <c:v>63</c:v>
                </c:pt>
                <c:pt idx="23">
                  <c:v>56</c:v>
                </c:pt>
                <c:pt idx="24">
                  <c:v>60</c:v>
                </c:pt>
                <c:pt idx="25">
                  <c:v>58</c:v>
                </c:pt>
                <c:pt idx="26">
                  <c:v>51</c:v>
                </c:pt>
                <c:pt idx="27">
                  <c:v>47</c:v>
                </c:pt>
                <c:pt idx="28">
                  <c:v>40</c:v>
                </c:pt>
                <c:pt idx="29">
                  <c:v>53</c:v>
                </c:pt>
                <c:pt idx="30">
                  <c:v>56</c:v>
                </c:pt>
                <c:pt idx="31">
                  <c:v>58</c:v>
                </c:pt>
                <c:pt idx="32">
                  <c:v>48</c:v>
                </c:pt>
                <c:pt idx="33">
                  <c:v>42</c:v>
                </c:pt>
                <c:pt idx="34">
                  <c:v>40</c:v>
                </c:pt>
                <c:pt idx="35">
                  <c:v>44</c:v>
                </c:pt>
                <c:pt idx="36">
                  <c:v>37</c:v>
                </c:pt>
                <c:pt idx="37">
                  <c:v>39</c:v>
                </c:pt>
                <c:pt idx="38">
                  <c:v>41</c:v>
                </c:pt>
                <c:pt idx="39">
                  <c:v>40</c:v>
                </c:pt>
                <c:pt idx="40">
                  <c:v>47</c:v>
                </c:pt>
                <c:pt idx="41">
                  <c:v>46</c:v>
                </c:pt>
                <c:pt idx="42">
                  <c:v>36</c:v>
                </c:pt>
                <c:pt idx="43">
                  <c:v>30</c:v>
                </c:pt>
                <c:pt idx="44">
                  <c:v>32</c:v>
                </c:pt>
                <c:pt idx="45">
                  <c:v>32</c:v>
                </c:pt>
                <c:pt idx="46">
                  <c:v>28</c:v>
                </c:pt>
                <c:pt idx="47">
                  <c:v>22</c:v>
                </c:pt>
                <c:pt idx="48">
                  <c:v>17</c:v>
                </c:pt>
                <c:pt idx="49">
                  <c:v>20</c:v>
                </c:pt>
                <c:pt idx="50">
                  <c:v>24</c:v>
                </c:pt>
                <c:pt idx="51">
                  <c:v>18</c:v>
                </c:pt>
                <c:pt idx="52">
                  <c:v>18</c:v>
                </c:pt>
                <c:pt idx="53">
                  <c:v>23</c:v>
                </c:pt>
                <c:pt idx="54">
                  <c:v>22</c:v>
                </c:pt>
                <c:pt idx="55">
                  <c:v>19</c:v>
                </c:pt>
                <c:pt idx="56">
                  <c:v>20</c:v>
                </c:pt>
                <c:pt idx="57">
                  <c:v>22</c:v>
                </c:pt>
                <c:pt idx="58">
                  <c:v>23</c:v>
                </c:pt>
                <c:pt idx="59">
                  <c:v>22</c:v>
                </c:pt>
                <c:pt idx="60">
                  <c:v>25</c:v>
                </c:pt>
                <c:pt idx="61">
                  <c:v>23</c:v>
                </c:pt>
                <c:pt idx="62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50-42C2-AD9C-DF89C3986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120727944"/>
        <c:axId val="-2120724904"/>
        <c:axId val="-2120721864"/>
      </c:bar3DChart>
      <c:dateAx>
        <c:axId val="-21207279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-2120724904"/>
        <c:crosses val="autoZero"/>
        <c:auto val="1"/>
        <c:lblOffset val="100"/>
        <c:baseTimeUnit val="months"/>
      </c:dateAx>
      <c:valAx>
        <c:axId val="-2120724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-2120727944"/>
        <c:crosses val="autoZero"/>
        <c:crossBetween val="between"/>
      </c:valAx>
      <c:serAx>
        <c:axId val="-2120721864"/>
        <c:scaling>
          <c:orientation val="maxMin"/>
        </c:scaling>
        <c:delete val="1"/>
        <c:axPos val="b"/>
        <c:majorTickMark val="out"/>
        <c:minorTickMark val="none"/>
        <c:tickLblPos val="none"/>
        <c:crossAx val="-2120724904"/>
        <c:crosses val="autoZero"/>
      </c:serAx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 w="63500" cmpd="dbl"/>
  </c:sp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chart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chart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chart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chart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chart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chart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chart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chart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chart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chart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chart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>
    <tabColor rgb="FF339BFF"/>
  </sheetPr>
  <sheetViews>
    <sheetView zoomScale="75" workbookViewId="0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D00-000000000000}">
  <sheetPr>
    <tabColor rgb="FF339BFF"/>
  </sheetPr>
  <sheetViews>
    <sheetView zoomScale="75" workbookViewId="0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420761F-2BEC-4004-B6C2-4E6E3F5827B6}">
  <sheetPr>
    <tabColor rgb="FF339BFF"/>
  </sheetPr>
  <sheetViews>
    <sheetView zoomScale="49" workbookViewId="0" zoomToFit="1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052B984-8CA5-40EE-8C2B-20441A153A35}">
  <sheetPr>
    <tabColor rgb="FF339BFF"/>
  </sheetPr>
  <sheetViews>
    <sheetView zoomScale="49" workbookViewId="0" zoomToFit="1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7746F94-0670-4213-92CC-3DB9FF9B2691}">
  <sheetPr>
    <tabColor rgb="FF339BFF"/>
  </sheetPr>
  <sheetViews>
    <sheetView zoomScale="49" workbookViewId="0" zoomToFit="1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300-000000000000}">
  <sheetPr>
    <tabColor rgb="FF339BFF"/>
  </sheetPr>
  <sheetViews>
    <sheetView zoomScale="77" workbookViewId="0" zoomToFit="1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B5DA05B-AFFF-4C5B-9082-66E33D64BC4C}">
  <sheetPr>
    <tabColor rgb="FF339BFF"/>
  </sheetPr>
  <sheetViews>
    <sheetView zoomScale="83" workbookViewId="0" zoomToFit="1"/>
  </sheetViews>
  <pageMargins left="0.7" right="0.7" top="0.75" bottom="0.75" header="0.3" footer="0.3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F09AB15-4338-48ED-8B53-2FE3DC5B2BCC}">
  <sheetPr>
    <tabColor rgb="FF339BFF"/>
  </sheetPr>
  <sheetViews>
    <sheetView zoomScale="49" workbookViewId="0" zoomToFit="1"/>
  </sheetViews>
  <pageMargins left="0.7" right="0.7" top="0.75" bottom="0.75" header="0.3" footer="0.3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800-000000000000}">
  <sheetPr>
    <tabColor rgb="FF339BFF"/>
  </sheetPr>
  <sheetViews>
    <sheetView zoomScale="83" workbookViewId="0" zoomToFit="1"/>
  </sheetViews>
  <pageMargins left="0.7" right="0.7" top="0.75" bottom="0.75" header="0.3" footer="0.3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39BBB9E-2C06-422D-991F-53FD2E6DA0C5}">
  <sheetPr>
    <tabColor rgb="FF339BFF"/>
  </sheetPr>
  <sheetViews>
    <sheetView zoomScale="49" workbookViewId="0" zoomToFit="1"/>
  </sheetViews>
  <pageMargins left="0.7" right="0.7" top="0.75" bottom="0.75" header="0.3" footer="0.3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7C23EE2-8F69-450D-AAA9-D53EB3E00282}">
  <sheetPr>
    <tabColor rgb="FF339BFF"/>
  </sheetPr>
  <sheetViews>
    <sheetView zoomScale="49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4524C79-3634-4B63-9EFD-175AFB4CEF68}">
  <sheetPr>
    <tabColor rgb="FF339BFF"/>
  </sheetPr>
  <sheetViews>
    <sheetView zoomScale="49" workbookViewId="0" zoomToFit="1"/>
  </sheetViews>
  <pageMargins left="0.7" right="0.7" top="0.75" bottom="0.75" header="0.3" footer="0.3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B00-000000000000}">
  <sheetPr>
    <tabColor rgb="FF339BFF"/>
  </sheetPr>
  <sheetViews>
    <sheetView zoomScale="75" workbookViewId="0"/>
  </sheetViews>
  <pageMargins left="0.7" right="0.7" top="0.75" bottom="0.75" header="0.3" footer="0.3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C46DE12-1175-4C45-8FE8-DF2CE17F2526}">
  <sheetPr>
    <tabColor rgb="FF339BFF"/>
  </sheetPr>
  <sheetViews>
    <sheetView zoomScale="49" workbookViewId="0" zoomToFit="1"/>
  </sheetViews>
  <pageMargins left="0.7" right="0.7" top="0.75" bottom="0.75" header="0.3" footer="0.3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5943BB8-CE69-42FE-A405-20FE91AA482D}">
  <sheetPr>
    <tabColor rgb="FF339BFF"/>
  </sheetPr>
  <sheetViews>
    <sheetView zoomScale="49" workbookViewId="0" zoomToFit="1"/>
  </sheetViews>
  <pageMargins left="0.7" right="0.7" top="0.75" bottom="0.75" header="0.3" footer="0.3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C9B11A0-F452-4A8D-B68E-5054B722FC38}">
  <sheetPr>
    <tabColor rgb="FF339BFF"/>
  </sheetPr>
  <sheetViews>
    <sheetView zoomScale="49" workbookViewId="0" zoomToFit="1"/>
  </sheetViews>
  <pageMargins left="0.7" right="0.7" top="0.75" bottom="0.75" header="0.3" footer="0.3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33DF82A-A686-4D64-9F77-2D2AB8EE92C4}">
  <sheetPr>
    <tabColor rgb="FF339BFF"/>
  </sheetPr>
  <sheetViews>
    <sheetView zoomScale="49" workbookViewId="0" zoomToFit="1"/>
  </sheetViews>
  <pageMargins left="0.7" right="0.7" top="0.75" bottom="0.75" header="0.3" footer="0.3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DCD6510-8298-40E2-9C0E-7FA7027BA505}">
  <sheetPr>
    <tabColor rgb="FF339BFF"/>
  </sheetPr>
  <sheetViews>
    <sheetView zoomScale="49" workbookViewId="0" zoomToFit="1"/>
  </sheetViews>
  <pageMargins left="0.7" right="0.7" top="0.75" bottom="0.75" header="0.3" footer="0.3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B3C3DF8-E6BF-44ED-8479-ECF52DB45617}">
  <sheetPr>
    <tabColor rgb="FF339BFF"/>
  </sheetPr>
  <sheetViews>
    <sheetView zoomScale="49" workbookViewId="0" zoomToFit="1"/>
  </sheetViews>
  <pageMargins left="0.7" right="0.7" top="0.75" bottom="0.75" header="0.3" footer="0.3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300-000000000000}">
  <sheetPr>
    <tabColor rgb="FF339BFF"/>
  </sheetPr>
  <sheetViews>
    <sheetView zoomScale="83" workbookViewId="0" zoomToFit="1"/>
  </sheetViews>
  <pageMargins left="0.7" right="0.7" top="0.75" bottom="0.75" header="0.3" footer="0.3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BDB10C1-429F-470D-8138-AD1CE976DEC9}">
  <sheetPr>
    <tabColor rgb="FF339BFF"/>
  </sheetPr>
  <sheetViews>
    <sheetView zoomScale="49" workbookViewId="0" zoomToFit="1"/>
  </sheetViews>
  <pageMargins left="0.7" right="0.7" top="0.75" bottom="0.75" header="0.3" footer="0.3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700-000000000000}">
  <sheetPr>
    <tabColor rgb="FF339BFF"/>
  </sheetPr>
  <sheetViews>
    <sheetView zoomScale="75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CF3710E-AAAC-4549-A132-D3A1E460D922}">
  <sheetPr>
    <tabColor rgb="FF339BFF"/>
  </sheetPr>
  <sheetViews>
    <sheetView zoomScale="49" workbookViewId="0" zoomToFit="1"/>
  </sheetViews>
  <pageMargins left="0.7" right="0.7" top="0.75" bottom="0.75" header="0.3" footer="0.3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900-000000000000}">
  <sheetPr>
    <tabColor rgb="FF339BFF"/>
  </sheetPr>
  <sheetViews>
    <sheetView zoomScale="49" workbookViewId="0" zoomToFit="1"/>
  </sheetViews>
  <pageMargins left="0.7" right="0.7" top="0.75" bottom="0.75" header="0.3" footer="0.3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190E41C-7B99-499D-9535-B1073A32A18F}">
  <sheetPr>
    <tabColor rgb="FF339BFF"/>
  </sheetPr>
  <sheetViews>
    <sheetView zoomScale="49" workbookViewId="0" zoomToFit="1"/>
  </sheetViews>
  <pageMargins left="0.7" right="0.7" top="0.75" bottom="0.75" header="0.3" footer="0.3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B3A5922-3166-47AE-BB0C-6760BDD839BE}">
  <sheetPr>
    <tabColor rgb="FF339BFF"/>
  </sheetPr>
  <sheetViews>
    <sheetView zoomScale="50" workbookViewId="0"/>
  </sheetViews>
  <pageMargins left="0.7" right="0.7" top="0.75" bottom="0.75" header="0.3" footer="0.3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100-000000000000}">
  <sheetPr>
    <tabColor rgb="FF339BFF"/>
  </sheetPr>
  <sheetViews>
    <sheetView zoomScale="94" workbookViewId="0"/>
  </sheetViews>
  <pageMargins left="0.7" right="0.7" top="0.75" bottom="0.75" header="0.3" footer="0.3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400-000000000000}">
  <sheetPr>
    <tabColor rgb="FF339BFF"/>
  </sheetPr>
  <sheetViews>
    <sheetView zoomScale="83" workbookViewId="0" zoomToFit="1"/>
  </sheetViews>
  <pageMargins left="0.7" right="0.7" top="0.75" bottom="0.75" header="0.3" footer="0.3"/>
  <drawing r:id="rId1"/>
</chartsheet>
</file>

<file path=xl/chartsheets/sheet3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73A2816-E1E8-4387-8BDB-7F996FC5BB67}">
  <sheetPr>
    <tabColor rgb="FF339BFF"/>
  </sheetPr>
  <sheetViews>
    <sheetView workbookViewId="0"/>
  </sheetViews>
  <pageMargins left="0.7" right="0.7" top="0.75" bottom="0.75" header="0.3" footer="0.3"/>
  <drawing r:id="rId1"/>
</chartsheet>
</file>

<file path=xl/chartsheets/sheet3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F4B4D55-BE7F-4297-8239-E0C710FF471C}">
  <sheetPr>
    <tabColor rgb="FF339BFF"/>
  </sheetPr>
  <sheetViews>
    <sheetView zoomScale="49" workbookViewId="0" zoomToFit="1"/>
  </sheetViews>
  <pageMargins left="0.7" right="0.7" top="0.75" bottom="0.75" header="0.3" footer="0.3"/>
  <drawing r:id="rId1"/>
</chartsheet>
</file>

<file path=xl/chartsheets/sheet3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3377FA5-1567-4B52-ABF1-5C603E8E6FB0}">
  <sheetPr>
    <tabColor rgb="FF339BFF"/>
  </sheetPr>
  <sheetViews>
    <sheetView zoomScale="49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B2B398B-858E-4BB3-9CBF-FD7B3A90D0BE}">
  <sheetPr>
    <tabColor rgb="FF339BFF"/>
  </sheetPr>
  <sheetViews>
    <sheetView zoomScale="49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>
    <tabColor rgb="FF0070C0"/>
  </sheetPr>
  <sheetViews>
    <sheetView zoomScale="49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5F6201B-666A-4198-ABD9-22B59AE80A8E}">
  <sheetPr>
    <tabColor rgb="FF339BFF"/>
  </sheetPr>
  <sheetViews>
    <sheetView tabSelected="1" zoomScale="75"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>
    <tabColor rgb="FF00B0F0"/>
  </sheetPr>
  <sheetViews>
    <sheetView zoomScale="87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A4B07E8-8581-4297-847C-A9F4427511E4}">
  <sheetPr>
    <tabColor rgb="FF339BFF"/>
  </sheetPr>
  <sheetViews>
    <sheetView workbookViewId="0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B00-000000000000}">
  <sheetPr>
    <tabColor rgb="FF339BFF"/>
  </sheetPr>
  <sheetViews>
    <sheetView zoomScale="7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6160" cy="625856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46160" cy="625856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46160" cy="625856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61918" cy="626706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39DA75-4AEB-4A26-8DCF-8F69C402A01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61918" cy="626706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14F2D4A-A8EF-444C-8DA8-67370590AAB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61918" cy="626706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BF1D16B-273B-4D83-8FB2-FA926C391F2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49195" cy="626423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7C3A47C-510D-4706-BE1E-F23AE885894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39060" cy="625207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ED93F07-3FD5-4B49-9E7C-1A43359B719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61918" cy="626706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8A8423E-9E61-4D67-8703-083A646C5B7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8639060" cy="625207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6F84D1E-E2CD-481C-8EE1-6838DC148BD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8661918" cy="626706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692C548-E700-4DCB-B143-8062522E596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1918" cy="626706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004CDA7-A504-46AB-96B2-4DC33AE5265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8661918" cy="626706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BB8CCB2-62E6-4000-BB92-344A5548B5B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8646160" cy="625856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8661918" cy="626706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2B6F5DD-E6B4-437B-BB1B-064118E9DA3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8661918" cy="626706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DBEE99B-DF08-4EC3-81FC-CF829CF2E2A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8661918" cy="626706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2EE39A9-F3BE-465D-AD46-26A7D17DFFF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61918" cy="626706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225BF91-5707-4F84-BE83-6E39EB16E60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0" y="0"/>
    <xdr:ext cx="8661918" cy="626706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B717C95-0B6C-4D74-970E-E9416F58DFC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8661918" cy="626706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D6C19BD-D481-496D-AFE3-A9BBFF02CB2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>
  <xdr:absoluteAnchor>
    <xdr:pos x="0" y="0"/>
    <xdr:ext cx="8661918" cy="626706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4D77D29-08AC-4B82-A5C7-5606ABC5088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8661918" cy="626706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356013E-BB3B-4475-9030-7D7B717CE42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1918" cy="626706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7FB65F0-836B-4938-9334-1607B507610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>
  <xdr:absoluteAnchor>
    <xdr:pos x="0" y="0"/>
    <xdr:ext cx="8646160" cy="625856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0.61996</cdr:x>
      <cdr:y>0.10909</cdr:y>
    </cdr:from>
    <cdr:to>
      <cdr:x>0.95431</cdr:x>
      <cdr:y>0.24959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EB54D4E-390F-4AEE-9444-9492039AB9B3}"/>
            </a:ext>
          </a:extLst>
        </cdr:cNvPr>
        <cdr:cNvSpPr txBox="1"/>
      </cdr:nvSpPr>
      <cdr:spPr>
        <a:xfrm xmlns:a="http://schemas.openxmlformats.org/drawingml/2006/main">
          <a:off x="5305660" y="634470"/>
          <a:ext cx="2861390" cy="8171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600">
              <a:latin typeface="+mn-lt"/>
              <a:ea typeface="+mn-ea"/>
              <a:cs typeface="+mn-cs"/>
            </a:rPr>
            <a:t>Absorption Rate</a:t>
          </a:r>
          <a:endParaRPr lang="en-US" sz="600"/>
        </a:p>
        <a:p xmlns:a="http://schemas.openxmlformats.org/drawingml/2006/main">
          <a:pPr algn="ctr"/>
          <a:r>
            <a:rPr lang="en-US" sz="600" b="1">
              <a:latin typeface="+mn-lt"/>
              <a:ea typeface="+mn-ea"/>
              <a:cs typeface="+mn-cs"/>
            </a:rPr>
            <a:t>Definition</a:t>
          </a:r>
          <a:r>
            <a:rPr lang="en-US" sz="600">
              <a:latin typeface="+mn-lt"/>
              <a:ea typeface="+mn-ea"/>
              <a:cs typeface="+mn-cs"/>
            </a:rPr>
            <a:t>:  The number</a:t>
          </a:r>
          <a:r>
            <a:rPr lang="en-US" sz="600" baseline="0">
              <a:latin typeface="+mn-lt"/>
              <a:ea typeface="+mn-ea"/>
              <a:cs typeface="+mn-cs"/>
            </a:rPr>
            <a:t> of weeks it takes to sell the current inventory at the present rate of sales OR</a:t>
          </a:r>
          <a:endParaRPr lang="en-US" sz="600"/>
        </a:p>
        <a:p xmlns:a="http://schemas.openxmlformats.org/drawingml/2006/main">
          <a:pPr algn="ctr"/>
          <a:r>
            <a:rPr lang="en-US" sz="600" u="sng" baseline="0">
              <a:latin typeface="+mn-lt"/>
              <a:ea typeface="+mn-ea"/>
              <a:cs typeface="+mn-cs"/>
            </a:rPr>
            <a:t>Total Active Listings</a:t>
          </a:r>
          <a:endParaRPr lang="en-US" sz="600"/>
        </a:p>
        <a:p xmlns:a="http://schemas.openxmlformats.org/drawingml/2006/main">
          <a:pPr algn="ctr"/>
          <a:r>
            <a:rPr lang="en-US" sz="600" baseline="0">
              <a:latin typeface="+mn-lt"/>
              <a:ea typeface="+mn-ea"/>
              <a:cs typeface="+mn-cs"/>
            </a:rPr>
            <a:t>((Units sold last month * 12 months) / 52 weeks)</a:t>
          </a:r>
          <a:endParaRPr lang="en-US" sz="600"/>
        </a:p>
        <a:p xmlns:a="http://schemas.openxmlformats.org/drawingml/2006/main">
          <a:endParaRPr lang="en-US" sz="1100"/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absoluteAnchor>
    <xdr:pos x="0" y="0"/>
    <xdr:ext cx="8661918" cy="626706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0" y="0"/>
    <xdr:ext cx="8661918" cy="626706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5209483-B01F-462A-BD7B-A986A0D919B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>
  <xdr:absoluteAnchor>
    <xdr:pos x="0" y="0"/>
    <xdr:ext cx="8625840" cy="62484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0976FE9-9C84-4336-9A93-21293CA5584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0" y="0"/>
    <xdr:ext cx="8633298" cy="625002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2EF5BE8-CA6E-4E0D-AF84-28990FCC441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xdr:wsDr xmlns:xdr="http://schemas.openxmlformats.org/drawingml/2006/spreadsheetDrawing" xmlns:a="http://schemas.openxmlformats.org/drawingml/2006/main">
  <xdr:absoluteAnchor>
    <xdr:pos x="0" y="0"/>
    <xdr:ext cx="8639060" cy="625207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F572418-AE73-4E3E-A4C9-EE3CAF6BA79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7.xml><?xml version="1.0" encoding="utf-8"?>
<xdr:wsDr xmlns:xdr="http://schemas.openxmlformats.org/drawingml/2006/spreadsheetDrawing" xmlns:a="http://schemas.openxmlformats.org/drawingml/2006/main">
  <xdr:absoluteAnchor>
    <xdr:pos x="0" y="0"/>
    <xdr:ext cx="8641080" cy="62560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A03F312-F774-4DEE-AEA2-F77E49DE6EA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8.xml><?xml version="1.0" encoding="utf-8"?>
<xdr:wsDr xmlns:xdr="http://schemas.openxmlformats.org/drawingml/2006/spreadsheetDrawing" xmlns:a="http://schemas.openxmlformats.org/drawingml/2006/main">
  <xdr:absoluteAnchor>
    <xdr:pos x="0" y="0"/>
    <xdr:ext cx="8661918" cy="626706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F226E35-306B-4107-9211-2C67F14E04C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9.xml><?xml version="1.0" encoding="utf-8"?>
<xdr:wsDr xmlns:xdr="http://schemas.openxmlformats.org/drawingml/2006/spreadsheetDrawing" xmlns:a="http://schemas.openxmlformats.org/drawingml/2006/main">
  <xdr:absoluteAnchor>
    <xdr:pos x="0" y="0"/>
    <xdr:ext cx="8661918" cy="626706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0D26B5F-DE01-4C53-86FE-D664BAA01FC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1918" cy="626706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284D4A8-3C8B-40D6-86F5-C9C7F8AF72B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251460</xdr:colOff>
      <xdr:row>0</xdr:row>
      <xdr:rowOff>0</xdr:rowOff>
    </xdr:from>
    <xdr:to>
      <xdr:col>23</xdr:col>
      <xdr:colOff>68580</xdr:colOff>
      <xdr:row>24</xdr:row>
      <xdr:rowOff>160020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B045DF2-6F6F-4D01-AC8D-631A9500C7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304800</xdr:colOff>
      <xdr:row>23</xdr:row>
      <xdr:rowOff>80010</xdr:rowOff>
    </xdr:from>
    <xdr:to>
      <xdr:col>23</xdr:col>
      <xdr:colOff>121920</xdr:colOff>
      <xdr:row>37</xdr:row>
      <xdr:rowOff>171450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2D9EDBE-7167-4BFE-BC5D-12EF9CF0A6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1918" cy="626706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D983C61-CEFF-4FD9-8FFA-5EA2246CDC2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46160" cy="625856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1FE8AA9-F6D8-4774-9EC3-9CF4EDE0B60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36000" cy="625592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41080" cy="62560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E028C48-1F2E-456B-9A10-AF9F6358DBA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HB9"/>
  <sheetViews>
    <sheetView topLeftCell="GF1" zoomScale="125" zoomScaleNormal="125" zoomScalePageLayoutView="125" workbookViewId="0">
      <selection activeCell="GI2" sqref="GI2:GR2"/>
    </sheetView>
  </sheetViews>
  <sheetFormatPr defaultColWidth="8.6640625" defaultRowHeight="14.4" x14ac:dyDescent="0.3"/>
  <sheetData>
    <row r="1" spans="1:210" s="2" customFormat="1" x14ac:dyDescent="0.3">
      <c r="A1" s="2">
        <v>38200</v>
      </c>
      <c r="B1" s="2">
        <v>38231</v>
      </c>
      <c r="C1" s="2">
        <v>38261</v>
      </c>
      <c r="D1" s="2">
        <v>38292</v>
      </c>
      <c r="E1" s="2">
        <v>38322</v>
      </c>
      <c r="F1" s="2">
        <v>38353</v>
      </c>
      <c r="G1" s="2">
        <v>38384</v>
      </c>
      <c r="H1" s="2">
        <v>38412</v>
      </c>
      <c r="I1" s="2">
        <v>38443</v>
      </c>
      <c r="J1" s="2">
        <v>38473</v>
      </c>
      <c r="K1" s="2">
        <v>38504</v>
      </c>
      <c r="L1" s="2">
        <v>38534</v>
      </c>
      <c r="M1" s="2">
        <v>38565</v>
      </c>
      <c r="N1" s="2">
        <v>38596</v>
      </c>
      <c r="O1" s="2">
        <v>38626</v>
      </c>
      <c r="P1" s="2">
        <v>38657</v>
      </c>
      <c r="Q1" s="2">
        <v>38687</v>
      </c>
      <c r="R1" s="2">
        <v>38718</v>
      </c>
      <c r="S1" s="2">
        <v>38749</v>
      </c>
      <c r="T1" s="2">
        <v>38777</v>
      </c>
      <c r="U1" s="2">
        <v>38808</v>
      </c>
      <c r="V1" s="2">
        <v>38838</v>
      </c>
      <c r="W1" s="2">
        <v>38869</v>
      </c>
      <c r="X1" s="2">
        <v>38899</v>
      </c>
      <c r="Y1" s="2">
        <v>38930</v>
      </c>
      <c r="Z1" s="2">
        <v>38961</v>
      </c>
      <c r="AA1" s="2">
        <v>38991</v>
      </c>
      <c r="AB1" s="2">
        <v>39022</v>
      </c>
      <c r="AC1" s="2">
        <v>39052</v>
      </c>
      <c r="AD1" s="2">
        <v>39083</v>
      </c>
      <c r="AE1" s="2">
        <v>39114</v>
      </c>
      <c r="AF1" s="2">
        <v>39142</v>
      </c>
      <c r="AG1" s="2">
        <v>39173</v>
      </c>
      <c r="AH1" s="2">
        <v>39203</v>
      </c>
      <c r="AI1" s="2">
        <v>39234</v>
      </c>
      <c r="AJ1" s="2">
        <v>39264</v>
      </c>
      <c r="AK1" s="2">
        <v>39295</v>
      </c>
      <c r="AL1" s="2">
        <v>39326</v>
      </c>
      <c r="AM1" s="2">
        <v>39356</v>
      </c>
      <c r="AN1" s="2">
        <v>39387</v>
      </c>
      <c r="AO1" s="2">
        <v>39417</v>
      </c>
      <c r="AP1" s="2">
        <v>39448</v>
      </c>
      <c r="AQ1" s="2">
        <v>39479</v>
      </c>
      <c r="AR1" s="2">
        <v>39508</v>
      </c>
      <c r="AS1" s="2">
        <v>39539</v>
      </c>
      <c r="AT1" s="2">
        <v>39569</v>
      </c>
      <c r="AU1" s="2">
        <v>39600</v>
      </c>
      <c r="AV1" s="2">
        <v>39630</v>
      </c>
      <c r="AW1" s="2">
        <v>39661</v>
      </c>
      <c r="AX1" s="2">
        <v>39692</v>
      </c>
      <c r="AY1" s="2">
        <v>39722</v>
      </c>
      <c r="AZ1" s="2">
        <v>39753</v>
      </c>
      <c r="BA1" s="2">
        <v>39783</v>
      </c>
      <c r="BB1" s="2">
        <v>39814</v>
      </c>
      <c r="BC1" s="2">
        <v>39845</v>
      </c>
      <c r="BD1" s="2">
        <v>39873</v>
      </c>
      <c r="BE1" s="2">
        <v>39904</v>
      </c>
      <c r="BF1" s="2">
        <v>39934</v>
      </c>
      <c r="BG1" s="2">
        <v>39965</v>
      </c>
      <c r="BH1" s="2">
        <v>39995</v>
      </c>
      <c r="BI1" s="2">
        <v>40026</v>
      </c>
      <c r="BJ1" s="2">
        <v>40057</v>
      </c>
      <c r="BK1" s="2">
        <v>40087</v>
      </c>
      <c r="BL1" s="2">
        <v>40118</v>
      </c>
      <c r="BM1" s="2">
        <v>40148</v>
      </c>
      <c r="BN1" s="2">
        <v>40179</v>
      </c>
      <c r="BO1" s="2">
        <v>40210</v>
      </c>
      <c r="BP1" s="2">
        <v>40238</v>
      </c>
      <c r="BQ1" s="2">
        <v>40269</v>
      </c>
      <c r="BR1" s="2">
        <v>40299</v>
      </c>
      <c r="BS1" s="2">
        <v>40330</v>
      </c>
      <c r="BT1" s="2">
        <v>40360</v>
      </c>
      <c r="BU1" s="2">
        <v>40391</v>
      </c>
      <c r="BV1" s="2">
        <v>40422</v>
      </c>
      <c r="BW1" s="2">
        <v>40452</v>
      </c>
      <c r="BX1" s="2">
        <v>40483</v>
      </c>
      <c r="BY1" s="2">
        <v>40513</v>
      </c>
      <c r="BZ1" s="2">
        <v>40544</v>
      </c>
      <c r="CA1" s="2">
        <v>40575</v>
      </c>
      <c r="CB1" s="2">
        <v>40603</v>
      </c>
      <c r="CC1" s="2">
        <v>40634</v>
      </c>
      <c r="CD1" s="2">
        <v>40664</v>
      </c>
      <c r="CE1" s="2">
        <v>40695</v>
      </c>
      <c r="CF1" s="2">
        <v>40725</v>
      </c>
      <c r="CG1" s="2">
        <v>40756</v>
      </c>
      <c r="CH1" s="2">
        <v>40787</v>
      </c>
      <c r="CI1" s="2">
        <v>40817</v>
      </c>
      <c r="CJ1" s="2">
        <v>40848</v>
      </c>
      <c r="CK1" s="2">
        <v>40878</v>
      </c>
      <c r="CL1" s="2">
        <v>40909</v>
      </c>
      <c r="CM1" s="2">
        <v>40940</v>
      </c>
      <c r="CN1" s="2">
        <v>40969</v>
      </c>
      <c r="CO1" s="2">
        <v>41000</v>
      </c>
      <c r="CP1" s="2">
        <v>41030</v>
      </c>
      <c r="CQ1" s="2">
        <v>41061</v>
      </c>
      <c r="CR1" s="2">
        <v>41091</v>
      </c>
      <c r="CS1" s="2">
        <v>41122</v>
      </c>
      <c r="CT1" s="2">
        <v>41153</v>
      </c>
      <c r="CU1" s="2">
        <v>41183</v>
      </c>
      <c r="CV1" s="2">
        <v>41214</v>
      </c>
      <c r="CW1" s="2">
        <v>41244</v>
      </c>
      <c r="CX1" s="2">
        <v>41275</v>
      </c>
      <c r="CY1" s="2">
        <v>41306</v>
      </c>
      <c r="CZ1" s="2">
        <v>41334</v>
      </c>
      <c r="DA1" s="2">
        <v>41365</v>
      </c>
      <c r="DB1" s="2">
        <v>41395</v>
      </c>
      <c r="DC1" s="2">
        <v>41426</v>
      </c>
      <c r="DD1" s="2">
        <v>41456</v>
      </c>
      <c r="DE1" s="2">
        <v>41487</v>
      </c>
      <c r="DF1" s="2">
        <v>41518</v>
      </c>
      <c r="DG1" s="2">
        <v>41548</v>
      </c>
      <c r="DH1" s="2">
        <v>41579</v>
      </c>
      <c r="DI1" s="2">
        <v>41609</v>
      </c>
      <c r="DJ1" s="2">
        <v>41640</v>
      </c>
      <c r="DK1" s="2">
        <v>41671</v>
      </c>
      <c r="DL1" s="2">
        <v>41699</v>
      </c>
      <c r="DM1" s="2">
        <v>41730</v>
      </c>
      <c r="DN1" s="2">
        <v>41760</v>
      </c>
      <c r="DO1" s="2">
        <v>41791</v>
      </c>
      <c r="DP1" s="2">
        <v>41821</v>
      </c>
      <c r="DQ1" s="2">
        <v>41852</v>
      </c>
      <c r="DR1" s="2">
        <v>41883</v>
      </c>
      <c r="DS1" s="2">
        <v>41913</v>
      </c>
      <c r="DT1" s="2">
        <v>41944</v>
      </c>
      <c r="DU1" s="2">
        <v>41974</v>
      </c>
      <c r="DV1" s="2">
        <v>42005</v>
      </c>
      <c r="DW1" s="2">
        <v>42036</v>
      </c>
      <c r="DX1" s="2">
        <v>42064</v>
      </c>
      <c r="DY1" s="2">
        <v>42095</v>
      </c>
      <c r="DZ1" s="2">
        <v>42125</v>
      </c>
      <c r="EA1" s="2">
        <v>42156</v>
      </c>
      <c r="EB1" s="2">
        <v>42186</v>
      </c>
      <c r="EC1" s="2">
        <v>42217</v>
      </c>
      <c r="ED1" s="2">
        <v>42248</v>
      </c>
      <c r="EE1" s="2">
        <v>42278</v>
      </c>
      <c r="EF1" s="2">
        <v>42309</v>
      </c>
      <c r="EG1" s="2">
        <v>42339</v>
      </c>
      <c r="EH1" s="2">
        <v>42370</v>
      </c>
      <c r="EI1" s="2">
        <v>42401</v>
      </c>
      <c r="EJ1" s="2">
        <v>42430</v>
      </c>
      <c r="EK1" s="2">
        <v>42461</v>
      </c>
      <c r="EL1" s="2">
        <v>42491</v>
      </c>
      <c r="EM1" s="2">
        <v>42522</v>
      </c>
      <c r="EN1" s="2">
        <v>42552</v>
      </c>
      <c r="EO1" s="2">
        <v>42583</v>
      </c>
      <c r="EP1" s="2">
        <v>42614</v>
      </c>
      <c r="EQ1" s="2">
        <v>42644</v>
      </c>
      <c r="ER1" s="2">
        <v>42675</v>
      </c>
      <c r="ES1" s="2">
        <v>42705</v>
      </c>
      <c r="ET1" s="2">
        <v>42736</v>
      </c>
      <c r="EU1" s="2">
        <v>42767</v>
      </c>
      <c r="EV1" s="2">
        <v>42795</v>
      </c>
      <c r="EW1" s="2">
        <v>42826</v>
      </c>
      <c r="EX1" s="2">
        <v>42856</v>
      </c>
      <c r="EY1" s="2">
        <v>42887</v>
      </c>
      <c r="EZ1" s="2">
        <v>42917</v>
      </c>
      <c r="FA1" s="2">
        <v>42948</v>
      </c>
      <c r="FB1" s="2">
        <v>42979</v>
      </c>
      <c r="FC1" s="2">
        <v>43009</v>
      </c>
      <c r="FD1" s="2">
        <v>43040</v>
      </c>
      <c r="FE1" s="2">
        <v>43070</v>
      </c>
      <c r="FF1" s="2">
        <v>43101</v>
      </c>
      <c r="FG1" s="2">
        <v>43132</v>
      </c>
      <c r="FH1" s="2">
        <v>43160</v>
      </c>
      <c r="FI1" s="2">
        <v>43191</v>
      </c>
      <c r="FJ1" s="2">
        <v>43221</v>
      </c>
      <c r="FK1" s="2">
        <v>43252</v>
      </c>
      <c r="FL1" s="2">
        <v>43282</v>
      </c>
      <c r="FM1" s="2">
        <v>43313</v>
      </c>
      <c r="FN1" s="2">
        <v>43344</v>
      </c>
      <c r="FO1" s="2">
        <v>43374</v>
      </c>
      <c r="FP1" s="2">
        <v>43405</v>
      </c>
      <c r="FQ1" s="2">
        <v>43435</v>
      </c>
      <c r="FR1" s="2">
        <v>43466</v>
      </c>
      <c r="FS1" s="2">
        <v>43497</v>
      </c>
      <c r="FT1" s="2">
        <v>43525</v>
      </c>
      <c r="FU1" s="2">
        <v>43556</v>
      </c>
      <c r="FV1" s="2">
        <v>43586</v>
      </c>
      <c r="FW1" s="2">
        <v>43617</v>
      </c>
      <c r="FX1" s="2">
        <v>43647</v>
      </c>
      <c r="FY1" s="2">
        <v>43678</v>
      </c>
      <c r="FZ1" s="2">
        <v>43709</v>
      </c>
      <c r="GA1" s="2">
        <v>43739</v>
      </c>
      <c r="GB1" s="2">
        <v>43770</v>
      </c>
      <c r="GC1" s="2">
        <v>43800</v>
      </c>
      <c r="GD1" s="2">
        <v>43831</v>
      </c>
      <c r="GE1" s="2">
        <v>43862</v>
      </c>
      <c r="GF1" s="2">
        <v>43891</v>
      </c>
      <c r="GG1" s="2">
        <v>43922</v>
      </c>
      <c r="GH1" s="2">
        <v>43952</v>
      </c>
      <c r="GI1" s="2">
        <v>43983</v>
      </c>
      <c r="GJ1" s="2">
        <v>44013</v>
      </c>
      <c r="GK1" s="2">
        <v>44044</v>
      </c>
      <c r="GL1" s="2">
        <v>44075</v>
      </c>
      <c r="GM1" s="2">
        <v>44105</v>
      </c>
      <c r="GN1" s="2">
        <v>44136</v>
      </c>
      <c r="GO1" s="2">
        <v>44166</v>
      </c>
      <c r="GP1" s="2">
        <v>44197</v>
      </c>
      <c r="GQ1" s="2">
        <v>44228</v>
      </c>
      <c r="GR1" s="2">
        <v>44256</v>
      </c>
      <c r="GS1" s="2">
        <v>44287</v>
      </c>
      <c r="GT1" s="2">
        <v>44317</v>
      </c>
      <c r="GU1" s="2">
        <v>44348</v>
      </c>
      <c r="GV1" s="2">
        <v>44378</v>
      </c>
      <c r="GW1" s="2">
        <v>44409</v>
      </c>
      <c r="GX1" s="2">
        <v>44440</v>
      </c>
      <c r="GY1" s="2">
        <v>44470</v>
      </c>
      <c r="GZ1" s="2">
        <v>44501</v>
      </c>
      <c r="HA1" s="2">
        <v>44531</v>
      </c>
      <c r="HB1" s="2">
        <v>44562</v>
      </c>
    </row>
    <row r="2" spans="1:210" x14ac:dyDescent="0.3">
      <c r="A2">
        <f>'Raw Data'!P3</f>
        <v>233</v>
      </c>
      <c r="B2">
        <f>'Raw Data'!Q3</f>
        <v>303</v>
      </c>
      <c r="C2">
        <f>'Raw Data'!R3</f>
        <v>282</v>
      </c>
      <c r="D2">
        <f>'Raw Data'!S3</f>
        <v>296</v>
      </c>
      <c r="E2">
        <f>'Raw Data'!T3</f>
        <v>196</v>
      </c>
      <c r="F2">
        <f>'Raw Data'!U3</f>
        <v>328</v>
      </c>
      <c r="G2">
        <f>'Raw Data'!V3</f>
        <v>367</v>
      </c>
      <c r="H2">
        <f>'Raw Data'!W3</f>
        <v>411</v>
      </c>
      <c r="I2">
        <f>'Raw Data'!X3</f>
        <v>451</v>
      </c>
      <c r="J2">
        <f>'Raw Data'!Y3</f>
        <v>385</v>
      </c>
      <c r="K2">
        <f>'Raw Data'!Z3</f>
        <v>424</v>
      </c>
      <c r="L2">
        <f>'Raw Data'!AA3</f>
        <v>474</v>
      </c>
      <c r="M2">
        <f>'Raw Data'!AB3</f>
        <v>591</v>
      </c>
      <c r="N2">
        <f>'Raw Data'!AC3</f>
        <v>560</v>
      </c>
      <c r="O2">
        <f>'Raw Data'!AD3</f>
        <v>618</v>
      </c>
      <c r="P2">
        <f>'Raw Data'!AE3</f>
        <v>631</v>
      </c>
      <c r="Q2">
        <f>'Raw Data'!AF3</f>
        <v>480</v>
      </c>
      <c r="R2">
        <f>'Raw Data'!AG3</f>
        <v>637</v>
      </c>
      <c r="S2">
        <f>'Raw Data'!AH3</f>
        <v>721</v>
      </c>
      <c r="T2">
        <f>'Raw Data'!AI3</f>
        <v>833</v>
      </c>
      <c r="U2">
        <f>'Raw Data'!AJ3</f>
        <v>809</v>
      </c>
      <c r="V2">
        <f>'Raw Data'!AK3</f>
        <v>792</v>
      </c>
      <c r="W2">
        <f>'Raw Data'!AL3</f>
        <v>659</v>
      </c>
      <c r="X2">
        <f>'Raw Data'!AM3</f>
        <v>549</v>
      </c>
      <c r="Y2">
        <f>'Raw Data'!AN3</f>
        <v>573</v>
      </c>
      <c r="Z2">
        <f>'Raw Data'!AO3</f>
        <v>567</v>
      </c>
      <c r="AA2">
        <f>'Raw Data'!AP3</f>
        <v>502</v>
      </c>
      <c r="AB2">
        <f>'Raw Data'!AQ3</f>
        <v>453</v>
      </c>
      <c r="AC2">
        <f>'Raw Data'!AR3</f>
        <v>333</v>
      </c>
      <c r="AD2">
        <f>'Raw Data'!AS3</f>
        <v>670</v>
      </c>
      <c r="AE2">
        <f>'Raw Data'!AT3</f>
        <v>639</v>
      </c>
      <c r="AF2">
        <f>'Raw Data'!AU3</f>
        <v>744</v>
      </c>
      <c r="AG2">
        <f>'Raw Data'!AV3</f>
        <v>678</v>
      </c>
      <c r="AH2">
        <f>'Raw Data'!AW3</f>
        <v>637</v>
      </c>
      <c r="AI2">
        <f>'Raw Data'!AX3</f>
        <v>510</v>
      </c>
      <c r="AJ2">
        <f>'Raw Data'!AY3</f>
        <v>537</v>
      </c>
      <c r="AK2">
        <f>'Raw Data'!AZ3</f>
        <v>569</v>
      </c>
      <c r="AL2">
        <f>'Raw Data'!BA3</f>
        <v>492</v>
      </c>
      <c r="AM2">
        <f>'Raw Data'!BB3</f>
        <v>544</v>
      </c>
      <c r="AN2">
        <f>'Raw Data'!BC3</f>
        <v>479</v>
      </c>
      <c r="AO2">
        <f>'Raw Data'!BD3</f>
        <v>314</v>
      </c>
      <c r="AP2">
        <f>'Raw Data'!BE3</f>
        <v>571</v>
      </c>
      <c r="AQ2">
        <f>'Raw Data'!BF3</f>
        <v>579</v>
      </c>
      <c r="AR2">
        <f>'Raw Data'!BG3</f>
        <v>592</v>
      </c>
      <c r="AS2">
        <f>'Raw Data'!BH3</f>
        <v>467</v>
      </c>
      <c r="AT2">
        <f>'Raw Data'!BI3</f>
        <v>426</v>
      </c>
      <c r="AU2">
        <f>'Raw Data'!BJ3</f>
        <v>466</v>
      </c>
      <c r="AV2">
        <f>'Raw Data'!BK3</f>
        <v>424</v>
      </c>
      <c r="AW2">
        <f>'Raw Data'!BL3</f>
        <v>458</v>
      </c>
      <c r="AX2">
        <f>'Raw Data'!BM3</f>
        <v>498</v>
      </c>
      <c r="AY2">
        <f>'Raw Data'!BN3</f>
        <v>442</v>
      </c>
      <c r="AZ2">
        <f>'Raw Data'!BO3</f>
        <v>341</v>
      </c>
      <c r="BA2">
        <f>'Raw Data'!BP3</f>
        <v>249</v>
      </c>
      <c r="BB2">
        <f>'Raw Data'!BQ3</f>
        <v>497</v>
      </c>
      <c r="BC2">
        <f>'Raw Data'!BR3</f>
        <v>497</v>
      </c>
      <c r="BD2">
        <f>'Raw Data'!BS3</f>
        <v>584</v>
      </c>
      <c r="BE2">
        <f>'Raw Data'!BT3</f>
        <v>445</v>
      </c>
      <c r="BF2">
        <f>'Raw Data'!BU3</f>
        <v>499</v>
      </c>
      <c r="BG2">
        <f>'Raw Data'!BV3</f>
        <v>484</v>
      </c>
      <c r="BH2">
        <f>'Raw Data'!BW3</f>
        <v>435</v>
      </c>
      <c r="BI2">
        <f>'Raw Data'!BX3</f>
        <v>414</v>
      </c>
      <c r="BJ2">
        <f>'Raw Data'!BY3</f>
        <v>448</v>
      </c>
      <c r="BK2">
        <f>'Raw Data'!BZ3</f>
        <v>401</v>
      </c>
      <c r="BL2">
        <f>'Raw Data'!CA3</f>
        <v>308</v>
      </c>
      <c r="BM2">
        <f>'Raw Data'!CB3</f>
        <v>233</v>
      </c>
      <c r="BN2">
        <f>'Raw Data'!CC3</f>
        <v>361</v>
      </c>
      <c r="BO2">
        <f>'Raw Data'!CD3</f>
        <v>424</v>
      </c>
      <c r="BP2">
        <f>'Raw Data'!CE3</f>
        <v>573</v>
      </c>
      <c r="BQ2">
        <f>'Raw Data'!CF3</f>
        <v>516</v>
      </c>
      <c r="BR2">
        <f>'Raw Data'!CG3</f>
        <v>398</v>
      </c>
      <c r="BS2">
        <f>'Raw Data'!CH3</f>
        <v>400</v>
      </c>
      <c r="BT2">
        <f>'Raw Data'!CI3</f>
        <v>324</v>
      </c>
      <c r="BU2">
        <f>'Raw Data'!CJ3</f>
        <v>369</v>
      </c>
      <c r="BV2">
        <f>'Raw Data'!CK3</f>
        <v>339</v>
      </c>
      <c r="BW2">
        <f>'Raw Data'!CL3</f>
        <v>298</v>
      </c>
      <c r="BX2">
        <f>'Raw Data'!CM3</f>
        <v>300</v>
      </c>
      <c r="BY2">
        <f>'Raw Data'!CN3</f>
        <v>198</v>
      </c>
      <c r="BZ2">
        <f>'Raw Data'!CO3</f>
        <v>340</v>
      </c>
      <c r="CA2">
        <f>'Raw Data'!CP3</f>
        <v>364</v>
      </c>
      <c r="CB2">
        <f>'Raw Data'!CQ3</f>
        <v>470</v>
      </c>
      <c r="CC2">
        <f>'Raw Data'!CR3</f>
        <v>365</v>
      </c>
      <c r="CD2">
        <f>'Raw Data'!CS3</f>
        <v>353</v>
      </c>
      <c r="CE2">
        <f>'Raw Data'!CT3</f>
        <v>342</v>
      </c>
      <c r="CF2">
        <f>'Raw Data'!CU3</f>
        <v>282</v>
      </c>
      <c r="CG2">
        <f>'Raw Data'!CV3</f>
        <v>252</v>
      </c>
      <c r="CH2">
        <f>'Raw Data'!CW3</f>
        <v>264</v>
      </c>
      <c r="CI2">
        <f>'Raw Data'!CX3</f>
        <v>398</v>
      </c>
      <c r="CJ2">
        <f>'Raw Data'!CY3</f>
        <v>340</v>
      </c>
      <c r="CK2">
        <f>'Raw Data'!CZ3</f>
        <v>268</v>
      </c>
      <c r="CL2">
        <f>'Raw Data'!DA3</f>
        <v>361</v>
      </c>
      <c r="CM2">
        <f>'Raw Data'!DB3</f>
        <v>467</v>
      </c>
      <c r="CN2">
        <f>'Raw Data'!DC3</f>
        <v>477</v>
      </c>
      <c r="CO2">
        <f>'Raw Data'!DD3</f>
        <v>441</v>
      </c>
      <c r="CP2">
        <f>'Raw Data'!DE3</f>
        <v>381</v>
      </c>
      <c r="CQ2">
        <f>'Raw Data'!DF3</f>
        <v>324</v>
      </c>
      <c r="CR2">
        <f>'Raw Data'!DG3</f>
        <v>349</v>
      </c>
      <c r="CS2">
        <f>'Raw Data'!DH3</f>
        <v>346</v>
      </c>
      <c r="CT2">
        <f>'Raw Data'!DI3</f>
        <v>328</v>
      </c>
      <c r="CU2">
        <f>'Raw Data'!DJ3</f>
        <v>342</v>
      </c>
      <c r="CV2">
        <f>'Raw Data'!DK3</f>
        <v>268</v>
      </c>
      <c r="CW2">
        <f>'Raw Data'!DL3</f>
        <v>215</v>
      </c>
      <c r="CX2">
        <f>'Raw Data'!DM3</f>
        <v>416</v>
      </c>
      <c r="CY2">
        <f>'Raw Data'!DN3</f>
        <v>337</v>
      </c>
      <c r="CZ2">
        <f>'Raw Data'!DO3</f>
        <v>435</v>
      </c>
      <c r="DA2">
        <f>'Raw Data'!DP3</f>
        <v>465</v>
      </c>
      <c r="DB2">
        <f>'Raw Data'!DQ3</f>
        <v>388</v>
      </c>
      <c r="DC2">
        <f>'Raw Data'!DR3</f>
        <v>351</v>
      </c>
      <c r="DD2">
        <f>'Raw Data'!DS3</f>
        <v>353</v>
      </c>
      <c r="DE2">
        <f>'Raw Data'!DT3</f>
        <v>377</v>
      </c>
      <c r="DF2">
        <f>'Raw Data'!DU3</f>
        <v>342</v>
      </c>
      <c r="DG2">
        <f>'Raw Data'!DV3</f>
        <v>425</v>
      </c>
      <c r="DH2">
        <f>'Raw Data'!DW3</f>
        <v>347</v>
      </c>
      <c r="DI2">
        <f>'Raw Data'!DX3</f>
        <v>213</v>
      </c>
      <c r="DJ2">
        <f>'Raw Data'!DY3</f>
        <v>373</v>
      </c>
      <c r="DK2">
        <f>'Raw Data'!DZ3</f>
        <v>378</v>
      </c>
      <c r="DL2">
        <f>'Raw Data'!EA3</f>
        <v>514</v>
      </c>
      <c r="DM2">
        <f>'Raw Data'!EB3</f>
        <v>455</v>
      </c>
      <c r="DN2">
        <f>'Raw Data'!EC3</f>
        <v>437</v>
      </c>
      <c r="DO2">
        <f>'Raw Data'!ED3</f>
        <v>382</v>
      </c>
      <c r="DP2">
        <f>'Raw Data'!EE3</f>
        <v>368</v>
      </c>
      <c r="DQ2">
        <f>'Raw Data'!EF3</f>
        <v>360</v>
      </c>
      <c r="DR2">
        <f>'Raw Data'!EG3</f>
        <v>361</v>
      </c>
      <c r="DS2">
        <f>'Raw Data'!EH3</f>
        <v>331</v>
      </c>
      <c r="DT2">
        <f>'Raw Data'!EI3</f>
        <v>276</v>
      </c>
      <c r="DU2">
        <f>'Raw Data'!EJ3</f>
        <v>198</v>
      </c>
      <c r="DV2">
        <f>'Raw Data'!EK3</f>
        <v>394</v>
      </c>
      <c r="DW2">
        <f>'Raw Data'!EL3</f>
        <v>378</v>
      </c>
      <c r="DX2">
        <f>'Raw Data'!EM3</f>
        <v>464</v>
      </c>
      <c r="DY2">
        <f>'Raw Data'!EN3</f>
        <v>458</v>
      </c>
      <c r="DZ2">
        <f>'Raw Data'!EO3</f>
        <v>419</v>
      </c>
      <c r="EA2">
        <f>'Raw Data'!EP3</f>
        <v>359</v>
      </c>
      <c r="EB2">
        <f>'Raw Data'!EQ3</f>
        <v>344</v>
      </c>
      <c r="EC2">
        <f>'Raw Data'!ER3</f>
        <v>326</v>
      </c>
      <c r="ED2">
        <f>'Raw Data'!ES3</f>
        <v>418</v>
      </c>
      <c r="EE2">
        <f>'Raw Data'!ET3</f>
        <v>331</v>
      </c>
      <c r="EF2">
        <f>'Raw Data'!EU3</f>
        <v>296</v>
      </c>
      <c r="EG2">
        <f>'Raw Data'!EV3</f>
        <v>245</v>
      </c>
      <c r="EH2">
        <f>'Raw Data'!EW3</f>
        <v>326</v>
      </c>
      <c r="EI2">
        <f>'Raw Data'!EX3</f>
        <v>394</v>
      </c>
      <c r="EJ2">
        <f>'Raw Data'!EY3</f>
        <v>440</v>
      </c>
      <c r="EK2">
        <f>'Raw Data'!EZ3</f>
        <v>449</v>
      </c>
      <c r="EL2">
        <f>'Raw Data'!FA3</f>
        <v>335</v>
      </c>
      <c r="EM2">
        <f>'Raw Data'!FB3</f>
        <v>384</v>
      </c>
      <c r="EN2">
        <f>'Raw Data'!FC3</f>
        <v>305</v>
      </c>
      <c r="EO2">
        <f>'Raw Data'!FD3</f>
        <v>304</v>
      </c>
      <c r="EP2">
        <f>'Raw Data'!FE3</f>
        <v>367</v>
      </c>
      <c r="EQ2">
        <f>'Raw Data'!FF3</f>
        <v>256</v>
      </c>
      <c r="ER2">
        <f>'Raw Data'!FG3</f>
        <v>270</v>
      </c>
      <c r="ES2">
        <f>'Raw Data'!FH3</f>
        <v>213</v>
      </c>
      <c r="ET2">
        <f>'Raw Data'!FI3</f>
        <v>343</v>
      </c>
      <c r="EU2">
        <f>'Raw Data'!FJ3</f>
        <v>358</v>
      </c>
      <c r="EV2">
        <f>'Raw Data'!FK3</f>
        <v>471</v>
      </c>
      <c r="EW2">
        <f>'Raw Data'!FL3</f>
        <v>366</v>
      </c>
      <c r="EX2">
        <f>'Raw Data'!FM3</f>
        <v>397</v>
      </c>
      <c r="EY2">
        <f>'Raw Data'!FN3</f>
        <v>325</v>
      </c>
      <c r="EZ2">
        <f>'Raw Data'!FO3</f>
        <v>329</v>
      </c>
      <c r="FA2">
        <f>'Raw Data'!FP3</f>
        <v>347</v>
      </c>
      <c r="FB2">
        <f>'Raw Data'!FQ3</f>
        <v>310</v>
      </c>
      <c r="FC2">
        <f>'Raw Data'!FR3</f>
        <v>366</v>
      </c>
      <c r="FD2">
        <f>'Raw Data'!FS3</f>
        <v>275</v>
      </c>
      <c r="FE2">
        <f>'Raw Data'!FT3</f>
        <v>204</v>
      </c>
      <c r="FF2">
        <f>'Raw Data'!FU3</f>
        <v>283</v>
      </c>
      <c r="FG2">
        <f>'Raw Data'!FV3</f>
        <v>354</v>
      </c>
      <c r="FH2">
        <f>'Raw Data'!FW3</f>
        <v>457</v>
      </c>
      <c r="FI2">
        <f>'Raw Data'!FX3</f>
        <v>390</v>
      </c>
      <c r="FJ2">
        <f>'Raw Data'!FY3</f>
        <v>429</v>
      </c>
      <c r="FK2">
        <f>'Raw Data'!FZ3</f>
        <v>368</v>
      </c>
      <c r="FL2">
        <f>'Raw Data'!GA3</f>
        <v>356</v>
      </c>
      <c r="FM2">
        <f>'Raw Data'!GB3</f>
        <v>405</v>
      </c>
      <c r="FN2">
        <f>'Raw Data'!GC3</f>
        <v>269</v>
      </c>
      <c r="FO2">
        <f>'Raw Data'!GD3</f>
        <v>404</v>
      </c>
      <c r="FP2">
        <f>'Raw Data'!GE3</f>
        <v>320</v>
      </c>
      <c r="FQ2">
        <f>'Raw Data'!GF3</f>
        <v>224</v>
      </c>
      <c r="FR2">
        <f>'Raw Data'!GG3</f>
        <v>409</v>
      </c>
      <c r="FS2">
        <f>'Raw Data'!GH3</f>
        <v>433</v>
      </c>
      <c r="FT2">
        <f>'Raw Data'!GI3</f>
        <v>564</v>
      </c>
      <c r="FU2">
        <f>'Raw Data'!GJ3</f>
        <v>479</v>
      </c>
      <c r="FV2">
        <f>'Raw Data'!GK3</f>
        <v>397</v>
      </c>
      <c r="FW2">
        <f>'Raw Data'!GL3</f>
        <v>321</v>
      </c>
      <c r="FX2">
        <f>'Raw Data'!GM3</f>
        <v>339</v>
      </c>
      <c r="FY2">
        <f>'Raw Data'!GN3</f>
        <v>385</v>
      </c>
      <c r="FZ2">
        <f>'Raw Data'!GO3</f>
        <v>321</v>
      </c>
      <c r="GA2">
        <f>'Raw Data'!GP3</f>
        <v>431</v>
      </c>
      <c r="GB2">
        <f>'Raw Data'!GQ3</f>
        <v>335</v>
      </c>
      <c r="GC2">
        <f>'Raw Data'!GR3</f>
        <v>214</v>
      </c>
      <c r="GD2">
        <f>'Raw Data'!GS3</f>
        <v>401</v>
      </c>
      <c r="GE2">
        <f>'Raw Data'!GT3</f>
        <v>423</v>
      </c>
      <c r="GF2">
        <f>'Raw Data'!GU3</f>
        <v>384</v>
      </c>
      <c r="GG2">
        <f>'Raw Data'!GV3</f>
        <v>151</v>
      </c>
      <c r="GH2">
        <f>'Raw Data'!GW3</f>
        <v>387</v>
      </c>
      <c r="GI2">
        <f>'Raw Data'!GX3</f>
        <v>418</v>
      </c>
      <c r="GJ2">
        <f>'Raw Data'!GY3</f>
        <v>448</v>
      </c>
      <c r="GK2">
        <f>'Raw Data'!GZ3</f>
        <v>0</v>
      </c>
      <c r="GL2">
        <f>'Raw Data'!HA3</f>
        <v>0</v>
      </c>
      <c r="GM2">
        <f>'Raw Data'!HB3</f>
        <v>0</v>
      </c>
      <c r="GN2">
        <f>'Raw Data'!HC3</f>
        <v>0</v>
      </c>
      <c r="GO2">
        <f>'Raw Data'!HD3</f>
        <v>0</v>
      </c>
      <c r="GP2">
        <f>'Raw Data'!HE3</f>
        <v>0</v>
      </c>
      <c r="GQ2">
        <f>'Raw Data'!HF3</f>
        <v>0</v>
      </c>
      <c r="GR2">
        <f>'Raw Data'!HG3</f>
        <v>0</v>
      </c>
    </row>
    <row r="6" spans="1:210" x14ac:dyDescent="0.3"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</row>
    <row r="9" spans="1:210" x14ac:dyDescent="0.3"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</row>
  </sheetData>
  <pageMargins left="0.7" right="0.7" top="0.75" bottom="0.75" header="0.3" footer="0.3"/>
  <pageSetup orientation="portrait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FFFF00"/>
  </sheetPr>
  <dimension ref="A1:Q56"/>
  <sheetViews>
    <sheetView topLeftCell="A30" workbookViewId="0">
      <selection activeCell="G29" sqref="G29"/>
    </sheetView>
  </sheetViews>
  <sheetFormatPr defaultColWidth="8.6640625" defaultRowHeight="14.4" x14ac:dyDescent="0.3"/>
  <cols>
    <col min="1" max="1" width="10.44140625" style="12" bestFit="1" customWidth="1"/>
    <col min="2" max="9" width="8.6640625" style="51"/>
    <col min="10" max="10" width="10.6640625" style="51" bestFit="1" customWidth="1"/>
    <col min="11" max="11" width="8.6640625" style="51"/>
    <col min="12" max="12" width="10.44140625" style="51" bestFit="1" customWidth="1"/>
    <col min="13" max="16384" width="8.6640625" style="51"/>
  </cols>
  <sheetData>
    <row r="1" spans="1:17" x14ac:dyDescent="0.3">
      <c r="A1" s="12" t="s">
        <v>18</v>
      </c>
    </row>
    <row r="2" spans="1:17" x14ac:dyDescent="0.3">
      <c r="B2" s="51" t="s">
        <v>141</v>
      </c>
      <c r="C2" s="51" t="s">
        <v>142</v>
      </c>
      <c r="D2" s="51" t="s">
        <v>143</v>
      </c>
      <c r="E2" s="51" t="s">
        <v>144</v>
      </c>
      <c r="F2" s="51" t="s">
        <v>74</v>
      </c>
      <c r="G2" s="51" t="s">
        <v>145</v>
      </c>
      <c r="H2" s="51" t="s">
        <v>146</v>
      </c>
      <c r="I2" s="51" t="s">
        <v>147</v>
      </c>
      <c r="J2" s="51" t="s">
        <v>148</v>
      </c>
      <c r="K2" s="51" t="s">
        <v>149</v>
      </c>
      <c r="L2" s="51" t="s">
        <v>150</v>
      </c>
      <c r="M2" s="51" t="s">
        <v>151</v>
      </c>
    </row>
    <row r="3" spans="1:17" hidden="1" x14ac:dyDescent="0.3">
      <c r="A3" s="6">
        <v>2015</v>
      </c>
      <c r="B3" s="31">
        <f>'Raw Data'!EK21</f>
        <v>1870</v>
      </c>
      <c r="C3" s="31">
        <f>'Raw Data'!EL21</f>
        <v>1954</v>
      </c>
      <c r="D3" s="31">
        <f>'Raw Data'!EM21</f>
        <v>1914</v>
      </c>
      <c r="E3" s="31">
        <f>'Raw Data'!EN21</f>
        <v>1940</v>
      </c>
      <c r="F3" s="31">
        <f>'Raw Data'!EO21</f>
        <v>1930</v>
      </c>
      <c r="G3" s="31">
        <f>'Raw Data'!EP21</f>
        <v>1902</v>
      </c>
      <c r="H3" s="31">
        <f>'Raw Data'!EQ21</f>
        <v>1859</v>
      </c>
      <c r="I3" s="31">
        <f>'Raw Data'!ER21</f>
        <v>1853</v>
      </c>
      <c r="J3" s="31">
        <f>'Raw Data'!ES21</f>
        <v>1819</v>
      </c>
      <c r="K3" s="31">
        <f>'Raw Data'!ET21</f>
        <v>1780</v>
      </c>
      <c r="L3" s="31">
        <f>'Raw Data'!EU21</f>
        <v>1717</v>
      </c>
      <c r="M3" s="31">
        <f>'Raw Data'!EV21</f>
        <v>1569</v>
      </c>
    </row>
    <row r="4" spans="1:17" hidden="1" x14ac:dyDescent="0.3">
      <c r="A4" s="6">
        <v>2016</v>
      </c>
      <c r="B4" s="31">
        <f>'Raw Data'!EW21</f>
        <v>1598</v>
      </c>
      <c r="C4" s="31">
        <f>'Raw Data'!EX21</f>
        <v>1667</v>
      </c>
      <c r="D4" s="31">
        <f>'Raw Data'!EY21</f>
        <v>1765</v>
      </c>
      <c r="E4" s="31">
        <f>'Raw Data'!EZ21</f>
        <v>1821</v>
      </c>
      <c r="F4" s="31">
        <f>'Raw Data'!FA21</f>
        <v>1742</v>
      </c>
      <c r="G4" s="31">
        <f>'Raw Data'!FB21</f>
        <v>1744</v>
      </c>
      <c r="H4" s="31">
        <f>'Raw Data'!FC21</f>
        <v>1685</v>
      </c>
      <c r="I4" s="31">
        <f>'Raw Data'!FD21</f>
        <v>1644</v>
      </c>
      <c r="J4" s="31">
        <f>'Raw Data'!FE21</f>
        <v>1642</v>
      </c>
      <c r="K4" s="31">
        <f>'Raw Data'!FF21</f>
        <v>1621</v>
      </c>
      <c r="L4" s="31">
        <f>'Raw Data'!FG21</f>
        <v>1531</v>
      </c>
      <c r="M4" s="31">
        <f>'Raw Data'!FH21</f>
        <v>1418</v>
      </c>
    </row>
    <row r="5" spans="1:17" x14ac:dyDescent="0.3">
      <c r="A5" s="6">
        <v>2017</v>
      </c>
      <c r="B5" s="31">
        <f>'Raw Data'!FI21</f>
        <v>1454</v>
      </c>
      <c r="C5" s="31">
        <f>'Raw Data'!FJ21</f>
        <v>1506</v>
      </c>
      <c r="D5" s="31">
        <f>'Raw Data'!FK21</f>
        <v>1513</v>
      </c>
      <c r="E5" s="31">
        <f>'Raw Data'!FL21</f>
        <v>1545</v>
      </c>
      <c r="F5" s="31">
        <f>'Raw Data'!FM21</f>
        <v>1555</v>
      </c>
      <c r="G5" s="31">
        <f>'Raw Data'!FN21</f>
        <v>1526</v>
      </c>
      <c r="H5" s="31">
        <f>'Raw Data'!FO21</f>
        <v>1513</v>
      </c>
      <c r="I5" s="31">
        <f>'Raw Data'!FP21</f>
        <v>1513</v>
      </c>
      <c r="J5" s="31">
        <f>'Raw Data'!FQ21</f>
        <v>1484</v>
      </c>
      <c r="K5" s="31">
        <f>'Raw Data'!FR21</f>
        <v>1497</v>
      </c>
      <c r="L5" s="31">
        <f>'Raw Data'!FS21</f>
        <v>1452</v>
      </c>
      <c r="M5" s="31">
        <f>'Raw Data'!FT21</f>
        <v>1354</v>
      </c>
    </row>
    <row r="6" spans="1:17" x14ac:dyDescent="0.3">
      <c r="A6" s="6">
        <v>2018</v>
      </c>
      <c r="B6" s="31">
        <f>'Raw Data'!FU21</f>
        <v>1369</v>
      </c>
      <c r="C6" s="31">
        <f>'Raw Data'!FV21</f>
        <v>1434</v>
      </c>
      <c r="D6" s="31">
        <f>'Raw Data'!FW21</f>
        <v>1508</v>
      </c>
      <c r="E6" s="31">
        <f>'Raw Data'!FX21</f>
        <v>1496</v>
      </c>
      <c r="F6" s="31">
        <f>'Raw Data'!FY21</f>
        <v>1514</v>
      </c>
      <c r="G6" s="31">
        <f>'Raw Data'!FZ21</f>
        <v>1469</v>
      </c>
      <c r="H6" s="31">
        <f>'Raw Data'!GA21</f>
        <v>1463</v>
      </c>
      <c r="I6" s="31">
        <f>'Raw Data'!GB21</f>
        <v>1528</v>
      </c>
      <c r="J6" s="31">
        <f>'Raw Data'!GC21</f>
        <v>1506</v>
      </c>
      <c r="K6" s="31">
        <f>'Raw Data'!GD21</f>
        <v>1531</v>
      </c>
      <c r="L6" s="31">
        <f>'Raw Data'!GE21</f>
        <v>1519</v>
      </c>
      <c r="M6" s="31">
        <f>'Raw Data'!GF21</f>
        <v>1441</v>
      </c>
    </row>
    <row r="7" spans="1:17" x14ac:dyDescent="0.3">
      <c r="A7" s="6">
        <v>2019</v>
      </c>
      <c r="B7" s="31">
        <f>'Raw Data'!GG21</f>
        <v>1496</v>
      </c>
      <c r="C7" s="31">
        <f>'Raw Data'!GH21</f>
        <v>1558</v>
      </c>
      <c r="D7" s="31">
        <f>'Raw Data'!GI21</f>
        <v>1651</v>
      </c>
      <c r="E7" s="31">
        <f>'Raw Data'!GJ21</f>
        <v>1673</v>
      </c>
      <c r="F7" s="31">
        <f>'Raw Data'!GK21</f>
        <v>1627</v>
      </c>
      <c r="G7" s="31">
        <f>'Raw Data'!GL21</f>
        <v>1579</v>
      </c>
      <c r="H7" s="31">
        <f>'Raw Data'!GM21</f>
        <v>1506</v>
      </c>
      <c r="I7" s="31">
        <f>'Raw Data'!GN21</f>
        <v>1499</v>
      </c>
      <c r="J7" s="31">
        <f>'Raw Data'!GO21</f>
        <v>1472</v>
      </c>
      <c r="K7" s="31">
        <f>'Raw Data'!GP21</f>
        <v>1490</v>
      </c>
      <c r="L7" s="31">
        <f>'Raw Data'!GQ21</f>
        <v>1500</v>
      </c>
      <c r="M7" s="31">
        <f>'Raw Data'!GR21</f>
        <v>1341</v>
      </c>
    </row>
    <row r="8" spans="1:17" s="211" customFormat="1" x14ac:dyDescent="0.3">
      <c r="A8" s="6">
        <v>2020</v>
      </c>
      <c r="B8" s="31">
        <f>'Raw Data'!GS21</f>
        <v>1336</v>
      </c>
      <c r="C8" s="31">
        <f>'Raw Data'!GT21</f>
        <v>1330</v>
      </c>
      <c r="D8" s="31">
        <f>'Raw Data'!GU21</f>
        <v>1360</v>
      </c>
      <c r="E8" s="31">
        <f>'Raw Data'!GV21</f>
        <v>1324</v>
      </c>
      <c r="F8" s="31">
        <f>'Raw Data'!GW21</f>
        <v>1247</v>
      </c>
      <c r="G8" s="31">
        <f>'Raw Data'!GX21</f>
        <v>975</v>
      </c>
      <c r="H8" s="31">
        <f>'Raw Data'!GY21</f>
        <v>881</v>
      </c>
      <c r="I8" s="31">
        <f>'Raw Data'!GZ21</f>
        <v>849</v>
      </c>
      <c r="J8" s="31">
        <f>'Raw Data'!HA21</f>
        <v>0</v>
      </c>
      <c r="K8" s="31">
        <f>'Raw Data'!HB21</f>
        <v>0</v>
      </c>
      <c r="L8" s="31">
        <f>'Raw Data'!HC21</f>
        <v>0</v>
      </c>
      <c r="M8" s="31">
        <f>'Raw Data'!HD21</f>
        <v>0</v>
      </c>
    </row>
    <row r="10" spans="1:17" s="211" customFormat="1" ht="16.2" thickBot="1" x14ac:dyDescent="0.35">
      <c r="A10" s="12"/>
      <c r="D10" s="229" t="s">
        <v>262</v>
      </c>
      <c r="E10" s="229"/>
      <c r="F10" s="229"/>
      <c r="O10" s="159"/>
      <c r="P10" s="159"/>
      <c r="Q10" s="160"/>
    </row>
    <row r="11" spans="1:17" s="211" customFormat="1" ht="16.2" thickTop="1" x14ac:dyDescent="0.3">
      <c r="A11" s="12"/>
      <c r="D11" s="165" t="s">
        <v>244</v>
      </c>
      <c r="E11" s="165" t="s">
        <v>245</v>
      </c>
      <c r="F11" s="165" t="s">
        <v>247</v>
      </c>
      <c r="O11" s="159"/>
      <c r="P11" s="159"/>
      <c r="Q11" s="160"/>
    </row>
    <row r="12" spans="1:17" s="211" customFormat="1" ht="15.6" x14ac:dyDescent="0.3">
      <c r="A12" s="12"/>
      <c r="D12" s="166" t="s">
        <v>320</v>
      </c>
      <c r="E12" s="180">
        <f>H8</f>
        <v>881</v>
      </c>
      <c r="F12" s="168">
        <f>(E12-E13)/E13</f>
        <v>-0.41500664010624172</v>
      </c>
      <c r="O12" s="159"/>
      <c r="P12" s="159"/>
      <c r="Q12" s="160"/>
    </row>
    <row r="13" spans="1:17" ht="15.6" x14ac:dyDescent="0.3">
      <c r="D13" s="166" t="s">
        <v>321</v>
      </c>
      <c r="E13" s="180">
        <f>H7</f>
        <v>1506</v>
      </c>
      <c r="F13" s="168">
        <f>(E13-E14)/E14</f>
        <v>2.939166097060834E-2</v>
      </c>
      <c r="O13" s="159"/>
      <c r="P13" s="159"/>
      <c r="Q13" s="160"/>
    </row>
    <row r="14" spans="1:17" ht="15.6" x14ac:dyDescent="0.3">
      <c r="D14" s="166" t="s">
        <v>322</v>
      </c>
      <c r="E14" s="180">
        <f>H6</f>
        <v>1463</v>
      </c>
      <c r="F14" s="168">
        <f>(E14-E15)/E15</f>
        <v>-3.3046926635822871E-2</v>
      </c>
      <c r="O14" s="159"/>
      <c r="P14" s="159"/>
      <c r="Q14" s="160"/>
    </row>
    <row r="15" spans="1:17" ht="15.6" x14ac:dyDescent="0.3">
      <c r="D15" s="166" t="s">
        <v>323</v>
      </c>
      <c r="E15" s="156">
        <f>H5</f>
        <v>1513</v>
      </c>
      <c r="F15" s="157"/>
      <c r="O15" s="159"/>
      <c r="P15" s="159"/>
      <c r="Q15" s="160"/>
    </row>
    <row r="16" spans="1:17" ht="15.6" x14ac:dyDescent="0.3">
      <c r="O16" s="159"/>
      <c r="P16" s="159"/>
      <c r="Q16" s="160"/>
    </row>
    <row r="17" spans="1:15" ht="15.6" x14ac:dyDescent="0.3">
      <c r="A17" s="12" t="s">
        <v>154</v>
      </c>
      <c r="O17" s="159"/>
    </row>
    <row r="18" spans="1:15" ht="15.6" x14ac:dyDescent="0.3">
      <c r="B18" s="51" t="s">
        <v>141</v>
      </c>
      <c r="C18" s="51" t="s">
        <v>142</v>
      </c>
      <c r="D18" s="51" t="s">
        <v>143</v>
      </c>
      <c r="E18" s="51" t="s">
        <v>144</v>
      </c>
      <c r="F18" s="51" t="s">
        <v>74</v>
      </c>
      <c r="G18" s="51" t="s">
        <v>145</v>
      </c>
      <c r="H18" s="51" t="s">
        <v>146</v>
      </c>
      <c r="I18" s="51" t="s">
        <v>147</v>
      </c>
      <c r="J18" s="51" t="s">
        <v>148</v>
      </c>
      <c r="K18" s="51" t="s">
        <v>149</v>
      </c>
      <c r="L18" s="51" t="s">
        <v>150</v>
      </c>
      <c r="M18" s="51" t="s">
        <v>151</v>
      </c>
      <c r="O18" s="159"/>
    </row>
    <row r="19" spans="1:15" ht="15.6" hidden="1" x14ac:dyDescent="0.3">
      <c r="A19" s="6">
        <v>2015</v>
      </c>
      <c r="B19" s="31">
        <f>'Raw Data'!EK20</f>
        <v>956</v>
      </c>
      <c r="C19" s="31">
        <f>'Raw Data'!EL20</f>
        <v>987</v>
      </c>
      <c r="D19" s="31">
        <f>'Raw Data'!EM20</f>
        <v>979</v>
      </c>
      <c r="E19" s="31">
        <f>'Raw Data'!EN20</f>
        <v>1018</v>
      </c>
      <c r="F19" s="31">
        <f>'Raw Data'!EO20</f>
        <v>1058</v>
      </c>
      <c r="G19" s="31">
        <f>'Raw Data'!EP20</f>
        <v>1068</v>
      </c>
      <c r="H19" s="31">
        <f>'Raw Data'!EQ20</f>
        <v>1060</v>
      </c>
      <c r="I19" s="31">
        <f>'Raw Data'!ER20</f>
        <v>1052</v>
      </c>
      <c r="J19" s="31">
        <f>'Raw Data'!ES20</f>
        <v>1056</v>
      </c>
      <c r="K19" s="31">
        <f>'Raw Data'!ET20</f>
        <v>1064</v>
      </c>
      <c r="L19" s="31">
        <f>'Raw Data'!EU20</f>
        <v>1044</v>
      </c>
      <c r="M19" s="31">
        <f>'Raw Data'!EV20</f>
        <v>955</v>
      </c>
      <c r="O19" s="159"/>
    </row>
    <row r="20" spans="1:15" ht="15.6" hidden="1" x14ac:dyDescent="0.3">
      <c r="A20" s="6">
        <v>2016</v>
      </c>
      <c r="B20" s="31">
        <f>'Raw Data'!EW20</f>
        <v>929</v>
      </c>
      <c r="C20" s="31">
        <f>'Raw Data'!EX20</f>
        <v>946</v>
      </c>
      <c r="D20" s="31">
        <f>'Raw Data'!EY20</f>
        <v>940</v>
      </c>
      <c r="E20" s="31">
        <f>'Raw Data'!EZ20</f>
        <v>972</v>
      </c>
      <c r="F20" s="31">
        <f>'Raw Data'!FA20</f>
        <v>940</v>
      </c>
      <c r="G20" s="31">
        <f>'Raw Data'!FB20</f>
        <v>952</v>
      </c>
      <c r="H20" s="31">
        <f>'Raw Data'!FC20</f>
        <v>927</v>
      </c>
      <c r="I20" s="31">
        <f>'Raw Data'!FD20</f>
        <v>897</v>
      </c>
      <c r="J20" s="31">
        <f>'Raw Data'!FE20</f>
        <v>882</v>
      </c>
      <c r="K20" s="31">
        <f>'Raw Data'!FF20</f>
        <v>852</v>
      </c>
      <c r="L20" s="31">
        <f>'Raw Data'!FG20</f>
        <v>823</v>
      </c>
      <c r="M20" s="31">
        <f>'Raw Data'!FH20</f>
        <v>764</v>
      </c>
      <c r="O20" s="159"/>
    </row>
    <row r="21" spans="1:15" ht="15.6" x14ac:dyDescent="0.3">
      <c r="A21" s="6">
        <v>2017</v>
      </c>
      <c r="B21" s="31">
        <f>'Raw Data'!FI20</f>
        <v>784</v>
      </c>
      <c r="C21" s="31">
        <f>'Raw Data'!FJ20</f>
        <v>804</v>
      </c>
      <c r="D21" s="31">
        <f>'Raw Data'!FK20</f>
        <v>824</v>
      </c>
      <c r="E21" s="31">
        <f>'Raw Data'!FL20</f>
        <v>817</v>
      </c>
      <c r="F21" s="31">
        <f>'Raw Data'!FM20</f>
        <v>811</v>
      </c>
      <c r="G21" s="31">
        <f>'Raw Data'!FN20</f>
        <v>800</v>
      </c>
      <c r="H21" s="31">
        <f>'Raw Data'!FO20</f>
        <v>808</v>
      </c>
      <c r="I21" s="31">
        <f>'Raw Data'!FP20</f>
        <v>795</v>
      </c>
      <c r="J21" s="31">
        <f>'Raw Data'!FQ20</f>
        <v>764</v>
      </c>
      <c r="K21" s="31">
        <f>'Raw Data'!FR20</f>
        <v>760</v>
      </c>
      <c r="L21" s="31">
        <f>'Raw Data'!FS20</f>
        <v>741</v>
      </c>
      <c r="M21" s="31">
        <f>'Raw Data'!FT20</f>
        <v>679</v>
      </c>
      <c r="O21" s="159"/>
    </row>
    <row r="22" spans="1:15" x14ac:dyDescent="0.3">
      <c r="A22" s="6">
        <v>2018</v>
      </c>
      <c r="B22" s="31">
        <f>'Raw Data'!FU20</f>
        <v>680</v>
      </c>
      <c r="C22" s="31">
        <f>'Raw Data'!FV20</f>
        <v>658</v>
      </c>
      <c r="D22" s="31">
        <f>'Raw Data'!FW20</f>
        <v>680</v>
      </c>
      <c r="E22" s="31">
        <f>'Raw Data'!FX20</f>
        <v>695</v>
      </c>
      <c r="F22" s="31">
        <f>'Raw Data'!FY20</f>
        <v>708</v>
      </c>
      <c r="G22" s="31">
        <f>'Raw Data'!FZ20</f>
        <v>740</v>
      </c>
      <c r="H22" s="31">
        <f>'Raw Data'!GA20</f>
        <v>739</v>
      </c>
      <c r="I22" s="31">
        <f>'Raw Data'!GB20</f>
        <v>746</v>
      </c>
      <c r="J22" s="31">
        <f>'Raw Data'!GC20</f>
        <v>748</v>
      </c>
      <c r="K22" s="31">
        <f>'Raw Data'!GD20</f>
        <v>763</v>
      </c>
      <c r="L22" s="31">
        <f>'Raw Data'!GE20</f>
        <v>774</v>
      </c>
      <c r="M22" s="31">
        <f>'Raw Data'!GF20</f>
        <v>702</v>
      </c>
    </row>
    <row r="23" spans="1:15" x14ac:dyDescent="0.3">
      <c r="A23" s="6">
        <v>2019</v>
      </c>
      <c r="B23" s="31">
        <f>'Raw Data'!GG20</f>
        <v>722</v>
      </c>
      <c r="C23" s="31">
        <f>'Raw Data'!GH20</f>
        <v>763</v>
      </c>
      <c r="D23" s="31">
        <f>'Raw Data'!GI20</f>
        <v>785</v>
      </c>
      <c r="E23" s="31">
        <f>'Raw Data'!GJ20</f>
        <v>835</v>
      </c>
      <c r="F23" s="31">
        <f>'Raw Data'!GK20</f>
        <v>866</v>
      </c>
      <c r="G23" s="31">
        <f>'Raw Data'!GL20</f>
        <v>841</v>
      </c>
      <c r="H23" s="31">
        <f>'Raw Data'!GM20</f>
        <v>841</v>
      </c>
      <c r="I23" s="31">
        <f>'Raw Data'!GN20</f>
        <v>854</v>
      </c>
      <c r="J23" s="31">
        <f>'Raw Data'!GO20</f>
        <v>839</v>
      </c>
      <c r="K23" s="31">
        <f>'Raw Data'!GP20</f>
        <v>819</v>
      </c>
      <c r="L23" s="31">
        <f>'Raw Data'!GQ20</f>
        <v>793</v>
      </c>
      <c r="M23" s="31">
        <f>'Raw Data'!GR20</f>
        <v>707</v>
      </c>
    </row>
    <row r="24" spans="1:15" s="211" customFormat="1" x14ac:dyDescent="0.3">
      <c r="A24" s="6">
        <v>2020</v>
      </c>
      <c r="B24" s="31">
        <f>'Raw Data'!GS20</f>
        <v>732</v>
      </c>
      <c r="C24" s="31">
        <f>'Raw Data'!GT20</f>
        <v>752</v>
      </c>
      <c r="D24" s="31">
        <f>'Raw Data'!GU20</f>
        <v>763</v>
      </c>
      <c r="E24" s="31">
        <f>'Raw Data'!GV20</f>
        <v>756</v>
      </c>
      <c r="F24" s="31">
        <f>'Raw Data'!GW20</f>
        <v>763</v>
      </c>
      <c r="G24" s="31">
        <f>'Raw Data'!GX20</f>
        <v>722</v>
      </c>
      <c r="H24" s="31">
        <f>'Raw Data'!GY20</f>
        <v>699</v>
      </c>
      <c r="I24" s="31">
        <f>'Raw Data'!GZ20</f>
        <v>694</v>
      </c>
      <c r="J24" s="31">
        <f>'Raw Data'!HA20</f>
        <v>0</v>
      </c>
      <c r="K24" s="31">
        <f>'Raw Data'!HB20</f>
        <v>0</v>
      </c>
      <c r="L24" s="31">
        <f>'Raw Data'!HC20</f>
        <v>0</v>
      </c>
      <c r="M24" s="31">
        <f>'Raw Data'!HD20</f>
        <v>0</v>
      </c>
    </row>
    <row r="26" spans="1:15" ht="16.2" thickBot="1" x14ac:dyDescent="0.35">
      <c r="D26" s="229" t="s">
        <v>263</v>
      </c>
      <c r="E26" s="229"/>
      <c r="F26" s="229"/>
    </row>
    <row r="27" spans="1:15" ht="15" thickTop="1" x14ac:dyDescent="0.3">
      <c r="D27" s="165" t="s">
        <v>244</v>
      </c>
      <c r="E27" s="165" t="s">
        <v>245</v>
      </c>
      <c r="F27" s="165" t="s">
        <v>247</v>
      </c>
    </row>
    <row r="28" spans="1:15" ht="15.6" x14ac:dyDescent="0.3">
      <c r="D28" s="166" t="s">
        <v>320</v>
      </c>
      <c r="E28" s="180">
        <f>H24</f>
        <v>699</v>
      </c>
      <c r="F28" s="168">
        <f>(E28-E29)/E29</f>
        <v>-0.16884661117717004</v>
      </c>
    </row>
    <row r="29" spans="1:15" ht="15.6" x14ac:dyDescent="0.3">
      <c r="D29" s="166" t="s">
        <v>321</v>
      </c>
      <c r="E29" s="180">
        <f>H23</f>
        <v>841</v>
      </c>
      <c r="F29" s="168">
        <f>(E29-E30)/E30</f>
        <v>0.13802435723951287</v>
      </c>
    </row>
    <row r="30" spans="1:15" ht="15.6" x14ac:dyDescent="0.3">
      <c r="D30" s="166" t="s">
        <v>322</v>
      </c>
      <c r="E30" s="180">
        <f>H22</f>
        <v>739</v>
      </c>
      <c r="F30" s="168">
        <f>(E30-E31)/E31</f>
        <v>-8.5396039603960402E-2</v>
      </c>
    </row>
    <row r="31" spans="1:15" ht="15.6" x14ac:dyDescent="0.3">
      <c r="D31" s="166" t="s">
        <v>323</v>
      </c>
      <c r="E31" s="159">
        <f>H21</f>
        <v>808</v>
      </c>
      <c r="F31" s="160"/>
    </row>
    <row r="33" spans="1:13" x14ac:dyDescent="0.3">
      <c r="A33" s="12" t="s">
        <v>20</v>
      </c>
    </row>
    <row r="34" spans="1:13" x14ac:dyDescent="0.3">
      <c r="B34" s="51" t="s">
        <v>141</v>
      </c>
      <c r="C34" s="51" t="s">
        <v>142</v>
      </c>
      <c r="D34" s="51" t="s">
        <v>143</v>
      </c>
      <c r="E34" s="51" t="s">
        <v>144</v>
      </c>
      <c r="F34" s="51" t="s">
        <v>74</v>
      </c>
      <c r="G34" s="51" t="s">
        <v>145</v>
      </c>
      <c r="H34" s="51" t="s">
        <v>146</v>
      </c>
      <c r="I34" s="51" t="s">
        <v>147</v>
      </c>
      <c r="J34" s="51" t="s">
        <v>148</v>
      </c>
      <c r="K34" s="51" t="s">
        <v>149</v>
      </c>
      <c r="L34" s="51" t="s">
        <v>150</v>
      </c>
      <c r="M34" s="51" t="s">
        <v>151</v>
      </c>
    </row>
    <row r="35" spans="1:13" x14ac:dyDescent="0.3">
      <c r="A35" s="6">
        <v>2015</v>
      </c>
      <c r="B35" s="31">
        <f>'Raw Data'!EK19</f>
        <v>119</v>
      </c>
      <c r="C35" s="31">
        <f>'Raw Data'!EL19</f>
        <v>115</v>
      </c>
      <c r="D35" s="31">
        <f>'Raw Data'!EM19</f>
        <v>105</v>
      </c>
      <c r="E35" s="31">
        <f>'Raw Data'!EN19</f>
        <v>103</v>
      </c>
      <c r="F35" s="31">
        <f>'Raw Data'!EO19</f>
        <v>105</v>
      </c>
      <c r="G35" s="31">
        <f>'Raw Data'!EP19</f>
        <v>101</v>
      </c>
      <c r="H35" s="31">
        <f>'Raw Data'!EQ19</f>
        <v>105</v>
      </c>
      <c r="I35" s="31">
        <f>'Raw Data'!ER19</f>
        <v>95</v>
      </c>
      <c r="J35" s="31">
        <f>'Raw Data'!ES19</f>
        <v>99</v>
      </c>
      <c r="K35" s="31">
        <f>'Raw Data'!ET19</f>
        <v>94</v>
      </c>
      <c r="L35" s="31">
        <f>'Raw Data'!EU19</f>
        <v>98</v>
      </c>
      <c r="M35" s="31">
        <f>'Raw Data'!EV19</f>
        <v>88</v>
      </c>
    </row>
    <row r="36" spans="1:13" x14ac:dyDescent="0.3">
      <c r="A36" s="6">
        <v>2016</v>
      </c>
      <c r="B36" s="31">
        <f>'Raw Data'!EW19</f>
        <v>89</v>
      </c>
      <c r="C36" s="31">
        <f>'Raw Data'!EX19</f>
        <v>75</v>
      </c>
      <c r="D36" s="31">
        <f>'Raw Data'!EY19</f>
        <v>78</v>
      </c>
      <c r="E36" s="31">
        <f>'Raw Data'!EZ19</f>
        <v>78</v>
      </c>
      <c r="F36" s="31">
        <f>'Raw Data'!FA19</f>
        <v>74</v>
      </c>
      <c r="G36" s="31">
        <f>'Raw Data'!FB19</f>
        <v>74</v>
      </c>
      <c r="H36" s="31">
        <f>'Raw Data'!FC19</f>
        <v>83</v>
      </c>
      <c r="I36" s="31">
        <f>'Raw Data'!FD19</f>
        <v>75</v>
      </c>
      <c r="J36" s="31">
        <f>'Raw Data'!FE19</f>
        <v>73</v>
      </c>
      <c r="K36" s="31">
        <f>'Raw Data'!FF19</f>
        <v>74</v>
      </c>
      <c r="L36" s="31">
        <f>'Raw Data'!FG19</f>
        <v>85</v>
      </c>
      <c r="M36" s="31">
        <f>'Raw Data'!FH19</f>
        <v>69</v>
      </c>
    </row>
    <row r="37" spans="1:13" x14ac:dyDescent="0.3">
      <c r="A37" s="6">
        <v>2017</v>
      </c>
      <c r="B37" s="31">
        <f>'Raw Data'!FI19</f>
        <v>71</v>
      </c>
      <c r="C37" s="31">
        <f>'Raw Data'!FJ19</f>
        <v>73</v>
      </c>
      <c r="D37" s="31">
        <f>'Raw Data'!FK19</f>
        <v>67</v>
      </c>
      <c r="E37" s="31">
        <f>'Raw Data'!FL19</f>
        <v>68</v>
      </c>
      <c r="F37" s="31">
        <f>'Raw Data'!FM19</f>
        <v>68</v>
      </c>
      <c r="G37" s="31">
        <f>'Raw Data'!FN19</f>
        <v>63</v>
      </c>
      <c r="H37" s="31">
        <f>'Raw Data'!FO19</f>
        <v>65</v>
      </c>
      <c r="I37" s="31">
        <f>'Raw Data'!FP19</f>
        <v>63</v>
      </c>
      <c r="J37" s="31">
        <f>'Raw Data'!FQ19</f>
        <v>57</v>
      </c>
      <c r="K37" s="31">
        <f>'Raw Data'!FR19</f>
        <v>64</v>
      </c>
      <c r="L37" s="31">
        <f>'Raw Data'!FS19</f>
        <v>65</v>
      </c>
      <c r="M37" s="31">
        <f>'Raw Data'!FT19</f>
        <v>58</v>
      </c>
    </row>
    <row r="38" spans="1:13" x14ac:dyDescent="0.3">
      <c r="A38" s="6">
        <v>2018</v>
      </c>
      <c r="B38" s="31">
        <f>'Raw Data'!FU19</f>
        <v>58</v>
      </c>
      <c r="C38" s="31">
        <f>'Raw Data'!FV19</f>
        <v>57</v>
      </c>
      <c r="D38" s="31">
        <f>'Raw Data'!FW19</f>
        <v>58</v>
      </c>
      <c r="E38" s="31">
        <f>'Raw Data'!FX19</f>
        <v>54</v>
      </c>
      <c r="F38" s="31">
        <f>'Raw Data'!FY19</f>
        <v>50</v>
      </c>
      <c r="G38" s="31">
        <f>'Raw Data'!FZ19</f>
        <v>55</v>
      </c>
      <c r="H38" s="31">
        <f>'Raw Data'!GA19</f>
        <v>53</v>
      </c>
      <c r="I38" s="31">
        <f>'Raw Data'!GB19</f>
        <v>59</v>
      </c>
      <c r="J38" s="31">
        <f>'Raw Data'!GC19</f>
        <v>58</v>
      </c>
      <c r="K38" s="31">
        <f>'Raw Data'!GD19</f>
        <v>58</v>
      </c>
      <c r="L38" s="31">
        <f>'Raw Data'!GE19</f>
        <v>59</v>
      </c>
      <c r="M38" s="31">
        <f>'Raw Data'!GF19</f>
        <v>54</v>
      </c>
    </row>
    <row r="39" spans="1:13" x14ac:dyDescent="0.3">
      <c r="A39" s="6">
        <v>2019</v>
      </c>
      <c r="B39" s="31">
        <f>'Raw Data'!GG19</f>
        <v>56</v>
      </c>
      <c r="C39" s="31">
        <f>'Raw Data'!GH19</f>
        <v>54</v>
      </c>
      <c r="D39" s="31">
        <f>'Raw Data'!GI19</f>
        <v>59</v>
      </c>
      <c r="E39" s="31">
        <f>'Raw Data'!GJ19</f>
        <v>61</v>
      </c>
      <c r="F39" s="31">
        <f>'Raw Data'!GK19</f>
        <v>57</v>
      </c>
      <c r="G39" s="31">
        <f>'Raw Data'!GL19</f>
        <v>51</v>
      </c>
      <c r="H39" s="31">
        <f>'Raw Data'!GM19</f>
        <v>55</v>
      </c>
      <c r="I39" s="31">
        <f>'Raw Data'!GN19</f>
        <v>62</v>
      </c>
      <c r="J39" s="31">
        <f>'Raw Data'!GO19</f>
        <v>68</v>
      </c>
      <c r="K39" s="31">
        <f>'Raw Data'!GP19</f>
        <v>67</v>
      </c>
      <c r="L39" s="31">
        <f>'Raw Data'!GQ19</f>
        <v>61</v>
      </c>
      <c r="M39" s="31">
        <f>'Raw Data'!GR19</f>
        <v>50</v>
      </c>
    </row>
    <row r="40" spans="1:13" s="211" customFormat="1" x14ac:dyDescent="0.3">
      <c r="A40" s="6">
        <v>2020</v>
      </c>
      <c r="B40" s="31">
        <f>'Raw Data'!GS19</f>
        <v>46</v>
      </c>
      <c r="C40" s="31">
        <f>'Raw Data'!GT19</f>
        <v>45</v>
      </c>
      <c r="D40" s="31">
        <f>'Raw Data'!GU19</f>
        <v>43</v>
      </c>
      <c r="E40" s="31">
        <f>'Raw Data'!GV19</f>
        <v>44</v>
      </c>
      <c r="F40" s="31">
        <f>'Raw Data'!GW19</f>
        <v>46</v>
      </c>
      <c r="G40" s="31">
        <f>'Raw Data'!GX19</f>
        <v>49</v>
      </c>
      <c r="H40" s="31">
        <f>'Raw Data'!GY19</f>
        <v>50</v>
      </c>
      <c r="I40" s="31">
        <f>'Raw Data'!GZ19</f>
        <v>50</v>
      </c>
      <c r="J40" s="31">
        <f>'Raw Data'!HA19</f>
        <v>0</v>
      </c>
      <c r="K40" s="31">
        <f>'Raw Data'!HB19</f>
        <v>0</v>
      </c>
      <c r="L40" s="31">
        <f>'Raw Data'!HC19</f>
        <v>0</v>
      </c>
      <c r="M40" s="31">
        <f>'Raw Data'!HD19</f>
        <v>0</v>
      </c>
    </row>
    <row r="42" spans="1:13" x14ac:dyDescent="0.3">
      <c r="A42" s="12" t="s">
        <v>16</v>
      </c>
    </row>
    <row r="43" spans="1:13" x14ac:dyDescent="0.3">
      <c r="B43" s="51" t="s">
        <v>141</v>
      </c>
      <c r="C43" s="51" t="s">
        <v>142</v>
      </c>
      <c r="D43" s="51" t="s">
        <v>143</v>
      </c>
      <c r="E43" s="51" t="s">
        <v>144</v>
      </c>
      <c r="F43" s="51" t="s">
        <v>74</v>
      </c>
      <c r="G43" s="51" t="s">
        <v>145</v>
      </c>
      <c r="H43" s="51" t="s">
        <v>146</v>
      </c>
      <c r="I43" s="51" t="s">
        <v>147</v>
      </c>
      <c r="J43" s="51" t="s">
        <v>148</v>
      </c>
      <c r="K43" s="51" t="s">
        <v>149</v>
      </c>
      <c r="L43" s="51" t="s">
        <v>150</v>
      </c>
      <c r="M43" s="51" t="s">
        <v>151</v>
      </c>
    </row>
    <row r="44" spans="1:13" hidden="1" x14ac:dyDescent="0.3">
      <c r="A44" s="6">
        <v>2015</v>
      </c>
      <c r="B44" s="31">
        <f t="shared" ref="B44:M44" si="0">B3+B19+B35</f>
        <v>2945</v>
      </c>
      <c r="C44" s="31">
        <f t="shared" si="0"/>
        <v>3056</v>
      </c>
      <c r="D44" s="31">
        <f t="shared" si="0"/>
        <v>2998</v>
      </c>
      <c r="E44" s="31">
        <f t="shared" si="0"/>
        <v>3061</v>
      </c>
      <c r="F44" s="31">
        <f t="shared" si="0"/>
        <v>3093</v>
      </c>
      <c r="G44" s="31">
        <f t="shared" si="0"/>
        <v>3071</v>
      </c>
      <c r="H44" s="31">
        <f t="shared" si="0"/>
        <v>3024</v>
      </c>
      <c r="I44" s="31">
        <f t="shared" si="0"/>
        <v>3000</v>
      </c>
      <c r="J44" s="31">
        <f t="shared" si="0"/>
        <v>2974</v>
      </c>
      <c r="K44" s="31">
        <f t="shared" si="0"/>
        <v>2938</v>
      </c>
      <c r="L44" s="31">
        <f t="shared" si="0"/>
        <v>2859</v>
      </c>
      <c r="M44" s="31">
        <f t="shared" si="0"/>
        <v>2612</v>
      </c>
    </row>
    <row r="45" spans="1:13" hidden="1" x14ac:dyDescent="0.3">
      <c r="A45" s="6">
        <v>2016</v>
      </c>
      <c r="B45" s="31">
        <f t="shared" ref="B45:M45" si="1">B4+B20+B36</f>
        <v>2616</v>
      </c>
      <c r="C45" s="31">
        <f t="shared" si="1"/>
        <v>2688</v>
      </c>
      <c r="D45" s="31">
        <f t="shared" si="1"/>
        <v>2783</v>
      </c>
      <c r="E45" s="31">
        <f t="shared" si="1"/>
        <v>2871</v>
      </c>
      <c r="F45" s="31">
        <f t="shared" si="1"/>
        <v>2756</v>
      </c>
      <c r="G45" s="31">
        <f t="shared" si="1"/>
        <v>2770</v>
      </c>
      <c r="H45" s="31">
        <f t="shared" si="1"/>
        <v>2695</v>
      </c>
      <c r="I45" s="31">
        <f t="shared" si="1"/>
        <v>2616</v>
      </c>
      <c r="J45" s="31">
        <f t="shared" si="1"/>
        <v>2597</v>
      </c>
      <c r="K45" s="31">
        <f t="shared" si="1"/>
        <v>2547</v>
      </c>
      <c r="L45" s="31">
        <f t="shared" si="1"/>
        <v>2439</v>
      </c>
      <c r="M45" s="31">
        <f t="shared" si="1"/>
        <v>2251</v>
      </c>
    </row>
    <row r="46" spans="1:13" x14ac:dyDescent="0.3">
      <c r="A46" s="6">
        <v>2017</v>
      </c>
      <c r="B46" s="31">
        <f t="shared" ref="B46:M46" si="2">B5+B21+B37</f>
        <v>2309</v>
      </c>
      <c r="C46" s="31">
        <f t="shared" si="2"/>
        <v>2383</v>
      </c>
      <c r="D46" s="31">
        <f t="shared" si="2"/>
        <v>2404</v>
      </c>
      <c r="E46" s="31">
        <f t="shared" si="2"/>
        <v>2430</v>
      </c>
      <c r="F46" s="31">
        <f t="shared" si="2"/>
        <v>2434</v>
      </c>
      <c r="G46" s="31">
        <f t="shared" si="2"/>
        <v>2389</v>
      </c>
      <c r="H46" s="31">
        <f t="shared" si="2"/>
        <v>2386</v>
      </c>
      <c r="I46" s="31">
        <f t="shared" si="2"/>
        <v>2371</v>
      </c>
      <c r="J46" s="31">
        <f t="shared" si="2"/>
        <v>2305</v>
      </c>
      <c r="K46" s="31">
        <f t="shared" si="2"/>
        <v>2321</v>
      </c>
      <c r="L46" s="31">
        <f t="shared" si="2"/>
        <v>2258</v>
      </c>
      <c r="M46" s="31">
        <f t="shared" si="2"/>
        <v>2091</v>
      </c>
    </row>
    <row r="47" spans="1:13" x14ac:dyDescent="0.3">
      <c r="A47" s="6">
        <v>2018</v>
      </c>
      <c r="B47" s="31">
        <f t="shared" ref="B47:M47" si="3">B6+B22+B38</f>
        <v>2107</v>
      </c>
      <c r="C47" s="31">
        <f t="shared" si="3"/>
        <v>2149</v>
      </c>
      <c r="D47" s="31">
        <f t="shared" si="3"/>
        <v>2246</v>
      </c>
      <c r="E47" s="31">
        <f t="shared" si="3"/>
        <v>2245</v>
      </c>
      <c r="F47" s="31">
        <f t="shared" si="3"/>
        <v>2272</v>
      </c>
      <c r="G47" s="31">
        <f t="shared" si="3"/>
        <v>2264</v>
      </c>
      <c r="H47" s="31">
        <f t="shared" si="3"/>
        <v>2255</v>
      </c>
      <c r="I47" s="31">
        <f t="shared" si="3"/>
        <v>2333</v>
      </c>
      <c r="J47" s="31">
        <f t="shared" si="3"/>
        <v>2312</v>
      </c>
      <c r="K47" s="31">
        <f t="shared" si="3"/>
        <v>2352</v>
      </c>
      <c r="L47" s="31">
        <f t="shared" si="3"/>
        <v>2352</v>
      </c>
      <c r="M47" s="31">
        <f t="shared" si="3"/>
        <v>2197</v>
      </c>
    </row>
    <row r="48" spans="1:13" x14ac:dyDescent="0.3">
      <c r="A48" s="6">
        <v>2019</v>
      </c>
      <c r="B48" s="31">
        <f>B39+B23+B7</f>
        <v>2274</v>
      </c>
      <c r="C48" s="31">
        <f t="shared" ref="C48:M48" si="4">C39+C23+C7</f>
        <v>2375</v>
      </c>
      <c r="D48" s="31">
        <f t="shared" si="4"/>
        <v>2495</v>
      </c>
      <c r="E48" s="31">
        <f t="shared" si="4"/>
        <v>2569</v>
      </c>
      <c r="F48" s="31">
        <f t="shared" si="4"/>
        <v>2550</v>
      </c>
      <c r="G48" s="31">
        <f t="shared" si="4"/>
        <v>2471</v>
      </c>
      <c r="H48" s="31">
        <f t="shared" si="4"/>
        <v>2402</v>
      </c>
      <c r="I48" s="31">
        <f t="shared" si="4"/>
        <v>2415</v>
      </c>
      <c r="J48" s="31">
        <f t="shared" si="4"/>
        <v>2379</v>
      </c>
      <c r="K48" s="31">
        <f t="shared" si="4"/>
        <v>2376</v>
      </c>
      <c r="L48" s="31">
        <f t="shared" si="4"/>
        <v>2354</v>
      </c>
      <c r="M48" s="31">
        <f t="shared" si="4"/>
        <v>2098</v>
      </c>
    </row>
    <row r="49" spans="1:13" s="211" customFormat="1" x14ac:dyDescent="0.3">
      <c r="A49" s="6">
        <v>2020</v>
      </c>
      <c r="B49" s="31">
        <f>B40+B24+B8</f>
        <v>2114</v>
      </c>
      <c r="C49" s="31">
        <f t="shared" ref="C49:M49" si="5">C40+C24+C8</f>
        <v>2127</v>
      </c>
      <c r="D49" s="31">
        <f t="shared" si="5"/>
        <v>2166</v>
      </c>
      <c r="E49" s="31">
        <f t="shared" si="5"/>
        <v>2124</v>
      </c>
      <c r="F49" s="31">
        <f t="shared" si="5"/>
        <v>2056</v>
      </c>
      <c r="G49" s="31">
        <f t="shared" si="5"/>
        <v>1746</v>
      </c>
      <c r="H49" s="31">
        <f t="shared" si="5"/>
        <v>1630</v>
      </c>
      <c r="I49" s="31">
        <f t="shared" si="5"/>
        <v>1593</v>
      </c>
      <c r="J49" s="31">
        <f t="shared" si="5"/>
        <v>0</v>
      </c>
      <c r="K49" s="31">
        <f t="shared" si="5"/>
        <v>0</v>
      </c>
      <c r="L49" s="31">
        <f t="shared" si="5"/>
        <v>0</v>
      </c>
      <c r="M49" s="31">
        <f t="shared" si="5"/>
        <v>0</v>
      </c>
    </row>
    <row r="51" spans="1:13" ht="16.2" thickBot="1" x14ac:dyDescent="0.35">
      <c r="D51" s="229" t="s">
        <v>260</v>
      </c>
      <c r="E51" s="229"/>
      <c r="F51" s="229"/>
    </row>
    <row r="52" spans="1:13" ht="15" thickTop="1" x14ac:dyDescent="0.3">
      <c r="D52" s="165" t="s">
        <v>244</v>
      </c>
      <c r="E52" s="165" t="s">
        <v>245</v>
      </c>
      <c r="F52" s="165" t="s">
        <v>247</v>
      </c>
    </row>
    <row r="53" spans="1:13" ht="15.6" x14ac:dyDescent="0.3">
      <c r="D53" s="166" t="s">
        <v>320</v>
      </c>
      <c r="E53" s="180">
        <f>H49</f>
        <v>1630</v>
      </c>
      <c r="F53" s="168">
        <f>(E53-E54)/E54</f>
        <v>-0.32139883430474603</v>
      </c>
    </row>
    <row r="54" spans="1:13" ht="15.6" x14ac:dyDescent="0.3">
      <c r="D54" s="166" t="s">
        <v>321</v>
      </c>
      <c r="E54" s="180">
        <f>H48</f>
        <v>2402</v>
      </c>
      <c r="F54" s="168">
        <f>(E54-E55)/E55</f>
        <v>6.5188470066518844E-2</v>
      </c>
    </row>
    <row r="55" spans="1:13" ht="15.6" x14ac:dyDescent="0.3">
      <c r="D55" s="166" t="s">
        <v>322</v>
      </c>
      <c r="E55" s="180">
        <f>H47</f>
        <v>2255</v>
      </c>
      <c r="F55" s="168">
        <f>(E55-E56)/E56</f>
        <v>-5.6090414399330261E-2</v>
      </c>
    </row>
    <row r="56" spans="1:13" ht="15.6" x14ac:dyDescent="0.3">
      <c r="D56" s="166" t="s">
        <v>323</v>
      </c>
      <c r="E56" s="159">
        <f>G46</f>
        <v>2389</v>
      </c>
      <c r="F56" s="159"/>
    </row>
  </sheetData>
  <mergeCells count="3">
    <mergeCell ref="D10:F10"/>
    <mergeCell ref="D26:F26"/>
    <mergeCell ref="D51:F5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FFFF00"/>
  </sheetPr>
  <dimension ref="A1:CU9"/>
  <sheetViews>
    <sheetView workbookViewId="0">
      <pane xSplit="3" ySplit="1" topLeftCell="BT5" activePane="bottomRight" state="frozen"/>
      <selection activeCell="FR6" sqref="FR6"/>
      <selection pane="topRight" activeCell="FR6" sqref="FR6"/>
      <selection pane="bottomLeft" activeCell="FR6" sqref="FR6"/>
      <selection pane="bottomRight" activeCell="BH1" sqref="BH1:BH1048576"/>
    </sheetView>
  </sheetViews>
  <sheetFormatPr defaultColWidth="8.6640625" defaultRowHeight="14.4" x14ac:dyDescent="0.3"/>
  <cols>
    <col min="1" max="1" width="24.109375" bestFit="1" customWidth="1"/>
    <col min="2" max="60" width="0" hidden="1" customWidth="1"/>
  </cols>
  <sheetData>
    <row r="1" spans="1:99" s="7" customFormat="1" x14ac:dyDescent="0.3">
      <c r="B1" s="26">
        <f>'Raw Data'!DU1</f>
        <v>41523</v>
      </c>
      <c r="C1" s="26">
        <f>'Raw Data'!DV1</f>
        <v>41553</v>
      </c>
      <c r="D1" s="26">
        <f>'Raw Data'!DW1</f>
        <v>41584</v>
      </c>
      <c r="E1" s="26">
        <f>'Raw Data'!DX1</f>
        <v>41614</v>
      </c>
      <c r="F1" s="26">
        <f>'Raw Data'!DY1</f>
        <v>41645</v>
      </c>
      <c r="G1" s="26">
        <f>'Raw Data'!DZ1</f>
        <v>41676</v>
      </c>
      <c r="H1" s="26">
        <f>'Raw Data'!EA1</f>
        <v>41704</v>
      </c>
      <c r="I1" s="26">
        <f>'Raw Data'!EB1</f>
        <v>41735</v>
      </c>
      <c r="J1" s="26">
        <f>'Raw Data'!EC1</f>
        <v>41765</v>
      </c>
      <c r="K1" s="26">
        <f>'Raw Data'!ED1</f>
        <v>41796</v>
      </c>
      <c r="L1" s="26">
        <f>'Raw Data'!EE1</f>
        <v>41826</v>
      </c>
      <c r="M1" s="26">
        <f>'Raw Data'!EF1</f>
        <v>41857</v>
      </c>
      <c r="N1" s="26">
        <f>'Raw Data'!EG1</f>
        <v>41888</v>
      </c>
      <c r="O1" s="26">
        <f>'Raw Data'!EH1</f>
        <v>41918</v>
      </c>
      <c r="P1" s="26">
        <f>'Raw Data'!EI1</f>
        <v>41949</v>
      </c>
      <c r="Q1" s="26">
        <f>'Raw Data'!EJ1</f>
        <v>41979</v>
      </c>
      <c r="R1" s="26">
        <f>'Raw Data'!EK1</f>
        <v>42010</v>
      </c>
      <c r="S1" s="26">
        <f>'Raw Data'!EL1</f>
        <v>42041</v>
      </c>
      <c r="T1" s="26">
        <f>'Raw Data'!EM1</f>
        <v>42069</v>
      </c>
      <c r="U1" s="26">
        <f>'Raw Data'!EN1</f>
        <v>42100</v>
      </c>
      <c r="V1" s="26">
        <f>'Raw Data'!EO1</f>
        <v>42130</v>
      </c>
      <c r="W1" s="26">
        <f>'Raw Data'!EP1</f>
        <v>42161</v>
      </c>
      <c r="X1" s="26">
        <f>'Raw Data'!EQ1</f>
        <v>42191</v>
      </c>
      <c r="Y1" s="26">
        <f>'Raw Data'!ER1</f>
        <v>42222</v>
      </c>
      <c r="Z1" s="26">
        <f>'Raw Data'!ES1</f>
        <v>42253</v>
      </c>
      <c r="AA1" s="26">
        <f>'Raw Data'!ET1</f>
        <v>42283</v>
      </c>
      <c r="AB1" s="26">
        <f>'Raw Data'!EU1</f>
        <v>42314</v>
      </c>
      <c r="AC1" s="26">
        <f>'Raw Data'!EV1</f>
        <v>42344</v>
      </c>
      <c r="AD1" s="26">
        <f>'Raw Data'!EW1</f>
        <v>42375</v>
      </c>
      <c r="AE1" s="26">
        <f>'Raw Data'!EX1</f>
        <v>42406</v>
      </c>
      <c r="AF1" s="26">
        <f>'Raw Data'!EY1</f>
        <v>42435</v>
      </c>
      <c r="AG1" s="26">
        <f>'Raw Data'!EZ1</f>
        <v>42466</v>
      </c>
      <c r="AH1" s="26">
        <f>'Raw Data'!FA1</f>
        <v>42496</v>
      </c>
      <c r="AI1" s="26">
        <f>'Raw Data'!FB1</f>
        <v>42527</v>
      </c>
      <c r="AJ1" s="26">
        <f>'Raw Data'!FC1</f>
        <v>42557</v>
      </c>
      <c r="AK1" s="26">
        <f>'Raw Data'!FD1</f>
        <v>42588</v>
      </c>
      <c r="AL1" s="26">
        <f>'Raw Data'!FE1</f>
        <v>42619</v>
      </c>
      <c r="AM1" s="26">
        <f>'Raw Data'!FF1</f>
        <v>42649</v>
      </c>
      <c r="AN1" s="26">
        <f>'Raw Data'!FG1</f>
        <v>42680</v>
      </c>
      <c r="AO1" s="26">
        <f>'Raw Data'!FH1</f>
        <v>42710</v>
      </c>
      <c r="AP1" s="26">
        <f>'Raw Data'!FI1</f>
        <v>42741</v>
      </c>
      <c r="AQ1" s="26">
        <f>'Raw Data'!FJ1</f>
        <v>42772</v>
      </c>
      <c r="AR1" s="26">
        <f>'Raw Data'!FK1</f>
        <v>42800</v>
      </c>
      <c r="AS1" s="26">
        <f>'Raw Data'!FL1</f>
        <v>42831</v>
      </c>
      <c r="AT1" s="26">
        <f>'Raw Data'!FM1</f>
        <v>42861</v>
      </c>
      <c r="AU1" s="26">
        <f>'Raw Data'!FN1</f>
        <v>42892</v>
      </c>
      <c r="AV1" s="26">
        <f>'Raw Data'!FO1</f>
        <v>42922</v>
      </c>
      <c r="AW1" s="26">
        <f>'Raw Data'!FP1</f>
        <v>42953</v>
      </c>
      <c r="AX1" s="26">
        <f>'Raw Data'!FQ1</f>
        <v>42984</v>
      </c>
      <c r="AY1" s="26">
        <f>'Raw Data'!FR1</f>
        <v>43014</v>
      </c>
      <c r="AZ1" s="26">
        <f>'Raw Data'!FS1</f>
        <v>43045</v>
      </c>
      <c r="BA1" s="26">
        <f>'Raw Data'!FT1</f>
        <v>43075</v>
      </c>
      <c r="BB1" s="26">
        <f>'Raw Data'!FU1</f>
        <v>43106</v>
      </c>
      <c r="BC1" s="26">
        <f>'Raw Data'!FV1</f>
        <v>43137</v>
      </c>
      <c r="BD1" s="26">
        <f>'Raw Data'!FW1</f>
        <v>43165</v>
      </c>
      <c r="BE1" s="26">
        <f>'Raw Data'!FX1</f>
        <v>43196</v>
      </c>
      <c r="BF1" s="26">
        <f>'Raw Data'!FY1</f>
        <v>43226</v>
      </c>
      <c r="BG1" s="26">
        <f>'Raw Data'!FZ1</f>
        <v>43257</v>
      </c>
      <c r="BH1" s="26">
        <f>'Raw Data'!GA1</f>
        <v>43287</v>
      </c>
      <c r="BI1" s="26">
        <f>'Raw Data'!GB1</f>
        <v>43318</v>
      </c>
      <c r="BJ1" s="26">
        <f>'Raw Data'!GC1</f>
        <v>43349</v>
      </c>
      <c r="BK1" s="26">
        <f>'Raw Data'!GD1</f>
        <v>43379</v>
      </c>
      <c r="BL1" s="26">
        <f>'Raw Data'!GE1</f>
        <v>43410</v>
      </c>
      <c r="BM1" s="26">
        <f>'Raw Data'!GF1</f>
        <v>43440</v>
      </c>
      <c r="BN1" s="26">
        <f>'Raw Data'!GG1</f>
        <v>43471</v>
      </c>
      <c r="BO1" s="26">
        <f>'Raw Data'!GH1</f>
        <v>43502</v>
      </c>
      <c r="BP1" s="26">
        <f>'Raw Data'!GI1</f>
        <v>43530</v>
      </c>
      <c r="BQ1" s="26">
        <f>'Raw Data'!GJ1</f>
        <v>43561</v>
      </c>
      <c r="BR1" s="26">
        <f>'Raw Data'!GK1</f>
        <v>43591</v>
      </c>
      <c r="BS1" s="26">
        <f>'Raw Data'!GL1</f>
        <v>43622</v>
      </c>
      <c r="BT1" s="26">
        <f>'Raw Data'!GM1</f>
        <v>43652</v>
      </c>
      <c r="BU1" s="26">
        <f>'Raw Data'!GN1</f>
        <v>43683</v>
      </c>
      <c r="BV1" s="26">
        <f>'Raw Data'!GO1</f>
        <v>43714</v>
      </c>
      <c r="BW1" s="26">
        <f>'Raw Data'!GP1</f>
        <v>43744</v>
      </c>
      <c r="BX1" s="26">
        <f>'Raw Data'!GQ1</f>
        <v>43775</v>
      </c>
      <c r="BY1" s="26">
        <f>'Raw Data'!GR1</f>
        <v>43800</v>
      </c>
      <c r="BZ1" s="26">
        <f>'Raw Data'!GS1</f>
        <v>43836</v>
      </c>
      <c r="CA1" s="26">
        <f>'Raw Data'!GT1</f>
        <v>43867</v>
      </c>
      <c r="CB1" s="26">
        <f>'Raw Data'!GU1</f>
        <v>43896</v>
      </c>
      <c r="CC1" s="26">
        <f>'Raw Data'!GV1</f>
        <v>43927</v>
      </c>
      <c r="CD1" s="26">
        <f>'Raw Data'!GW1</f>
        <v>43957</v>
      </c>
      <c r="CE1" s="26">
        <f>'Raw Data'!GX1</f>
        <v>43988</v>
      </c>
      <c r="CF1" s="26">
        <f>'Raw Data'!GY1</f>
        <v>44018</v>
      </c>
      <c r="CG1" s="26">
        <f>'Raw Data'!GZ1</f>
        <v>44049</v>
      </c>
      <c r="CH1" s="26">
        <f>'Raw Data'!HA1</f>
        <v>44080</v>
      </c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</row>
    <row r="2" spans="1:99" s="7" customFormat="1" x14ac:dyDescent="0.3">
      <c r="A2" s="31" t="s">
        <v>4</v>
      </c>
      <c r="B2" s="7">
        <f>'Raw Data'!DU6</f>
        <v>172</v>
      </c>
      <c r="C2" s="7">
        <f>'Raw Data'!DV6</f>
        <v>164</v>
      </c>
      <c r="D2" s="7">
        <f>'Raw Data'!DW6</f>
        <v>147</v>
      </c>
      <c r="E2" s="7">
        <f>'Raw Data'!DX6</f>
        <v>189</v>
      </c>
      <c r="F2" s="7">
        <f>'Raw Data'!DY6</f>
        <v>133</v>
      </c>
      <c r="G2" s="7">
        <f>'Raw Data'!DZ6</f>
        <v>117</v>
      </c>
      <c r="H2" s="7">
        <f>'Raw Data'!EA6</f>
        <v>146</v>
      </c>
      <c r="I2" s="7">
        <f>'Raw Data'!EB6</f>
        <v>189</v>
      </c>
      <c r="J2" s="7">
        <f>'Raw Data'!EC6</f>
        <v>231</v>
      </c>
      <c r="K2" s="7">
        <f>'Raw Data'!ED6</f>
        <v>200</v>
      </c>
      <c r="L2" s="7">
        <f>'Raw Data'!EE6</f>
        <v>201</v>
      </c>
      <c r="M2" s="7">
        <f>'Raw Data'!EF6</f>
        <v>174</v>
      </c>
      <c r="N2" s="7">
        <f>'Raw Data'!EG6</f>
        <v>201</v>
      </c>
      <c r="O2" s="7">
        <f>'Raw Data'!EH6</f>
        <v>192</v>
      </c>
      <c r="P2" s="7">
        <f>'Raw Data'!EI6</f>
        <v>153</v>
      </c>
      <c r="Q2" s="7">
        <f>'Raw Data'!EJ6</f>
        <v>202</v>
      </c>
      <c r="R2" s="7">
        <f>'Raw Data'!EK6</f>
        <v>129</v>
      </c>
      <c r="S2" s="7">
        <f>'Raw Data'!EL6</f>
        <v>142</v>
      </c>
      <c r="T2" s="7">
        <f>'Raw Data'!EM6</f>
        <v>184</v>
      </c>
      <c r="U2" s="7">
        <f>'Raw Data'!EN6</f>
        <v>193</v>
      </c>
      <c r="V2" s="7">
        <f>'Raw Data'!EO6</f>
        <v>241</v>
      </c>
      <c r="W2" s="7">
        <f>'Raw Data'!EP6</f>
        <v>227</v>
      </c>
      <c r="X2" s="7">
        <f>'Raw Data'!EQ6</f>
        <v>218</v>
      </c>
      <c r="Y2" s="7">
        <f>'Raw Data'!ER6</f>
        <v>187</v>
      </c>
      <c r="Z2" s="7">
        <f>'Raw Data'!ES6</f>
        <v>198</v>
      </c>
      <c r="AA2" s="7">
        <f>'Raw Data'!ET6</f>
        <v>198</v>
      </c>
      <c r="AB2" s="7">
        <f>'Raw Data'!EU6</f>
        <v>176</v>
      </c>
      <c r="AC2" s="7">
        <f>'Raw Data'!EV6</f>
        <v>198</v>
      </c>
      <c r="AD2" s="7">
        <f>'Raw Data'!EW6</f>
        <v>145</v>
      </c>
      <c r="AE2" s="7">
        <f>'Raw Data'!EX6</f>
        <v>130</v>
      </c>
      <c r="AF2" s="7">
        <f>'Raw Data'!EY6</f>
        <v>184</v>
      </c>
      <c r="AG2" s="7">
        <f>'Raw Data'!EZ6</f>
        <v>201</v>
      </c>
      <c r="AH2" s="7">
        <f>'Raw Data'!FA6</f>
        <v>217</v>
      </c>
      <c r="AI2" s="7">
        <f>'Raw Data'!FB6</f>
        <v>238</v>
      </c>
      <c r="AJ2" s="7">
        <f>'Raw Data'!FC6</f>
        <v>201</v>
      </c>
      <c r="AK2" s="7">
        <f>'Raw Data'!FD6</f>
        <v>204</v>
      </c>
      <c r="AL2" s="7">
        <f>'Raw Data'!FE6</f>
        <v>211</v>
      </c>
      <c r="AM2" s="7">
        <f>'Raw Data'!FF6</f>
        <v>193</v>
      </c>
      <c r="AN2" s="7">
        <f>'Raw Data'!FG6</f>
        <v>167</v>
      </c>
      <c r="AO2" s="7">
        <f>'Raw Data'!FH6</f>
        <v>197</v>
      </c>
      <c r="AP2" s="7">
        <f>'Raw Data'!FI6</f>
        <v>141</v>
      </c>
      <c r="AQ2" s="7">
        <f>'Raw Data'!FJ6</f>
        <v>149</v>
      </c>
      <c r="AR2" s="7">
        <f>'Raw Data'!FK6</f>
        <v>235</v>
      </c>
      <c r="AS2" s="7">
        <f>'Raw Data'!FL6</f>
        <v>219</v>
      </c>
      <c r="AT2" s="7">
        <f>'Raw Data'!FM6</f>
        <v>254</v>
      </c>
      <c r="AU2" s="7">
        <f>'Raw Data'!FN6</f>
        <v>295</v>
      </c>
      <c r="AV2" s="7">
        <f>'Raw Data'!FO6</f>
        <v>185</v>
      </c>
      <c r="AW2" s="7">
        <f>'Raw Data'!FP6</f>
        <v>224</v>
      </c>
      <c r="AX2" s="7">
        <f>'Raw Data'!FQ6</f>
        <v>207</v>
      </c>
      <c r="AY2" s="7">
        <f>'Raw Data'!FR6</f>
        <v>235</v>
      </c>
      <c r="AZ2" s="7">
        <f>'Raw Data'!FS6</f>
        <v>208</v>
      </c>
      <c r="BA2" s="7">
        <f>'Raw Data'!FT6</f>
        <v>208</v>
      </c>
      <c r="BB2" s="7">
        <f>'Raw Data'!FU6</f>
        <v>153</v>
      </c>
      <c r="BC2" s="7">
        <f>'Raw Data'!FV6</f>
        <v>112</v>
      </c>
      <c r="BD2" s="7">
        <f>'Raw Data'!FW6</f>
        <v>232</v>
      </c>
      <c r="BE2" s="7">
        <f>'Raw Data'!FX6</f>
        <v>225</v>
      </c>
      <c r="BF2" s="7">
        <f>'Raw Data'!FY6</f>
        <v>267</v>
      </c>
      <c r="BG2" s="7">
        <f>'Raw Data'!FZ6</f>
        <v>245</v>
      </c>
      <c r="BH2" s="7">
        <f>'Raw Data'!GA6</f>
        <v>209</v>
      </c>
      <c r="BI2" s="7">
        <f>'Raw Data'!GB6</f>
        <v>228</v>
      </c>
      <c r="BJ2" s="7">
        <f>'Raw Data'!GC6</f>
        <v>178</v>
      </c>
      <c r="BK2" s="7">
        <f>'Raw Data'!GD6</f>
        <v>215</v>
      </c>
      <c r="BL2" s="7">
        <f>'Raw Data'!GE6</f>
        <v>162</v>
      </c>
      <c r="BM2" s="7">
        <f>'Raw Data'!GF6</f>
        <v>192</v>
      </c>
      <c r="BN2" s="7">
        <f>'Raw Data'!GG6</f>
        <v>144</v>
      </c>
      <c r="BO2" s="7">
        <f>'Raw Data'!GH6</f>
        <v>163</v>
      </c>
      <c r="BP2" s="7">
        <f>'Raw Data'!GI6</f>
        <v>218</v>
      </c>
      <c r="BQ2" s="7">
        <f>'Raw Data'!GJ6</f>
        <v>229</v>
      </c>
      <c r="BR2" s="7">
        <f>'Raw Data'!GK6</f>
        <v>253</v>
      </c>
      <c r="BS2" s="7">
        <f>'Raw Data'!GL6</f>
        <v>232</v>
      </c>
      <c r="BT2" s="7">
        <f>'Raw Data'!GM6</f>
        <v>232</v>
      </c>
      <c r="BU2" s="7">
        <f>'Raw Data'!GN6</f>
        <v>243</v>
      </c>
      <c r="BV2" s="7">
        <f>'Raw Data'!GO6</f>
        <v>199</v>
      </c>
      <c r="BW2" s="7">
        <f>'Raw Data'!GP6</f>
        <v>224</v>
      </c>
      <c r="BX2" s="7">
        <f>'Raw Data'!GQ6</f>
        <v>150</v>
      </c>
      <c r="BY2" s="7">
        <f>'Raw Data'!GR6</f>
        <v>219</v>
      </c>
      <c r="BZ2" s="7">
        <f>'Raw Data'!GS6</f>
        <v>178</v>
      </c>
      <c r="CA2" s="7">
        <f>'Raw Data'!GT6</f>
        <v>181</v>
      </c>
      <c r="CB2" s="7">
        <f>'Raw Data'!GU6</f>
        <v>237</v>
      </c>
      <c r="CC2" s="7">
        <f>'Raw Data'!GV6</f>
        <v>181</v>
      </c>
      <c r="CD2" s="7">
        <f>'Raw Data'!GW6</f>
        <v>178</v>
      </c>
      <c r="CE2" s="7">
        <f>'Raw Data'!GX6</f>
        <v>251</v>
      </c>
      <c r="CF2" s="7">
        <f>'Raw Data'!GY6</f>
        <v>441</v>
      </c>
      <c r="CG2" s="7">
        <f>'Raw Data'!GZ6</f>
        <v>0</v>
      </c>
      <c r="CH2" s="7">
        <f>'Raw Data'!HA6</f>
        <v>0</v>
      </c>
    </row>
    <row r="3" spans="1:99" x14ac:dyDescent="0.3">
      <c r="A3" s="31" t="s">
        <v>136</v>
      </c>
      <c r="B3" s="7">
        <f>'Raw Data'!DU25</f>
        <v>200</v>
      </c>
      <c r="C3" s="7">
        <f>'Raw Data'!DV25</f>
        <v>213</v>
      </c>
      <c r="D3" s="7">
        <f>'Raw Data'!DW25</f>
        <v>221</v>
      </c>
      <c r="E3" s="7">
        <f>'Raw Data'!DX25</f>
        <v>176</v>
      </c>
      <c r="F3" s="7">
        <f>'Raw Data'!DY25</f>
        <v>167</v>
      </c>
      <c r="G3" s="7">
        <f>'Raw Data'!DZ25</f>
        <v>176</v>
      </c>
      <c r="H3" s="7">
        <f>'Raw Data'!EA25</f>
        <v>212</v>
      </c>
      <c r="I3" s="7">
        <f>'Raw Data'!EB25</f>
        <v>229</v>
      </c>
      <c r="J3" s="7">
        <f>'Raw Data'!EC25</f>
        <v>197</v>
      </c>
      <c r="K3" s="7">
        <f>'Raw Data'!ED25</f>
        <v>182</v>
      </c>
      <c r="L3" s="7">
        <f>'Raw Data'!EE25</f>
        <v>174</v>
      </c>
      <c r="M3" s="7">
        <f>'Raw Data'!EF25</f>
        <v>216</v>
      </c>
      <c r="N3" s="7">
        <f>'Raw Data'!EG25</f>
        <v>197</v>
      </c>
      <c r="O3" s="7">
        <f>'Raw Data'!EH25</f>
        <v>194</v>
      </c>
      <c r="P3" s="7">
        <f>'Raw Data'!EI25</f>
        <v>161</v>
      </c>
      <c r="Q3" s="7">
        <f>'Raw Data'!EJ25</f>
        <v>135</v>
      </c>
      <c r="R3" s="7">
        <f>'Raw Data'!EK25</f>
        <v>156</v>
      </c>
      <c r="S3" s="7">
        <f>'Raw Data'!EL25</f>
        <v>177</v>
      </c>
      <c r="T3" s="7">
        <f>'Raw Data'!EM25</f>
        <v>356</v>
      </c>
      <c r="U3" s="7">
        <f>'Raw Data'!EN25</f>
        <v>429</v>
      </c>
      <c r="V3" s="7">
        <f>'Raw Data'!EO25</f>
        <v>391</v>
      </c>
      <c r="W3" s="7">
        <f>'Raw Data'!EP25</f>
        <v>359</v>
      </c>
      <c r="X3" s="7">
        <f>'Raw Data'!EQ25</f>
        <v>367</v>
      </c>
      <c r="Y3" s="7">
        <f>'Raw Data'!ER25</f>
        <v>378</v>
      </c>
      <c r="Z3" s="7">
        <f>'Raw Data'!ES25</f>
        <v>405</v>
      </c>
      <c r="AA3" s="7">
        <f>'Raw Data'!ET25</f>
        <v>406</v>
      </c>
      <c r="AB3" s="7">
        <f>'Raw Data'!EU25</f>
        <v>365</v>
      </c>
      <c r="AC3" s="7">
        <f>'Raw Data'!EV25</f>
        <v>308</v>
      </c>
      <c r="AD3" s="7">
        <f>'Raw Data'!EW25</f>
        <v>316</v>
      </c>
      <c r="AE3" s="7">
        <f>'Raw Data'!EX25</f>
        <v>348</v>
      </c>
      <c r="AF3" s="7">
        <f>'Raw Data'!EY25</f>
        <v>381</v>
      </c>
      <c r="AG3" s="7">
        <f>'Raw Data'!EZ25</f>
        <v>413</v>
      </c>
      <c r="AH3" s="7">
        <f>'Raw Data'!FA25</f>
        <v>419</v>
      </c>
      <c r="AI3" s="7">
        <f>'Raw Data'!FB25</f>
        <v>367</v>
      </c>
      <c r="AJ3" s="7">
        <f>'Raw Data'!FC25</f>
        <v>393</v>
      </c>
      <c r="AK3" s="7">
        <f>'Raw Data'!FD25</f>
        <v>409</v>
      </c>
      <c r="AL3" s="7">
        <f>'Raw Data'!FE25</f>
        <v>400</v>
      </c>
      <c r="AM3" s="7">
        <f>'Raw Data'!FF25</f>
        <v>346</v>
      </c>
      <c r="AN3" s="7">
        <f>'Raw Data'!FG25</f>
        <v>346</v>
      </c>
      <c r="AO3" s="7">
        <f>'Raw Data'!FH25</f>
        <v>250</v>
      </c>
      <c r="AP3" s="7">
        <f>'Raw Data'!FI25</f>
        <v>311</v>
      </c>
      <c r="AQ3" s="7">
        <f>'Raw Data'!FJ25</f>
        <v>351</v>
      </c>
      <c r="AR3" s="7">
        <f>'Raw Data'!FK25</f>
        <v>433</v>
      </c>
      <c r="AS3" s="7">
        <f>'Raw Data'!FL25</f>
        <v>451</v>
      </c>
      <c r="AT3" s="7">
        <f>'Raw Data'!FM25</f>
        <v>445</v>
      </c>
      <c r="AU3" s="7">
        <f>'Raw Data'!FN25</f>
        <v>391</v>
      </c>
      <c r="AV3" s="7">
        <f>'Raw Data'!FO25</f>
        <v>406</v>
      </c>
      <c r="AW3" s="7">
        <f>'Raw Data'!FP25</f>
        <v>409</v>
      </c>
      <c r="AX3" s="7">
        <f>'Raw Data'!FQ25</f>
        <v>434</v>
      </c>
      <c r="AY3" s="7">
        <f>'Raw Data'!FR25</f>
        <v>402</v>
      </c>
      <c r="AZ3" s="7">
        <f>'Raw Data'!FS25</f>
        <v>379</v>
      </c>
      <c r="BA3" s="7">
        <f>'Raw Data'!FT25</f>
        <v>272</v>
      </c>
      <c r="BB3" s="7">
        <f>'Raw Data'!FU25</f>
        <v>292</v>
      </c>
      <c r="BC3" s="7">
        <f>'Raw Data'!FV25</f>
        <v>386</v>
      </c>
      <c r="BD3" s="7">
        <f>'Raw Data'!FW25</f>
        <v>404</v>
      </c>
      <c r="BE3" s="7">
        <f>'Raw Data'!FX25</f>
        <v>431</v>
      </c>
      <c r="BF3" s="7">
        <f>'Raw Data'!FY25</f>
        <v>427</v>
      </c>
      <c r="BG3" s="7">
        <f>'Raw Data'!FZ25</f>
        <v>379</v>
      </c>
      <c r="BH3" s="7">
        <f>'Raw Data'!GA25</f>
        <v>415</v>
      </c>
      <c r="BI3" s="7">
        <f>'Raw Data'!GB25</f>
        <v>407</v>
      </c>
      <c r="BJ3" s="7">
        <f>'Raw Data'!GC25</f>
        <v>359</v>
      </c>
      <c r="BK3" s="7">
        <f>'Raw Data'!GD25</f>
        <v>327</v>
      </c>
      <c r="BL3" s="7">
        <f>'Raw Data'!GE25</f>
        <v>333</v>
      </c>
      <c r="BM3" s="7">
        <f>'Raw Data'!GF25</f>
        <v>246</v>
      </c>
      <c r="BN3" s="7">
        <f>'Raw Data'!GG25</f>
        <v>313</v>
      </c>
      <c r="BO3" s="7">
        <f>'Raw Data'!GH25</f>
        <v>367</v>
      </c>
      <c r="BP3" s="7">
        <f>'Raw Data'!GI25</f>
        <v>438</v>
      </c>
      <c r="BQ3" s="7">
        <f>'Raw Data'!GJ25</f>
        <v>444</v>
      </c>
      <c r="BR3" s="7">
        <f>'Raw Data'!GK25</f>
        <v>413</v>
      </c>
      <c r="BS3" s="7">
        <f>'Raw Data'!GL25</f>
        <v>398</v>
      </c>
      <c r="BT3" s="7">
        <f>'Raw Data'!GM25</f>
        <v>447</v>
      </c>
      <c r="BU3" s="7">
        <f>'Raw Data'!GN25</f>
        <v>425</v>
      </c>
      <c r="BV3" s="7">
        <f>'Raw Data'!GO25</f>
        <v>422</v>
      </c>
      <c r="BW3" s="7">
        <f>'Raw Data'!GP25</f>
        <v>462</v>
      </c>
      <c r="BX3" s="7">
        <f>'Raw Data'!GQ25</f>
        <v>394</v>
      </c>
      <c r="BY3" s="7">
        <f>'Raw Data'!GR25</f>
        <v>321</v>
      </c>
      <c r="BZ3" s="7">
        <f>'Raw Data'!GS25</f>
        <v>374</v>
      </c>
      <c r="CA3" s="7">
        <f>'Raw Data'!GT25</f>
        <v>494</v>
      </c>
      <c r="CB3" s="7">
        <f>'Raw Data'!GU25</f>
        <v>438</v>
      </c>
      <c r="CC3" s="7">
        <f>'Raw Data'!GV25</f>
        <v>366</v>
      </c>
      <c r="CD3" s="7">
        <f>'Raw Data'!GW25</f>
        <v>535</v>
      </c>
      <c r="CE3" s="7">
        <f>'Raw Data'!GX25</f>
        <v>833</v>
      </c>
      <c r="CF3" s="7">
        <f>'Raw Data'!GY25</f>
        <v>906</v>
      </c>
      <c r="CG3" s="7">
        <f>'Raw Data'!GZ25</f>
        <v>935</v>
      </c>
      <c r="CH3" s="7">
        <f>'Raw Data'!HA25</f>
        <v>0</v>
      </c>
    </row>
    <row r="4" spans="1:99" x14ac:dyDescent="0.3">
      <c r="A4" s="51" t="s">
        <v>134</v>
      </c>
    </row>
    <row r="5" spans="1:99" x14ac:dyDescent="0.3">
      <c r="A5" s="51" t="s">
        <v>135</v>
      </c>
    </row>
    <row r="7" spans="1:99" s="7" customFormat="1" x14ac:dyDescent="0.3">
      <c r="A7" s="33" t="s">
        <v>0</v>
      </c>
      <c r="B7" s="26">
        <f t="shared" ref="B7:Z7" si="0">B1</f>
        <v>41523</v>
      </c>
      <c r="C7" s="26">
        <f t="shared" si="0"/>
        <v>41553</v>
      </c>
      <c r="D7" s="26">
        <f t="shared" si="0"/>
        <v>41584</v>
      </c>
      <c r="E7" s="26">
        <f t="shared" si="0"/>
        <v>41614</v>
      </c>
      <c r="F7" s="26">
        <f t="shared" si="0"/>
        <v>41645</v>
      </c>
      <c r="G7" s="26">
        <f t="shared" si="0"/>
        <v>41676</v>
      </c>
      <c r="H7" s="26">
        <f t="shared" si="0"/>
        <v>41704</v>
      </c>
      <c r="I7" s="26">
        <f t="shared" si="0"/>
        <v>41735</v>
      </c>
      <c r="J7" s="26">
        <f t="shared" si="0"/>
        <v>41765</v>
      </c>
      <c r="K7" s="26">
        <f t="shared" si="0"/>
        <v>41796</v>
      </c>
      <c r="L7" s="26">
        <f t="shared" si="0"/>
        <v>41826</v>
      </c>
      <c r="M7" s="26">
        <f t="shared" si="0"/>
        <v>41857</v>
      </c>
      <c r="N7" s="26">
        <f t="shared" si="0"/>
        <v>41888</v>
      </c>
      <c r="O7" s="26">
        <f t="shared" si="0"/>
        <v>41918</v>
      </c>
      <c r="P7" s="26">
        <f t="shared" si="0"/>
        <v>41949</v>
      </c>
      <c r="Q7" s="26">
        <f t="shared" si="0"/>
        <v>41979</v>
      </c>
      <c r="R7" s="26">
        <f t="shared" si="0"/>
        <v>42010</v>
      </c>
      <c r="S7" s="26">
        <f t="shared" si="0"/>
        <v>42041</v>
      </c>
      <c r="T7" s="26">
        <f t="shared" si="0"/>
        <v>42069</v>
      </c>
      <c r="U7" s="26">
        <f t="shared" si="0"/>
        <v>42100</v>
      </c>
      <c r="V7" s="26">
        <f t="shared" si="0"/>
        <v>42130</v>
      </c>
      <c r="W7" s="26">
        <f t="shared" si="0"/>
        <v>42161</v>
      </c>
      <c r="X7" s="26">
        <f t="shared" si="0"/>
        <v>42191</v>
      </c>
      <c r="Y7" s="26">
        <f t="shared" si="0"/>
        <v>42222</v>
      </c>
      <c r="Z7" s="26">
        <f t="shared" si="0"/>
        <v>42253</v>
      </c>
      <c r="AA7" s="26">
        <f t="shared" ref="AA7:CH7" si="1">AA1</f>
        <v>42283</v>
      </c>
      <c r="AB7" s="26">
        <f t="shared" si="1"/>
        <v>42314</v>
      </c>
      <c r="AC7" s="26">
        <f t="shared" si="1"/>
        <v>42344</v>
      </c>
      <c r="AD7" s="26">
        <f t="shared" si="1"/>
        <v>42375</v>
      </c>
      <c r="AE7" s="26">
        <f t="shared" si="1"/>
        <v>42406</v>
      </c>
      <c r="AF7" s="26">
        <f t="shared" si="1"/>
        <v>42435</v>
      </c>
      <c r="AG7" s="26">
        <f t="shared" si="1"/>
        <v>42466</v>
      </c>
      <c r="AH7" s="26">
        <f t="shared" si="1"/>
        <v>42496</v>
      </c>
      <c r="AI7" s="26">
        <f t="shared" si="1"/>
        <v>42527</v>
      </c>
      <c r="AJ7" s="26">
        <f t="shared" si="1"/>
        <v>42557</v>
      </c>
      <c r="AK7" s="26">
        <f t="shared" si="1"/>
        <v>42588</v>
      </c>
      <c r="AL7" s="26">
        <f t="shared" si="1"/>
        <v>42619</v>
      </c>
      <c r="AM7" s="26">
        <f t="shared" si="1"/>
        <v>42649</v>
      </c>
      <c r="AN7" s="26">
        <f t="shared" si="1"/>
        <v>42680</v>
      </c>
      <c r="AO7" s="26">
        <f t="shared" si="1"/>
        <v>42710</v>
      </c>
      <c r="AP7" s="26">
        <f t="shared" si="1"/>
        <v>42741</v>
      </c>
      <c r="AQ7" s="26">
        <f t="shared" si="1"/>
        <v>42772</v>
      </c>
      <c r="AR7" s="26">
        <f t="shared" si="1"/>
        <v>42800</v>
      </c>
      <c r="AS7" s="26">
        <f t="shared" si="1"/>
        <v>42831</v>
      </c>
      <c r="AT7" s="26">
        <f t="shared" si="1"/>
        <v>42861</v>
      </c>
      <c r="AU7" s="26">
        <f t="shared" si="1"/>
        <v>42892</v>
      </c>
      <c r="AV7" s="26">
        <f t="shared" si="1"/>
        <v>42922</v>
      </c>
      <c r="AW7" s="26">
        <f t="shared" si="1"/>
        <v>42953</v>
      </c>
      <c r="AX7" s="26">
        <f t="shared" si="1"/>
        <v>42984</v>
      </c>
      <c r="AY7" s="26">
        <f t="shared" si="1"/>
        <v>43014</v>
      </c>
      <c r="AZ7" s="26">
        <f t="shared" si="1"/>
        <v>43045</v>
      </c>
      <c r="BA7" s="26">
        <f t="shared" si="1"/>
        <v>43075</v>
      </c>
      <c r="BB7" s="26">
        <f t="shared" si="1"/>
        <v>43106</v>
      </c>
      <c r="BC7" s="26">
        <f t="shared" si="1"/>
        <v>43137</v>
      </c>
      <c r="BD7" s="26">
        <f t="shared" si="1"/>
        <v>43165</v>
      </c>
      <c r="BE7" s="26">
        <f t="shared" si="1"/>
        <v>43196</v>
      </c>
      <c r="BF7" s="26">
        <f t="shared" si="1"/>
        <v>43226</v>
      </c>
      <c r="BG7" s="26">
        <f t="shared" si="1"/>
        <v>43257</v>
      </c>
      <c r="BH7" s="26">
        <f t="shared" si="1"/>
        <v>43287</v>
      </c>
      <c r="BI7" s="26">
        <f t="shared" si="1"/>
        <v>43318</v>
      </c>
      <c r="BJ7" s="26">
        <f t="shared" si="1"/>
        <v>43349</v>
      </c>
      <c r="BK7" s="26">
        <f t="shared" si="1"/>
        <v>43379</v>
      </c>
      <c r="BL7" s="26">
        <f t="shared" si="1"/>
        <v>43410</v>
      </c>
      <c r="BM7" s="26">
        <f t="shared" si="1"/>
        <v>43440</v>
      </c>
      <c r="BN7" s="26">
        <f t="shared" si="1"/>
        <v>43471</v>
      </c>
      <c r="BO7" s="26">
        <f t="shared" si="1"/>
        <v>43502</v>
      </c>
      <c r="BP7" s="26">
        <f t="shared" si="1"/>
        <v>43530</v>
      </c>
      <c r="BQ7" s="26">
        <f t="shared" si="1"/>
        <v>43561</v>
      </c>
      <c r="BR7" s="26">
        <f t="shared" si="1"/>
        <v>43591</v>
      </c>
      <c r="BS7" s="26">
        <f t="shared" si="1"/>
        <v>43622</v>
      </c>
      <c r="BT7" s="26">
        <f t="shared" si="1"/>
        <v>43652</v>
      </c>
      <c r="BU7" s="26">
        <f t="shared" si="1"/>
        <v>43683</v>
      </c>
      <c r="BV7" s="26">
        <f t="shared" si="1"/>
        <v>43714</v>
      </c>
      <c r="BW7" s="26">
        <f t="shared" si="1"/>
        <v>43744</v>
      </c>
      <c r="BX7" s="26">
        <f t="shared" si="1"/>
        <v>43775</v>
      </c>
      <c r="BY7" s="26">
        <f t="shared" si="1"/>
        <v>43800</v>
      </c>
      <c r="BZ7" s="26">
        <f t="shared" si="1"/>
        <v>43836</v>
      </c>
      <c r="CA7" s="26">
        <f t="shared" si="1"/>
        <v>43867</v>
      </c>
      <c r="CB7" s="26">
        <f t="shared" si="1"/>
        <v>43896</v>
      </c>
      <c r="CC7" s="26">
        <f t="shared" si="1"/>
        <v>43927</v>
      </c>
      <c r="CD7" s="26">
        <f t="shared" si="1"/>
        <v>43957</v>
      </c>
      <c r="CE7" s="26">
        <f t="shared" si="1"/>
        <v>43988</v>
      </c>
      <c r="CF7" s="26">
        <f t="shared" si="1"/>
        <v>44018</v>
      </c>
      <c r="CG7" s="26">
        <f t="shared" si="1"/>
        <v>44049</v>
      </c>
      <c r="CH7" s="26">
        <f t="shared" si="1"/>
        <v>44080</v>
      </c>
    </row>
    <row r="8" spans="1:99" x14ac:dyDescent="0.3">
      <c r="A8" s="31" t="s">
        <v>4</v>
      </c>
      <c r="B8" s="7">
        <f t="shared" ref="B8:Z8" si="2">B2</f>
        <v>172</v>
      </c>
      <c r="C8" s="7">
        <f t="shared" si="2"/>
        <v>164</v>
      </c>
      <c r="D8" s="7">
        <f t="shared" si="2"/>
        <v>147</v>
      </c>
      <c r="E8" s="7">
        <f t="shared" si="2"/>
        <v>189</v>
      </c>
      <c r="F8" s="7">
        <f t="shared" si="2"/>
        <v>133</v>
      </c>
      <c r="G8" s="7">
        <f t="shared" si="2"/>
        <v>117</v>
      </c>
      <c r="H8" s="7">
        <f t="shared" si="2"/>
        <v>146</v>
      </c>
      <c r="I8" s="7">
        <f t="shared" si="2"/>
        <v>189</v>
      </c>
      <c r="J8" s="7">
        <f t="shared" si="2"/>
        <v>231</v>
      </c>
      <c r="K8" s="7">
        <f t="shared" si="2"/>
        <v>200</v>
      </c>
      <c r="L8" s="7">
        <f t="shared" si="2"/>
        <v>201</v>
      </c>
      <c r="M8" s="7">
        <f t="shared" si="2"/>
        <v>174</v>
      </c>
      <c r="N8" s="7">
        <f t="shared" si="2"/>
        <v>201</v>
      </c>
      <c r="O8" s="7">
        <f t="shared" si="2"/>
        <v>192</v>
      </c>
      <c r="P8" s="7">
        <f t="shared" si="2"/>
        <v>153</v>
      </c>
      <c r="Q8" s="7">
        <f t="shared" si="2"/>
        <v>202</v>
      </c>
      <c r="R8" s="7">
        <f t="shared" si="2"/>
        <v>129</v>
      </c>
      <c r="S8" s="7">
        <f t="shared" si="2"/>
        <v>142</v>
      </c>
      <c r="T8" s="7">
        <f t="shared" si="2"/>
        <v>184</v>
      </c>
      <c r="U8" s="7">
        <f t="shared" si="2"/>
        <v>193</v>
      </c>
      <c r="V8" s="7">
        <f t="shared" si="2"/>
        <v>241</v>
      </c>
      <c r="W8" s="7">
        <f t="shared" si="2"/>
        <v>227</v>
      </c>
      <c r="X8" s="7">
        <f t="shared" si="2"/>
        <v>218</v>
      </c>
      <c r="Y8" s="7">
        <f t="shared" si="2"/>
        <v>187</v>
      </c>
      <c r="Z8" s="7">
        <f t="shared" si="2"/>
        <v>198</v>
      </c>
      <c r="AA8" s="7">
        <f t="shared" ref="AA8:AR8" si="3">AA2</f>
        <v>198</v>
      </c>
      <c r="AB8" s="7">
        <f t="shared" si="3"/>
        <v>176</v>
      </c>
      <c r="AC8" s="7">
        <f t="shared" si="3"/>
        <v>198</v>
      </c>
      <c r="AD8" s="7">
        <f t="shared" si="3"/>
        <v>145</v>
      </c>
      <c r="AE8" s="7">
        <f t="shared" si="3"/>
        <v>130</v>
      </c>
      <c r="AF8" s="7">
        <f t="shared" si="3"/>
        <v>184</v>
      </c>
      <c r="AG8" s="7">
        <f t="shared" si="3"/>
        <v>201</v>
      </c>
      <c r="AH8" s="7">
        <f t="shared" si="3"/>
        <v>217</v>
      </c>
      <c r="AI8" s="7">
        <f t="shared" si="3"/>
        <v>238</v>
      </c>
      <c r="AJ8" s="7">
        <f t="shared" si="3"/>
        <v>201</v>
      </c>
      <c r="AK8" s="7">
        <f t="shared" si="3"/>
        <v>204</v>
      </c>
      <c r="AL8" s="7">
        <f t="shared" si="3"/>
        <v>211</v>
      </c>
      <c r="AM8" s="7">
        <f t="shared" si="3"/>
        <v>193</v>
      </c>
      <c r="AN8" s="7">
        <f t="shared" si="3"/>
        <v>167</v>
      </c>
      <c r="AO8" s="7">
        <f t="shared" si="3"/>
        <v>197</v>
      </c>
      <c r="AP8" s="7">
        <f t="shared" si="3"/>
        <v>141</v>
      </c>
      <c r="AQ8" s="7">
        <f t="shared" si="3"/>
        <v>149</v>
      </c>
      <c r="AR8" s="7">
        <f t="shared" si="3"/>
        <v>235</v>
      </c>
      <c r="AS8" s="7">
        <f t="shared" ref="AS8:BA8" si="4">AS2</f>
        <v>219</v>
      </c>
      <c r="AT8" s="7">
        <f t="shared" si="4"/>
        <v>254</v>
      </c>
      <c r="AU8" s="7">
        <f t="shared" si="4"/>
        <v>295</v>
      </c>
      <c r="AV8" s="7">
        <f t="shared" si="4"/>
        <v>185</v>
      </c>
      <c r="AW8" s="7">
        <f t="shared" si="4"/>
        <v>224</v>
      </c>
      <c r="AX8" s="7">
        <f t="shared" si="4"/>
        <v>207</v>
      </c>
      <c r="AY8" s="7">
        <f t="shared" si="4"/>
        <v>235</v>
      </c>
      <c r="AZ8" s="7">
        <f t="shared" si="4"/>
        <v>208</v>
      </c>
      <c r="BA8" s="7">
        <f t="shared" si="4"/>
        <v>208</v>
      </c>
      <c r="BB8" s="7">
        <f t="shared" ref="BB8:CB8" si="5">BB2</f>
        <v>153</v>
      </c>
      <c r="BC8" s="7">
        <f t="shared" si="5"/>
        <v>112</v>
      </c>
      <c r="BD8" s="7">
        <f t="shared" si="5"/>
        <v>232</v>
      </c>
      <c r="BE8" s="7">
        <f t="shared" si="5"/>
        <v>225</v>
      </c>
      <c r="BF8" s="7">
        <f t="shared" si="5"/>
        <v>267</v>
      </c>
      <c r="BG8" s="7">
        <f t="shared" si="5"/>
        <v>245</v>
      </c>
      <c r="BH8" s="7">
        <f t="shared" si="5"/>
        <v>209</v>
      </c>
      <c r="BI8" s="7">
        <f t="shared" si="5"/>
        <v>228</v>
      </c>
      <c r="BJ8" s="7">
        <f t="shared" si="5"/>
        <v>178</v>
      </c>
      <c r="BK8" s="7">
        <f t="shared" si="5"/>
        <v>215</v>
      </c>
      <c r="BL8" s="7">
        <f t="shared" si="5"/>
        <v>162</v>
      </c>
      <c r="BM8" s="7">
        <f t="shared" si="5"/>
        <v>192</v>
      </c>
      <c r="BN8" s="7">
        <f t="shared" si="5"/>
        <v>144</v>
      </c>
      <c r="BO8" s="7">
        <f t="shared" si="5"/>
        <v>163</v>
      </c>
      <c r="BP8" s="7">
        <f t="shared" si="5"/>
        <v>218</v>
      </c>
      <c r="BQ8" s="7">
        <f t="shared" si="5"/>
        <v>229</v>
      </c>
      <c r="BR8" s="7">
        <f t="shared" si="5"/>
        <v>253</v>
      </c>
      <c r="BS8" s="7">
        <f t="shared" si="5"/>
        <v>232</v>
      </c>
      <c r="BT8" s="7">
        <f t="shared" si="5"/>
        <v>232</v>
      </c>
      <c r="BU8" s="7">
        <f t="shared" si="5"/>
        <v>243</v>
      </c>
      <c r="BV8" s="7">
        <f t="shared" si="5"/>
        <v>199</v>
      </c>
      <c r="BW8" s="7">
        <f t="shared" si="5"/>
        <v>224</v>
      </c>
      <c r="BX8" s="7">
        <f t="shared" si="5"/>
        <v>150</v>
      </c>
      <c r="BY8" s="7">
        <f t="shared" si="5"/>
        <v>219</v>
      </c>
      <c r="BZ8" s="7">
        <f t="shared" si="5"/>
        <v>178</v>
      </c>
      <c r="CA8" s="7">
        <f t="shared" si="5"/>
        <v>181</v>
      </c>
      <c r="CB8" s="7">
        <f t="shared" si="5"/>
        <v>237</v>
      </c>
      <c r="CC8" s="7">
        <f t="shared" ref="CC8:CH8" si="6">CC2</f>
        <v>181</v>
      </c>
      <c r="CD8" s="7">
        <f t="shared" si="6"/>
        <v>178</v>
      </c>
      <c r="CE8" s="7">
        <f t="shared" si="6"/>
        <v>251</v>
      </c>
      <c r="CF8" s="7">
        <f t="shared" si="6"/>
        <v>441</v>
      </c>
      <c r="CG8" s="7">
        <f t="shared" si="6"/>
        <v>0</v>
      </c>
      <c r="CH8" s="7">
        <f t="shared" si="6"/>
        <v>0</v>
      </c>
    </row>
    <row r="9" spans="1:99" s="7" customFormat="1" x14ac:dyDescent="0.3">
      <c r="A9" s="31" t="s">
        <v>137</v>
      </c>
      <c r="B9" s="7">
        <f>'Raw Data'!DU25+('Raw Data'!DU22+'Raw Data'!DU23+'Raw Data'!DU24)</f>
        <v>363</v>
      </c>
      <c r="C9" s="7">
        <f>'Raw Data'!DV25+('Raw Data'!DV22+'Raw Data'!DV23+'Raw Data'!DV24)</f>
        <v>379</v>
      </c>
      <c r="D9" s="7">
        <f>'Raw Data'!DW25+('Raw Data'!DW22+'Raw Data'!DW23+'Raw Data'!DW24)</f>
        <v>377</v>
      </c>
      <c r="E9" s="7">
        <f>'Raw Data'!DX25+('Raw Data'!DX22+'Raw Data'!DX23+'Raw Data'!DX24)</f>
        <v>271</v>
      </c>
      <c r="F9" s="7">
        <f>'Raw Data'!DY25+('Raw Data'!DY22+'Raw Data'!DY23+'Raw Data'!DY24)</f>
        <v>333</v>
      </c>
      <c r="G9" s="7">
        <f>'Raw Data'!DZ25+('Raw Data'!DZ22+'Raw Data'!DZ23+'Raw Data'!DZ24)</f>
        <v>366</v>
      </c>
      <c r="H9" s="7">
        <f>'Raw Data'!EA25+('Raw Data'!EA22+'Raw Data'!EA23+'Raw Data'!EA24)</f>
        <v>447</v>
      </c>
      <c r="I9" s="7">
        <f>'Raw Data'!EB25+('Raw Data'!EB22+'Raw Data'!EB23+'Raw Data'!EB24)</f>
        <v>462</v>
      </c>
      <c r="J9" s="7">
        <f>'Raw Data'!EC25+('Raw Data'!EC22+'Raw Data'!EC23+'Raw Data'!EC24)</f>
        <v>423</v>
      </c>
      <c r="K9" s="7">
        <f>'Raw Data'!ED25+('Raw Data'!ED22+'Raw Data'!ED23+'Raw Data'!ED24)</f>
        <v>385</v>
      </c>
      <c r="L9" s="7">
        <f>'Raw Data'!EE25+('Raw Data'!EE22+'Raw Data'!EE23+'Raw Data'!EE24)</f>
        <v>368</v>
      </c>
      <c r="M9" s="7">
        <f>'Raw Data'!EF25+('Raw Data'!EF22+'Raw Data'!EF23+'Raw Data'!EF24)</f>
        <v>403</v>
      </c>
      <c r="N9" s="7">
        <f>'Raw Data'!EG25+('Raw Data'!EG22+'Raw Data'!EG23+'Raw Data'!EG24)</f>
        <v>396</v>
      </c>
      <c r="O9" s="7">
        <f>'Raw Data'!EH25+('Raw Data'!EH22+'Raw Data'!EH23+'Raw Data'!EH24)</f>
        <v>384</v>
      </c>
      <c r="P9" s="7">
        <f>'Raw Data'!EI25+('Raw Data'!EI22+'Raw Data'!EI23+'Raw Data'!EI24)</f>
        <v>363</v>
      </c>
      <c r="Q9" s="7">
        <f>'Raw Data'!EJ25+('Raw Data'!EJ22+'Raw Data'!EJ23+'Raw Data'!EJ24)</f>
        <v>269</v>
      </c>
      <c r="R9" s="7">
        <f>'Raw Data'!EK25+('Raw Data'!EK22+'Raw Data'!EK23+'Raw Data'!EK24)</f>
        <v>330</v>
      </c>
      <c r="S9" s="7">
        <f>'Raw Data'!EL25+('Raw Data'!EL22+'Raw Data'!EL23+'Raw Data'!EL24)</f>
        <v>367</v>
      </c>
      <c r="T9" s="7">
        <f>'Raw Data'!EM25+('Raw Data'!EM22+'Raw Data'!EM23+'Raw Data'!EM24)</f>
        <v>412</v>
      </c>
      <c r="U9" s="7">
        <f>'Raw Data'!EN25+('Raw Data'!EN22+'Raw Data'!EN23+'Raw Data'!EN24)</f>
        <v>475</v>
      </c>
      <c r="V9" s="7">
        <f>'Raw Data'!EO25+('Raw Data'!EO22+'Raw Data'!EO23+'Raw Data'!EO24)</f>
        <v>429</v>
      </c>
      <c r="W9" s="7">
        <f>'Raw Data'!EP25+('Raw Data'!EP22+'Raw Data'!EP23+'Raw Data'!EP24)</f>
        <v>391</v>
      </c>
      <c r="X9" s="7">
        <f>'Raw Data'!EQ25+('Raw Data'!EQ22+'Raw Data'!EQ23+'Raw Data'!EQ24)</f>
        <v>402</v>
      </c>
      <c r="Y9" s="7">
        <f>'Raw Data'!ER25+('Raw Data'!ER22+'Raw Data'!ER23+'Raw Data'!ER24)</f>
        <v>407</v>
      </c>
      <c r="Z9" s="7">
        <f>'Raw Data'!ES25+('Raw Data'!ES22+'Raw Data'!ES23+'Raw Data'!ES24)</f>
        <v>435</v>
      </c>
      <c r="AA9" s="7">
        <f>'Raw Data'!ET25+('Raw Data'!ET22+'Raw Data'!ET23+'Raw Data'!ET24)</f>
        <v>444</v>
      </c>
      <c r="AB9" s="7">
        <f>'Raw Data'!EU25+('Raw Data'!EU22+'Raw Data'!EU23+'Raw Data'!EU24)</f>
        <v>400</v>
      </c>
      <c r="AC9" s="7">
        <f>'Raw Data'!EV25+('Raw Data'!EV22+'Raw Data'!EV23+'Raw Data'!EV24)</f>
        <v>335</v>
      </c>
      <c r="AD9" s="7">
        <f>'Raw Data'!EW25+('Raw Data'!EW22+'Raw Data'!EW23+'Raw Data'!EW24)</f>
        <v>345</v>
      </c>
      <c r="AE9" s="7">
        <f>'Raw Data'!EX25+('Raw Data'!EX22+'Raw Data'!EX23+'Raw Data'!EX24)</f>
        <v>370</v>
      </c>
      <c r="AF9" s="7">
        <f>'Raw Data'!EY25+('Raw Data'!EY22+'Raw Data'!EY23+'Raw Data'!EY24)</f>
        <v>395</v>
      </c>
      <c r="AG9" s="7">
        <f>'Raw Data'!EZ25+('Raw Data'!EZ22+'Raw Data'!EZ23+'Raw Data'!EZ24)</f>
        <v>434</v>
      </c>
      <c r="AH9" s="7">
        <f>'Raw Data'!FA25+('Raw Data'!FA22+'Raw Data'!FA23+'Raw Data'!FA24)</f>
        <v>445</v>
      </c>
      <c r="AI9" s="7">
        <f>'Raw Data'!FB25+('Raw Data'!FB22+'Raw Data'!FB23+'Raw Data'!FB24)</f>
        <v>389</v>
      </c>
      <c r="AJ9" s="7">
        <f>'Raw Data'!FC25+('Raw Data'!FC22+'Raw Data'!FC23+'Raw Data'!FC24)</f>
        <v>416</v>
      </c>
      <c r="AK9" s="7">
        <f>'Raw Data'!FD25+('Raw Data'!FD22+'Raw Data'!FD23+'Raw Data'!FD24)</f>
        <v>431</v>
      </c>
      <c r="AL9" s="7">
        <f>'Raw Data'!FE25+('Raw Data'!FE22+'Raw Data'!FE23+'Raw Data'!FE24)</f>
        <v>426</v>
      </c>
      <c r="AM9" s="7">
        <f>'Raw Data'!FF25+('Raw Data'!FF22+'Raw Data'!FF23+'Raw Data'!FF24)</f>
        <v>366</v>
      </c>
      <c r="AN9" s="7">
        <f>'Raw Data'!FG25+('Raw Data'!FG22+'Raw Data'!FG23+'Raw Data'!FG24)</f>
        <v>370</v>
      </c>
      <c r="AO9" s="7">
        <f>'Raw Data'!FH25+('Raw Data'!FH22+'Raw Data'!FH23+'Raw Data'!FH24)</f>
        <v>267</v>
      </c>
      <c r="AP9" s="7">
        <f>'Raw Data'!FI25+('Raw Data'!FI22+'Raw Data'!FI23+'Raw Data'!FI24)</f>
        <v>330</v>
      </c>
      <c r="AQ9" s="7">
        <f>'Raw Data'!FJ25+('Raw Data'!FJ22+'Raw Data'!FJ23+'Raw Data'!FJ24)</f>
        <v>367</v>
      </c>
      <c r="AR9" s="7">
        <f>'Raw Data'!FK25+('Raw Data'!FK22+'Raw Data'!FK23+'Raw Data'!FK24)</f>
        <v>451</v>
      </c>
      <c r="AS9" s="7">
        <f>'Raw Data'!FL25+('Raw Data'!FL22+'Raw Data'!FL23+'Raw Data'!FL24)</f>
        <v>473</v>
      </c>
      <c r="AT9" s="7">
        <f>'Raw Data'!FM25+('Raw Data'!FM22+'Raw Data'!FM23+'Raw Data'!FM24)</f>
        <v>461</v>
      </c>
      <c r="AU9" s="7">
        <f>'Raw Data'!FN25+('Raw Data'!FN22+'Raw Data'!FN23+'Raw Data'!FN24)</f>
        <v>410</v>
      </c>
      <c r="AV9" s="7">
        <f>'Raw Data'!FO25+('Raw Data'!FO22+'Raw Data'!FO23+'Raw Data'!FO24)</f>
        <v>422</v>
      </c>
      <c r="AW9" s="7">
        <f>'Raw Data'!FP25+('Raw Data'!FP22+'Raw Data'!FP23+'Raw Data'!FP24)</f>
        <v>419</v>
      </c>
      <c r="AX9" s="7">
        <f>'Raw Data'!FQ25+('Raw Data'!FQ22+'Raw Data'!FQ23+'Raw Data'!FQ24)</f>
        <v>442</v>
      </c>
      <c r="AY9" s="7">
        <f>'Raw Data'!FR25+('Raw Data'!FR22+'Raw Data'!FR23+'Raw Data'!FR24)</f>
        <v>413</v>
      </c>
      <c r="AZ9" s="7">
        <f>'Raw Data'!FS25+('Raw Data'!FS22+'Raw Data'!FS23+'Raw Data'!FS24)</f>
        <v>390</v>
      </c>
      <c r="BA9" s="7">
        <f>'Raw Data'!FT25+('Raw Data'!FT22+'Raw Data'!FT23+'Raw Data'!FT24)</f>
        <v>280</v>
      </c>
      <c r="BB9" s="7">
        <f>'Raw Data'!FU25+('Raw Data'!FU22+'Raw Data'!FU23+'Raw Data'!FU24)</f>
        <v>304</v>
      </c>
      <c r="BC9" s="7">
        <f>'Raw Data'!FV25+('Raw Data'!FV22+'Raw Data'!FV23+'Raw Data'!FV24)</f>
        <v>394</v>
      </c>
      <c r="BD9" s="7">
        <f>'Raw Data'!FW25+('Raw Data'!FW22+'Raw Data'!FW23+'Raw Data'!FW24)</f>
        <v>414</v>
      </c>
      <c r="BE9" s="7">
        <f>'Raw Data'!FX25+('Raw Data'!FX22+'Raw Data'!FX23+'Raw Data'!FX24)</f>
        <v>439</v>
      </c>
      <c r="BF9" s="7">
        <f>'Raw Data'!FY25+('Raw Data'!FY22+'Raw Data'!FY23+'Raw Data'!FY24)</f>
        <v>435</v>
      </c>
      <c r="BG9" s="7">
        <f>'Raw Data'!FZ25+('Raw Data'!FZ22+'Raw Data'!FZ23+'Raw Data'!FZ24)</f>
        <v>390</v>
      </c>
      <c r="BH9" s="7">
        <f>'Raw Data'!GA25+('Raw Data'!GA22+'Raw Data'!GA23+'Raw Data'!GA24)</f>
        <v>424</v>
      </c>
      <c r="BI9" s="7">
        <f>'Raw Data'!GB25+('Raw Data'!GB22+'Raw Data'!GB23+'Raw Data'!GB24)</f>
        <v>416</v>
      </c>
      <c r="BJ9" s="7">
        <f>'Raw Data'!GC25+('Raw Data'!GC22+'Raw Data'!GC23+'Raw Data'!GC24)</f>
        <v>367</v>
      </c>
      <c r="BK9" s="7">
        <f>'Raw Data'!GD25+('Raw Data'!GD22+'Raw Data'!GD23+'Raw Data'!GD24)</f>
        <v>335</v>
      </c>
      <c r="BL9" s="7">
        <f>'Raw Data'!GE25+('Raw Data'!GE22+'Raw Data'!GE23+'Raw Data'!GE24)</f>
        <v>345</v>
      </c>
      <c r="BM9" s="7">
        <f>'Raw Data'!GF25+('Raw Data'!GF22+'Raw Data'!GF23+'Raw Data'!GF24)</f>
        <v>254</v>
      </c>
      <c r="BN9" s="7">
        <f>'Raw Data'!GG25+('Raw Data'!GG22+'Raw Data'!GG23+'Raw Data'!GG24)</f>
        <v>323</v>
      </c>
      <c r="BO9" s="7">
        <f>'Raw Data'!GH25+('Raw Data'!GH22+'Raw Data'!GH23+'Raw Data'!GH24)</f>
        <v>380</v>
      </c>
      <c r="BP9" s="7">
        <f>'Raw Data'!GI25+('Raw Data'!GI22+'Raw Data'!GI23+'Raw Data'!GI24)</f>
        <v>451</v>
      </c>
      <c r="BQ9" s="7">
        <f>'Raw Data'!GJ25+('Raw Data'!GJ22+'Raw Data'!GJ23+'Raw Data'!GJ24)</f>
        <v>459</v>
      </c>
      <c r="BR9" s="7">
        <f>'Raw Data'!GK25+('Raw Data'!GK22+'Raw Data'!GK23+'Raw Data'!GK24)</f>
        <v>423</v>
      </c>
      <c r="BS9" s="7">
        <f>'Raw Data'!GL25+('Raw Data'!GL22+'Raw Data'!GL23+'Raw Data'!GL24)</f>
        <v>405</v>
      </c>
      <c r="BT9" s="7">
        <f>'Raw Data'!GM25+('Raw Data'!GM22+'Raw Data'!GM23+'Raw Data'!GM24)</f>
        <v>454</v>
      </c>
      <c r="BU9" s="7">
        <f>'Raw Data'!GN25+('Raw Data'!GN22+'Raw Data'!GN23+'Raw Data'!GN24)</f>
        <v>435</v>
      </c>
      <c r="BV9" s="7">
        <f>'Raw Data'!GO25+('Raw Data'!GO22+'Raw Data'!GO23+'Raw Data'!GO24)</f>
        <v>430</v>
      </c>
      <c r="BW9" s="7">
        <f>'Raw Data'!GP25+('Raw Data'!GP22+'Raw Data'!GP23+'Raw Data'!GP24)</f>
        <v>471</v>
      </c>
      <c r="BX9" s="7">
        <f>'Raw Data'!GQ25+('Raw Data'!GQ22+'Raw Data'!GQ23+'Raw Data'!GQ24)</f>
        <v>402</v>
      </c>
      <c r="BY9" s="7">
        <f>'Raw Data'!GR25+('Raw Data'!GR22+'Raw Data'!GR23+'Raw Data'!GR24)</f>
        <v>327</v>
      </c>
      <c r="BZ9" s="7">
        <f>'Raw Data'!GS25+('Raw Data'!GS22+'Raw Data'!GS23+'Raw Data'!GS24)</f>
        <v>381</v>
      </c>
      <c r="CA9" s="7">
        <f>'Raw Data'!GT25+('Raw Data'!GT22+'Raw Data'!GT23+'Raw Data'!GT24)</f>
        <v>500</v>
      </c>
      <c r="CB9" s="7">
        <f>'Raw Data'!GU25+('Raw Data'!GU22+'Raw Data'!GU23+'Raw Data'!GU24)</f>
        <v>442</v>
      </c>
      <c r="CC9" s="7">
        <f>'Raw Data'!GV25+('Raw Data'!GV22+'Raw Data'!GV23+'Raw Data'!GV24)</f>
        <v>374</v>
      </c>
      <c r="CD9" s="7">
        <f>'Raw Data'!GW25+('Raw Data'!GW22+'Raw Data'!GW23+'Raw Data'!GW24)</f>
        <v>549</v>
      </c>
      <c r="CE9" s="7">
        <f>'Raw Data'!GX25+('Raw Data'!GX22+'Raw Data'!GX23+'Raw Data'!GX24)</f>
        <v>843</v>
      </c>
      <c r="CF9" s="7">
        <f>'Raw Data'!GY25+('Raw Data'!GY22+'Raw Data'!GY23+'Raw Data'!GY24)</f>
        <v>914</v>
      </c>
      <c r="CG9" s="7">
        <f>'Raw Data'!GZ25+('Raw Data'!GZ22+'Raw Data'!GZ23+'Raw Data'!GZ24)</f>
        <v>935</v>
      </c>
      <c r="CH9" s="7">
        <f>'Raw Data'!HA25+('Raw Data'!HA22+'Raw Data'!HA23+'Raw Data'!HA24)</f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FFFF00"/>
  </sheetPr>
  <dimension ref="A1:M13"/>
  <sheetViews>
    <sheetView workbookViewId="0">
      <selection sqref="A1:XFD1"/>
    </sheetView>
  </sheetViews>
  <sheetFormatPr defaultColWidth="8.6640625" defaultRowHeight="14.4" x14ac:dyDescent="0.3"/>
  <cols>
    <col min="13" max="13" width="10.109375" bestFit="1" customWidth="1"/>
  </cols>
  <sheetData>
    <row r="1" spans="1:13" s="12" customFormat="1" x14ac:dyDescent="0.3">
      <c r="B1" s="12" t="str">
        <f>'Raw Data'!GS110</f>
        <v>January</v>
      </c>
      <c r="C1" s="12" t="str">
        <f>'Raw Data'!GT110</f>
        <v>February</v>
      </c>
      <c r="D1" s="12" t="str">
        <f>'Raw Data'!GU110</f>
        <v>March</v>
      </c>
      <c r="E1" s="12" t="str">
        <f>'Raw Data'!GV110</f>
        <v>April</v>
      </c>
      <c r="F1" s="12" t="str">
        <f>'Raw Data'!GW110</f>
        <v>May</v>
      </c>
      <c r="G1" s="12" t="str">
        <f>'Raw Data'!GX110</f>
        <v>June</v>
      </c>
      <c r="H1" s="12" t="str">
        <f>'Raw Data'!GY110</f>
        <v>July</v>
      </c>
      <c r="I1" s="12" t="str">
        <f>'Raw Data'!GZ110</f>
        <v>August</v>
      </c>
      <c r="J1" s="12" t="str">
        <f>'Raw Data'!HA110</f>
        <v>September</v>
      </c>
      <c r="K1" s="12" t="str">
        <f>'Raw Data'!HB110</f>
        <v>October</v>
      </c>
      <c r="L1" s="12" t="str">
        <f>'Raw Data'!HC110</f>
        <v>November</v>
      </c>
      <c r="M1" s="12" t="str">
        <f>'Raw Data'!HD110</f>
        <v>December</v>
      </c>
    </row>
    <row r="2" spans="1:13" hidden="1" x14ac:dyDescent="0.3">
      <c r="A2" s="50">
        <v>2009</v>
      </c>
      <c r="B2">
        <f>'Raw Data'!GS111</f>
        <v>213.32</v>
      </c>
      <c r="C2">
        <f>'Raw Data'!GT111</f>
        <v>203.73</v>
      </c>
      <c r="D2">
        <f>'Raw Data'!GU111</f>
        <v>202.1</v>
      </c>
      <c r="E2">
        <f>'Raw Data'!GV111</f>
        <v>215.98</v>
      </c>
      <c r="F2">
        <f>'Raw Data'!GW111</f>
        <v>196.85</v>
      </c>
      <c r="G2">
        <f>'Raw Data'!GX111</f>
        <v>205.7</v>
      </c>
      <c r="H2">
        <f>'Raw Data'!GY111</f>
        <v>202.33</v>
      </c>
      <c r="I2">
        <f>'Raw Data'!GZ111</f>
        <v>207.43</v>
      </c>
      <c r="J2">
        <f>'Raw Data'!HA111</f>
        <v>189.5</v>
      </c>
      <c r="K2">
        <f>'Raw Data'!HB111</f>
        <v>167.37</v>
      </c>
      <c r="L2">
        <f>'Raw Data'!HC111</f>
        <v>186.35</v>
      </c>
      <c r="M2">
        <f>'Raw Data'!HD111</f>
        <v>211.52</v>
      </c>
    </row>
    <row r="3" spans="1:13" hidden="1" x14ac:dyDescent="0.3">
      <c r="A3" s="50">
        <v>2010</v>
      </c>
      <c r="B3">
        <f>'Raw Data'!GS112</f>
        <v>200.29</v>
      </c>
      <c r="C3">
        <f>'Raw Data'!GT112</f>
        <v>178.04</v>
      </c>
      <c r="D3">
        <f>'Raw Data'!GU112</f>
        <v>176.08</v>
      </c>
      <c r="E3">
        <f>'Raw Data'!GV112</f>
        <v>188.89</v>
      </c>
      <c r="F3">
        <f>'Raw Data'!GW112</f>
        <v>211.08</v>
      </c>
      <c r="G3">
        <f>'Raw Data'!GX112</f>
        <v>187.99</v>
      </c>
      <c r="H3">
        <f>'Raw Data'!GY112</f>
        <v>191.37</v>
      </c>
      <c r="I3">
        <f>'Raw Data'!GZ112</f>
        <v>182.79</v>
      </c>
      <c r="J3">
        <f>'Raw Data'!HA112</f>
        <v>189.73</v>
      </c>
      <c r="K3">
        <f>'Raw Data'!HB112</f>
        <v>192.71</v>
      </c>
      <c r="L3">
        <f>'Raw Data'!HC112</f>
        <v>177.07</v>
      </c>
      <c r="M3">
        <f>'Raw Data'!HD112</f>
        <v>180.9</v>
      </c>
    </row>
    <row r="4" spans="1:13" s="7" customFormat="1" hidden="1" x14ac:dyDescent="0.3">
      <c r="A4" s="64">
        <v>2011</v>
      </c>
      <c r="B4" s="7">
        <f>'Raw Data'!GS113</f>
        <v>185.85</v>
      </c>
      <c r="C4" s="7">
        <f>'Raw Data'!GT113</f>
        <v>183.74</v>
      </c>
      <c r="D4" s="7">
        <f>'Raw Data'!GU113</f>
        <v>197.21</v>
      </c>
      <c r="E4" s="7">
        <f>'Raw Data'!GV113</f>
        <v>183.15</v>
      </c>
      <c r="F4" s="7">
        <f>'Raw Data'!GW113</f>
        <v>186.97</v>
      </c>
      <c r="G4" s="7">
        <f>'Raw Data'!GX113</f>
        <v>162.72999999999999</v>
      </c>
      <c r="H4" s="7">
        <f>'Raw Data'!GY113</f>
        <v>162.08000000000001</v>
      </c>
      <c r="I4" s="7">
        <f>'Raw Data'!GZ113</f>
        <v>162.25</v>
      </c>
      <c r="J4" s="7">
        <f>'Raw Data'!HA113</f>
        <v>177.71</v>
      </c>
      <c r="K4" s="7">
        <f>'Raw Data'!HB113</f>
        <v>155.44</v>
      </c>
      <c r="L4" s="7">
        <f>'Raw Data'!HC113</f>
        <v>175.24</v>
      </c>
      <c r="M4" s="7">
        <f>'Raw Data'!HD113</f>
        <v>165.95</v>
      </c>
    </row>
    <row r="5" spans="1:13" s="7" customFormat="1" hidden="1" x14ac:dyDescent="0.3">
      <c r="A5" s="64">
        <v>2012</v>
      </c>
      <c r="B5" s="7">
        <f>'Raw Data'!GS114</f>
        <v>163.74</v>
      </c>
      <c r="C5" s="7">
        <f>'Raw Data'!GT114</f>
        <v>158.38999999999999</v>
      </c>
      <c r="D5" s="7">
        <f>'Raw Data'!GU114</f>
        <v>177.35</v>
      </c>
      <c r="E5" s="7">
        <f>'Raw Data'!GV114</f>
        <v>176.04</v>
      </c>
      <c r="F5" s="7">
        <f>'Raw Data'!GW114</f>
        <v>171.77</v>
      </c>
      <c r="G5" s="7">
        <f>'Raw Data'!GX114</f>
        <v>158.62</v>
      </c>
      <c r="H5" s="7">
        <f>'Raw Data'!GY114</f>
        <v>158.85</v>
      </c>
      <c r="I5" s="7">
        <f>'Raw Data'!GZ114</f>
        <v>163.63999999999999</v>
      </c>
      <c r="J5" s="7">
        <f>'Raw Data'!HA114</f>
        <v>158.21</v>
      </c>
      <c r="K5" s="7">
        <f>'Raw Data'!HB114</f>
        <v>169.43</v>
      </c>
      <c r="L5" s="7">
        <f>'Raw Data'!HC114</f>
        <v>183.21</v>
      </c>
      <c r="M5" s="7">
        <f>'Raw Data'!HD114</f>
        <v>178.99</v>
      </c>
    </row>
    <row r="6" spans="1:13" s="7" customFormat="1" hidden="1" x14ac:dyDescent="0.3">
      <c r="A6" s="64">
        <v>2013</v>
      </c>
      <c r="B6" s="78">
        <f>'Raw Data'!GS115</f>
        <v>153.63</v>
      </c>
      <c r="C6" s="78">
        <f>'Raw Data'!GT115</f>
        <v>143.28</v>
      </c>
      <c r="D6" s="78">
        <f>'Raw Data'!GU115</f>
        <v>167.48</v>
      </c>
      <c r="E6" s="78">
        <f>'Raw Data'!GV115</f>
        <v>156.33000000000001</v>
      </c>
      <c r="F6" s="78">
        <f>'Raw Data'!GW115</f>
        <v>182.69</v>
      </c>
      <c r="G6" s="78">
        <f>'Raw Data'!GX115</f>
        <v>165.93</v>
      </c>
      <c r="H6" s="78">
        <f>'Raw Data'!GY115</f>
        <v>167.24</v>
      </c>
      <c r="I6" s="78">
        <f>'Raw Data'!GZ115</f>
        <v>172.27</v>
      </c>
      <c r="J6" s="78">
        <f>'Raw Data'!HA115</f>
        <v>163.34</v>
      </c>
      <c r="K6" s="78">
        <f>'Raw Data'!HB115</f>
        <v>181.41</v>
      </c>
      <c r="L6" s="78">
        <f>'Raw Data'!HC115</f>
        <v>173.15</v>
      </c>
      <c r="M6" s="78">
        <f>'Raw Data'!HD115</f>
        <v>172.22</v>
      </c>
    </row>
    <row r="7" spans="1:13" s="7" customFormat="1" hidden="1" x14ac:dyDescent="0.3">
      <c r="A7" s="64">
        <f>'Raw Data'!A116</f>
        <v>2014</v>
      </c>
      <c r="B7" s="78">
        <f>'Raw Data'!GS116</f>
        <v>169.84</v>
      </c>
      <c r="C7" s="78">
        <f>'Raw Data'!GT116</f>
        <v>165.27</v>
      </c>
      <c r="D7" s="78">
        <f>'Raw Data'!GU116</f>
        <v>164.02</v>
      </c>
      <c r="E7" s="78">
        <f>'Raw Data'!GV116</f>
        <v>175</v>
      </c>
      <c r="F7" s="78">
        <f>'Raw Data'!GW116</f>
        <v>180.33</v>
      </c>
      <c r="G7" s="78">
        <f>'Raw Data'!GX116</f>
        <v>175.67</v>
      </c>
      <c r="H7" s="78">
        <f>'Raw Data'!GY116</f>
        <v>159.03</v>
      </c>
      <c r="I7" s="78">
        <f>'Raw Data'!GZ116</f>
        <v>164.11</v>
      </c>
      <c r="J7" s="78">
        <f>'Raw Data'!HA116</f>
        <v>170.42</v>
      </c>
      <c r="K7" s="78">
        <f>'Raw Data'!HB116</f>
        <v>177.12</v>
      </c>
      <c r="L7" s="78">
        <f>'Raw Data'!HC116</f>
        <v>181.19</v>
      </c>
      <c r="M7" s="78">
        <f>'Raw Data'!HD116</f>
        <v>179.21</v>
      </c>
    </row>
    <row r="8" spans="1:13" s="7" customFormat="1" hidden="1" x14ac:dyDescent="0.3">
      <c r="A8" s="64">
        <f>'Raw Data'!A117</f>
        <v>2015</v>
      </c>
      <c r="B8" s="78">
        <f>'Raw Data'!GS117</f>
        <v>164.68</v>
      </c>
      <c r="C8" s="78">
        <f>'Raw Data'!GT117</f>
        <v>181.32</v>
      </c>
      <c r="D8" s="78">
        <f>'Raw Data'!GU117</f>
        <v>179.89</v>
      </c>
      <c r="E8" s="78">
        <f>'Raw Data'!GV117</f>
        <v>184.31</v>
      </c>
      <c r="F8" s="78">
        <f>'Raw Data'!GW117</f>
        <v>177.38</v>
      </c>
      <c r="G8" s="78">
        <f>'Raw Data'!GX117</f>
        <v>176.27</v>
      </c>
      <c r="H8" s="78">
        <f>'Raw Data'!GY117</f>
        <v>166.99</v>
      </c>
      <c r="I8" s="78">
        <f>'Raw Data'!GZ117</f>
        <v>172.72</v>
      </c>
      <c r="J8" s="78">
        <f>'Raw Data'!HA117</f>
        <v>177.21</v>
      </c>
      <c r="K8" s="78">
        <f>'Raw Data'!HB117</f>
        <v>176.75</v>
      </c>
      <c r="L8" s="78">
        <f>'Raw Data'!HC117</f>
        <v>177.87</v>
      </c>
      <c r="M8" s="78">
        <f>'Raw Data'!HD117</f>
        <v>183.29</v>
      </c>
    </row>
    <row r="9" spans="1:13" s="7" customFormat="1" hidden="1" x14ac:dyDescent="0.3">
      <c r="A9" s="64">
        <f>'Raw Data'!A118</f>
        <v>2016</v>
      </c>
      <c r="B9" s="78">
        <f>'Raw Data'!GS118</f>
        <v>187.52</v>
      </c>
      <c r="C9" s="78">
        <f>'Raw Data'!GT118</f>
        <v>182.08</v>
      </c>
      <c r="D9" s="78">
        <f>'Raw Data'!GU118</f>
        <v>180.7</v>
      </c>
      <c r="E9" s="78">
        <f>'Raw Data'!GV118</f>
        <v>183.47</v>
      </c>
      <c r="F9" s="78">
        <f>'Raw Data'!GW118</f>
        <v>184.88</v>
      </c>
      <c r="G9" s="78">
        <f>'Raw Data'!GX118</f>
        <v>176.61</v>
      </c>
      <c r="H9" s="78">
        <f>'Raw Data'!GY118</f>
        <v>181.42</v>
      </c>
      <c r="I9" s="78">
        <f>'Raw Data'!GZ118</f>
        <v>182.96</v>
      </c>
      <c r="J9" s="78">
        <f>'Raw Data'!HA118</f>
        <v>180.63</v>
      </c>
      <c r="K9" s="78">
        <f>'Raw Data'!HB118</f>
        <v>179.36</v>
      </c>
      <c r="L9" s="78">
        <f>'Raw Data'!HC118</f>
        <v>187.09</v>
      </c>
      <c r="M9" s="78">
        <f>'Raw Data'!HD118</f>
        <v>188.42</v>
      </c>
    </row>
    <row r="10" spans="1:13" s="7" customFormat="1" x14ac:dyDescent="0.3">
      <c r="A10" s="64">
        <f>'Raw Data'!A119</f>
        <v>2017</v>
      </c>
      <c r="B10" s="78">
        <f>'Raw Data'!GS119</f>
        <v>188.33</v>
      </c>
      <c r="C10" s="78">
        <f>'Raw Data'!GT119</f>
        <v>190</v>
      </c>
      <c r="D10" s="78">
        <f>'Raw Data'!GU119</f>
        <v>186.32</v>
      </c>
      <c r="E10" s="78">
        <f>'Raw Data'!GV119</f>
        <v>194.52</v>
      </c>
      <c r="F10" s="78">
        <f>'Raw Data'!GW119</f>
        <v>186.88</v>
      </c>
      <c r="G10" s="78">
        <f>'Raw Data'!GX119</f>
        <v>199.37</v>
      </c>
      <c r="H10" s="78">
        <f>'Raw Data'!GY119</f>
        <v>192.57</v>
      </c>
      <c r="I10" s="78">
        <f>'Raw Data'!GZ119</f>
        <v>187.96</v>
      </c>
      <c r="J10" s="78">
        <f>'Raw Data'!HA119</f>
        <v>193.7</v>
      </c>
      <c r="K10" s="78">
        <f>'Raw Data'!HB119</f>
        <v>178.97</v>
      </c>
      <c r="L10" s="78">
        <f>'Raw Data'!HC119</f>
        <v>197.64</v>
      </c>
      <c r="M10" s="78">
        <f>'Raw Data'!HD119</f>
        <v>205.61</v>
      </c>
    </row>
    <row r="11" spans="1:13" s="7" customFormat="1" x14ac:dyDescent="0.3">
      <c r="A11" s="64">
        <f>'Raw Data'!A120</f>
        <v>2018</v>
      </c>
      <c r="B11" s="78">
        <f>'Raw Data'!GS120</f>
        <v>188.25</v>
      </c>
      <c r="C11" s="78">
        <f>'Raw Data'!GT120</f>
        <v>199.07</v>
      </c>
      <c r="D11" s="78">
        <f>'Raw Data'!GU120</f>
        <v>192.74</v>
      </c>
      <c r="E11" s="78">
        <f>'Raw Data'!GV120</f>
        <v>197.21</v>
      </c>
      <c r="F11" s="78">
        <f>'Raw Data'!GW120</f>
        <v>190.2</v>
      </c>
      <c r="G11" s="78">
        <f>'Raw Data'!GX120</f>
        <v>201.49</v>
      </c>
      <c r="H11" s="78">
        <f>'Raw Data'!GY120</f>
        <v>192.05</v>
      </c>
      <c r="I11" s="78">
        <f>'Raw Data'!GZ120</f>
        <v>196.28</v>
      </c>
      <c r="J11" s="78">
        <f>'Raw Data'!HA120</f>
        <v>191.31</v>
      </c>
      <c r="K11" s="78">
        <f>'Raw Data'!HB120</f>
        <v>200.35</v>
      </c>
      <c r="L11" s="78">
        <f>'Raw Data'!HC120</f>
        <v>199.4</v>
      </c>
      <c r="M11" s="78">
        <f>'Raw Data'!HD120</f>
        <v>211.82</v>
      </c>
    </row>
    <row r="12" spans="1:13" x14ac:dyDescent="0.3">
      <c r="A12" s="64">
        <v>2019</v>
      </c>
      <c r="B12" s="78">
        <f>'Raw Data'!GS121</f>
        <v>193.75</v>
      </c>
      <c r="C12" s="78">
        <f>'Raw Data'!GT121</f>
        <v>184.26</v>
      </c>
      <c r="D12" s="78">
        <f>'Raw Data'!GU121</f>
        <v>205.74</v>
      </c>
      <c r="E12" s="78">
        <f>'Raw Data'!GV121</f>
        <v>193.05</v>
      </c>
      <c r="F12" s="78">
        <f>'Raw Data'!GW121</f>
        <v>193.44</v>
      </c>
      <c r="G12" s="78">
        <f>'Raw Data'!GX121</f>
        <v>195.42</v>
      </c>
      <c r="H12" s="78">
        <f>'Raw Data'!GY121</f>
        <v>184.67</v>
      </c>
      <c r="I12" s="78">
        <f>'Raw Data'!GZ121</f>
        <v>204.31</v>
      </c>
      <c r="J12" s="78">
        <f>'Raw Data'!HA121</f>
        <v>195.19</v>
      </c>
      <c r="K12" s="78">
        <f>'Raw Data'!HB121</f>
        <v>197.75</v>
      </c>
      <c r="L12" s="78">
        <f>'Raw Data'!HC121</f>
        <v>206.55</v>
      </c>
      <c r="M12" s="78">
        <f>'Raw Data'!HD121</f>
        <v>203.06</v>
      </c>
    </row>
    <row r="13" spans="1:13" x14ac:dyDescent="0.3">
      <c r="A13" s="64">
        <v>2020</v>
      </c>
      <c r="B13" s="78">
        <f>'Raw Data'!GS122</f>
        <v>196.69</v>
      </c>
      <c r="C13" s="78">
        <f>'Raw Data'!GT122</f>
        <v>195.26</v>
      </c>
      <c r="D13" s="78">
        <f>'Raw Data'!GU122</f>
        <v>207.95</v>
      </c>
      <c r="E13" s="78">
        <f>'Raw Data'!GV122</f>
        <v>209.44</v>
      </c>
      <c r="F13" s="78">
        <f>'Raw Data'!GW122</f>
        <v>198.29</v>
      </c>
      <c r="G13" s="78">
        <f>'Raw Data'!GX122</f>
        <v>194.29</v>
      </c>
      <c r="H13" s="78">
        <f>'Raw Data'!GY122</f>
        <v>209.32</v>
      </c>
      <c r="I13" s="78">
        <f>'Raw Data'!GZ122</f>
        <v>0</v>
      </c>
      <c r="J13" s="78">
        <f>'Raw Data'!HA122</f>
        <v>0</v>
      </c>
      <c r="K13" s="78">
        <f>'Raw Data'!HB122</f>
        <v>0</v>
      </c>
      <c r="L13" s="78">
        <f>'Raw Data'!HC122</f>
        <v>0</v>
      </c>
      <c r="M13" s="78">
        <f>'Raw Data'!HD122</f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FFFF00"/>
  </sheetPr>
  <dimension ref="A2:FC3"/>
  <sheetViews>
    <sheetView topLeftCell="EI1" workbookViewId="0">
      <selection activeCell="EI12" sqref="EI12"/>
    </sheetView>
  </sheetViews>
  <sheetFormatPr defaultColWidth="8.6640625" defaultRowHeight="14.4" x14ac:dyDescent="0.3"/>
  <cols>
    <col min="1" max="1" width="22.109375" bestFit="1" customWidth="1"/>
    <col min="2" max="118" width="8.6640625" hidden="1" customWidth="1"/>
    <col min="119" max="133" width="0" hidden="1" customWidth="1"/>
  </cols>
  <sheetData>
    <row r="2" spans="1:159" s="7" customFormat="1" ht="30" customHeight="1" x14ac:dyDescent="0.3">
      <c r="A2" s="52" t="s">
        <v>138</v>
      </c>
      <c r="B2" s="26">
        <f>'Raw Data'!AZ1</f>
        <v>39300</v>
      </c>
      <c r="C2" s="26">
        <f>'Raw Data'!BA1</f>
        <v>39331</v>
      </c>
      <c r="D2" s="26">
        <f>'Raw Data'!BB1</f>
        <v>39361</v>
      </c>
      <c r="E2" s="26">
        <f>'Raw Data'!BC1</f>
        <v>39392</v>
      </c>
      <c r="F2" s="26">
        <f>'Raw Data'!BD1</f>
        <v>39422</v>
      </c>
      <c r="G2" s="26">
        <f>'Raw Data'!BE1</f>
        <v>39453</v>
      </c>
      <c r="H2" s="26">
        <f>'Raw Data'!BF1</f>
        <v>39484</v>
      </c>
      <c r="I2" s="26">
        <f>'Raw Data'!BG1</f>
        <v>39513</v>
      </c>
      <c r="J2" s="26">
        <f>'Raw Data'!BH1</f>
        <v>39544</v>
      </c>
      <c r="K2" s="26">
        <f>'Raw Data'!BI1</f>
        <v>39574</v>
      </c>
      <c r="L2" s="26">
        <f>'Raw Data'!BJ1</f>
        <v>39605</v>
      </c>
      <c r="M2" s="26">
        <f>'Raw Data'!BK1</f>
        <v>39635</v>
      </c>
      <c r="N2" s="26">
        <f>'Raw Data'!BL1</f>
        <v>39666</v>
      </c>
      <c r="O2" s="26">
        <f>'Raw Data'!BM1</f>
        <v>39697</v>
      </c>
      <c r="P2" s="26">
        <f>'Raw Data'!BN1</f>
        <v>39727</v>
      </c>
      <c r="Q2" s="26">
        <f>'Raw Data'!BO1</f>
        <v>39758</v>
      </c>
      <c r="R2" s="26">
        <f>'Raw Data'!BP1</f>
        <v>39788</v>
      </c>
      <c r="S2" s="26">
        <f>'Raw Data'!BQ1</f>
        <v>39819</v>
      </c>
      <c r="T2" s="26">
        <f>'Raw Data'!BR1</f>
        <v>39850</v>
      </c>
      <c r="U2" s="26">
        <f>'Raw Data'!BS1</f>
        <v>39878</v>
      </c>
      <c r="V2" s="26">
        <f>'Raw Data'!BT1</f>
        <v>39909</v>
      </c>
      <c r="W2" s="26">
        <f>'Raw Data'!BU1</f>
        <v>39939</v>
      </c>
      <c r="X2" s="26">
        <f>'Raw Data'!BV1</f>
        <v>39970</v>
      </c>
      <c r="Y2" s="26">
        <f>'Raw Data'!BW1</f>
        <v>40000</v>
      </c>
      <c r="Z2" s="26">
        <f>'Raw Data'!BX1</f>
        <v>40031</v>
      </c>
      <c r="AA2" s="26">
        <f>'Raw Data'!BY1</f>
        <v>40062</v>
      </c>
      <c r="AB2" s="26">
        <f>'Raw Data'!BZ1</f>
        <v>40092</v>
      </c>
      <c r="AC2" s="26">
        <f>'Raw Data'!CA1</f>
        <v>40123</v>
      </c>
      <c r="AD2" s="26">
        <f>'Raw Data'!CB1</f>
        <v>40153</v>
      </c>
      <c r="AE2" s="26">
        <f>'Raw Data'!CC1</f>
        <v>40184</v>
      </c>
      <c r="AF2" s="26">
        <f>'Raw Data'!CD1</f>
        <v>40215</v>
      </c>
      <c r="AG2" s="26">
        <f>'Raw Data'!CE1</f>
        <v>40243</v>
      </c>
      <c r="AH2" s="26">
        <f>'Raw Data'!CF1</f>
        <v>40274</v>
      </c>
      <c r="AI2" s="26">
        <f>'Raw Data'!CG1</f>
        <v>40304</v>
      </c>
      <c r="AJ2" s="26">
        <f>'Raw Data'!CH1</f>
        <v>40335</v>
      </c>
      <c r="AK2" s="26">
        <f>'Raw Data'!CI1</f>
        <v>40365</v>
      </c>
      <c r="AL2" s="26">
        <f>'Raw Data'!CJ1</f>
        <v>40396</v>
      </c>
      <c r="AM2" s="26">
        <f>'Raw Data'!CK1</f>
        <v>40427</v>
      </c>
      <c r="AN2" s="26">
        <f>'Raw Data'!CL1</f>
        <v>40457</v>
      </c>
      <c r="AO2" s="26">
        <f>'Raw Data'!CM1</f>
        <v>40488</v>
      </c>
      <c r="AP2" s="26">
        <f>'Raw Data'!CN1</f>
        <v>40518</v>
      </c>
      <c r="AQ2" s="26">
        <f>'Raw Data'!CO1</f>
        <v>40549</v>
      </c>
      <c r="AR2" s="26">
        <f>'Raw Data'!CP1</f>
        <v>40580</v>
      </c>
      <c r="AS2" s="26">
        <f>'Raw Data'!CQ1</f>
        <v>40608</v>
      </c>
      <c r="AT2" s="26">
        <f>'Raw Data'!CR1</f>
        <v>40639</v>
      </c>
      <c r="AU2" s="26">
        <f>'Raw Data'!CS1</f>
        <v>40669</v>
      </c>
      <c r="AV2" s="26">
        <f>'Raw Data'!CT1</f>
        <v>40700</v>
      </c>
      <c r="AW2" s="26">
        <f>'Raw Data'!CU1</f>
        <v>40730</v>
      </c>
      <c r="AX2" s="26">
        <f>'Raw Data'!CV1</f>
        <v>40761</v>
      </c>
      <c r="AY2" s="26">
        <f>'Raw Data'!CW1</f>
        <v>40792</v>
      </c>
      <c r="AZ2" s="26">
        <f>'Raw Data'!CX1</f>
        <v>40822</v>
      </c>
      <c r="BA2" s="26">
        <f>'Raw Data'!CY1</f>
        <v>40853</v>
      </c>
      <c r="BB2" s="26">
        <f>'Raw Data'!CZ1</f>
        <v>40883</v>
      </c>
      <c r="BC2" s="26">
        <f>'Raw Data'!DA1</f>
        <v>40914</v>
      </c>
      <c r="BD2" s="26">
        <f>'Raw Data'!DB1</f>
        <v>40945</v>
      </c>
      <c r="BE2" s="26">
        <f>'Raw Data'!DC1</f>
        <v>40974</v>
      </c>
      <c r="BF2" s="26">
        <f>'Raw Data'!DD1</f>
        <v>41005</v>
      </c>
      <c r="BG2" s="26">
        <f>'Raw Data'!DE1</f>
        <v>41035</v>
      </c>
      <c r="BH2" s="26">
        <f>'Raw Data'!DF1</f>
        <v>41066</v>
      </c>
      <c r="BI2" s="26">
        <f>'Raw Data'!DG1</f>
        <v>41096</v>
      </c>
      <c r="BJ2" s="26">
        <f>'Raw Data'!DH1</f>
        <v>41127</v>
      </c>
      <c r="BK2" s="26">
        <f>'Raw Data'!DI1</f>
        <v>41158</v>
      </c>
      <c r="BL2" s="26">
        <f>'Raw Data'!DJ1</f>
        <v>41188</v>
      </c>
      <c r="BM2" s="26">
        <f>'Raw Data'!DK1</f>
        <v>41219</v>
      </c>
      <c r="BN2" s="26">
        <f>'Raw Data'!DL1</f>
        <v>41249</v>
      </c>
      <c r="BO2" s="26">
        <f>'Raw Data'!DM1</f>
        <v>41280</v>
      </c>
      <c r="BP2" s="26">
        <f>'Raw Data'!DN1</f>
        <v>41311</v>
      </c>
      <c r="BQ2" s="26">
        <f>'Raw Data'!DO1</f>
        <v>41339</v>
      </c>
      <c r="BR2" s="26">
        <f>'Raw Data'!DP1</f>
        <v>41370</v>
      </c>
      <c r="BS2" s="26">
        <f>'Raw Data'!DQ1</f>
        <v>41400</v>
      </c>
      <c r="BT2" s="26">
        <f>'Raw Data'!DR1</f>
        <v>41431</v>
      </c>
      <c r="BU2" s="26">
        <f>'Raw Data'!DS1</f>
        <v>41461</v>
      </c>
      <c r="BV2" s="26">
        <f>'Raw Data'!DT1</f>
        <v>41492</v>
      </c>
      <c r="BW2" s="26">
        <f>'Raw Data'!DU1</f>
        <v>41523</v>
      </c>
      <c r="BX2" s="26">
        <f>'Raw Data'!DV1</f>
        <v>41553</v>
      </c>
      <c r="BY2" s="26">
        <f>'Raw Data'!DW1</f>
        <v>41584</v>
      </c>
      <c r="BZ2" s="26">
        <f>'Raw Data'!DX1</f>
        <v>41614</v>
      </c>
      <c r="CA2" s="26">
        <f>'Raw Data'!DY1</f>
        <v>41645</v>
      </c>
      <c r="CB2" s="26">
        <f>'Raw Data'!DZ1</f>
        <v>41676</v>
      </c>
      <c r="CC2" s="26">
        <f>'Raw Data'!EA1</f>
        <v>41704</v>
      </c>
      <c r="CD2" s="26">
        <f>'Raw Data'!EB1</f>
        <v>41735</v>
      </c>
      <c r="CE2" s="26">
        <f>'Raw Data'!EC1</f>
        <v>41765</v>
      </c>
      <c r="CF2" s="26">
        <f>'Raw Data'!ED1</f>
        <v>41796</v>
      </c>
      <c r="CG2" s="26">
        <f>'Raw Data'!EE1</f>
        <v>41826</v>
      </c>
      <c r="CH2" s="26">
        <f>'Raw Data'!EF1</f>
        <v>41857</v>
      </c>
      <c r="CI2" s="26">
        <f>'Raw Data'!EG1</f>
        <v>41888</v>
      </c>
      <c r="CJ2" s="26">
        <f>'Raw Data'!EH1</f>
        <v>41918</v>
      </c>
      <c r="CK2" s="26">
        <f>'Raw Data'!EI1</f>
        <v>41949</v>
      </c>
      <c r="CL2" s="26">
        <f>'Raw Data'!EJ1</f>
        <v>41979</v>
      </c>
      <c r="CM2" s="26">
        <f>'Raw Data'!EK1</f>
        <v>42010</v>
      </c>
      <c r="CN2" s="26">
        <f>'Raw Data'!EL1</f>
        <v>42041</v>
      </c>
      <c r="CO2" s="26">
        <f>'Raw Data'!EM1</f>
        <v>42069</v>
      </c>
      <c r="CP2" s="26">
        <f>'Raw Data'!EN1</f>
        <v>42100</v>
      </c>
      <c r="CQ2" s="26">
        <f>'Raw Data'!EO1</f>
        <v>42130</v>
      </c>
      <c r="CR2" s="26">
        <f>'Raw Data'!EP1</f>
        <v>42161</v>
      </c>
      <c r="CS2" s="26">
        <f>'Raw Data'!EQ1</f>
        <v>42191</v>
      </c>
      <c r="CT2" s="26">
        <f>'Raw Data'!ER1</f>
        <v>42222</v>
      </c>
      <c r="CU2" s="26">
        <f>'Raw Data'!ES1</f>
        <v>42253</v>
      </c>
      <c r="CV2" s="26">
        <f>'Raw Data'!ET1</f>
        <v>42283</v>
      </c>
      <c r="CW2" s="26">
        <f>'Raw Data'!EU1</f>
        <v>42314</v>
      </c>
      <c r="CX2" s="26">
        <f>'Raw Data'!EV1</f>
        <v>42344</v>
      </c>
      <c r="CY2" s="26">
        <f>'Raw Data'!EW1</f>
        <v>42375</v>
      </c>
      <c r="CZ2" s="26">
        <f>'Raw Data'!EX1</f>
        <v>42406</v>
      </c>
      <c r="DA2" s="26">
        <f>'Raw Data'!EY1</f>
        <v>42435</v>
      </c>
      <c r="DB2" s="26">
        <f>'Raw Data'!EZ1</f>
        <v>42466</v>
      </c>
      <c r="DC2" s="26">
        <f>'Raw Data'!FA1</f>
        <v>42496</v>
      </c>
      <c r="DD2" s="26">
        <f>'Raw Data'!FB1</f>
        <v>42527</v>
      </c>
      <c r="DE2" s="26">
        <f>'Raw Data'!FC1</f>
        <v>42557</v>
      </c>
      <c r="DF2" s="26">
        <f>'Raw Data'!FD1</f>
        <v>42588</v>
      </c>
      <c r="DG2" s="26">
        <f>'Raw Data'!FE1</f>
        <v>42619</v>
      </c>
      <c r="DH2" s="26">
        <f>'Raw Data'!FF1</f>
        <v>42649</v>
      </c>
      <c r="DI2" s="26">
        <f>'Raw Data'!FG1</f>
        <v>42680</v>
      </c>
      <c r="DJ2" s="26">
        <f>'Raw Data'!FH1</f>
        <v>42710</v>
      </c>
      <c r="DK2" s="26">
        <f>'Raw Data'!FI1</f>
        <v>42741</v>
      </c>
      <c r="DL2" s="26">
        <f>'Raw Data'!FJ1</f>
        <v>42772</v>
      </c>
      <c r="DM2" s="26">
        <f>'Raw Data'!FK1</f>
        <v>42800</v>
      </c>
      <c r="DN2" s="26">
        <v>42826</v>
      </c>
      <c r="DO2" s="26">
        <v>42856</v>
      </c>
      <c r="DP2" s="26">
        <v>42887</v>
      </c>
      <c r="DQ2" s="26">
        <v>42917</v>
      </c>
      <c r="DR2" s="26">
        <v>42948</v>
      </c>
      <c r="DS2" s="26">
        <v>42979</v>
      </c>
      <c r="DT2" s="26">
        <v>43009</v>
      </c>
      <c r="DU2" s="26">
        <v>43040</v>
      </c>
      <c r="DV2" s="26">
        <v>43070</v>
      </c>
      <c r="DW2" s="26">
        <v>43101</v>
      </c>
      <c r="DX2" s="26">
        <v>43132</v>
      </c>
      <c r="DY2" s="26">
        <v>43160</v>
      </c>
      <c r="DZ2" s="26">
        <v>43191</v>
      </c>
      <c r="EA2" s="26">
        <v>43221</v>
      </c>
      <c r="EB2" s="26">
        <v>43252</v>
      </c>
      <c r="EC2" s="26">
        <v>43282</v>
      </c>
      <c r="ED2" s="26">
        <v>43313</v>
      </c>
      <c r="EE2" s="26">
        <v>43344</v>
      </c>
      <c r="EF2" s="26">
        <v>43374</v>
      </c>
      <c r="EG2" s="26">
        <v>43405</v>
      </c>
      <c r="EH2" s="26">
        <v>43435</v>
      </c>
      <c r="EI2" s="26">
        <v>43466</v>
      </c>
      <c r="EJ2" s="26">
        <v>43497</v>
      </c>
      <c r="EK2" s="26">
        <v>43525</v>
      </c>
      <c r="EL2" s="26">
        <v>43556</v>
      </c>
      <c r="EM2" s="26">
        <v>43586</v>
      </c>
      <c r="EN2" s="26">
        <v>43617</v>
      </c>
      <c r="EO2" s="26">
        <v>43647</v>
      </c>
      <c r="EP2" s="26">
        <v>43678</v>
      </c>
      <c r="EQ2" s="26">
        <v>43709</v>
      </c>
      <c r="ER2" s="26">
        <v>43739</v>
      </c>
      <c r="ES2" s="26">
        <v>43770</v>
      </c>
      <c r="ET2" s="26">
        <v>43800</v>
      </c>
      <c r="EU2" s="26">
        <v>43831</v>
      </c>
      <c r="EV2" s="26">
        <v>43862</v>
      </c>
      <c r="EW2" s="26">
        <v>43891</v>
      </c>
      <c r="EX2" s="26">
        <v>43922</v>
      </c>
      <c r="EY2" s="26">
        <v>43952</v>
      </c>
      <c r="EZ2" s="26">
        <v>43983</v>
      </c>
      <c r="FA2" s="26">
        <v>44013</v>
      </c>
      <c r="FB2" s="26">
        <v>44044</v>
      </c>
      <c r="FC2" s="26">
        <v>44075</v>
      </c>
    </row>
    <row r="3" spans="1:159" s="7" customFormat="1" x14ac:dyDescent="0.3">
      <c r="A3" s="53" t="s">
        <v>139</v>
      </c>
      <c r="B3" s="54">
        <f>'Raw Data'!AZ21/(('Raw Data'!AZ45*12)/52)</f>
        <v>111.15408805031447</v>
      </c>
      <c r="C3" s="54">
        <f>'Raw Data'!BA21/(('Raw Data'!BA45*12)/52)</f>
        <v>113</v>
      </c>
      <c r="D3" s="54">
        <f>'Raw Data'!BB21/(('Raw Data'!BB45*12)/52)</f>
        <v>121.65263157894736</v>
      </c>
      <c r="E3" s="54">
        <f>'Raw Data'!BC21/(('Raw Data'!BC45*12)/52)</f>
        <v>123.80286738351255</v>
      </c>
      <c r="F3" s="54">
        <f>'Raw Data'!BD21/(('Raw Data'!BD45*12)/52)</f>
        <v>137.34552845528455</v>
      </c>
      <c r="G3" s="54">
        <f>'Raw Data'!BE21/(('Raw Data'!BE45*12)/52)</f>
        <v>178.65497076023394</v>
      </c>
      <c r="H3" s="54">
        <f>'Raw Data'!BF21/(('Raw Data'!BF45*12)/52)</f>
        <v>141.78666666666666</v>
      </c>
      <c r="I3" s="54">
        <f>'Raw Data'!BG21/(('Raw Data'!BG45*12)/52)</f>
        <v>112.80208333333334</v>
      </c>
      <c r="J3" s="54">
        <f>'Raw Data'!BH21/(('Raw Data'!BH45*12)/52)</f>
        <v>123.73550724637681</v>
      </c>
      <c r="K3" s="54">
        <f>'Raw Data'!BI21/(('Raw Data'!BI45*12)/52)</f>
        <v>98.651651651651648</v>
      </c>
      <c r="L3" s="54">
        <f>'Raw Data'!BJ21/(('Raw Data'!BJ45*12)/52)</f>
        <v>100.57272727272728</v>
      </c>
      <c r="M3" s="54">
        <f>'Raw Data'!BK21/(('Raw Data'!BK45*12)/52)</f>
        <v>117.96808510638297</v>
      </c>
      <c r="N3" s="54">
        <f>'Raw Data'!BL21/(('Raw Data'!BL45*12)/52)</f>
        <v>101.81229773462783</v>
      </c>
      <c r="O3" s="54">
        <f>'Raw Data'!BM21/(('Raw Data'!BM45*12)/52)</f>
        <v>116.48745519713262</v>
      </c>
      <c r="P3" s="54">
        <f>'Raw Data'!BN21/(('Raw Data'!BN45*12)/52)</f>
        <v>127.45098039215685</v>
      </c>
      <c r="Q3" s="54">
        <f>'Raw Data'!BO21/(('Raw Data'!BO45*12)/52)</f>
        <v>179.61666666666665</v>
      </c>
      <c r="R3" s="54">
        <f>'Raw Data'!BP21/(('Raw Data'!BP45*12)/52)</f>
        <v>139.79710144927537</v>
      </c>
      <c r="S3" s="54">
        <f>'Raw Data'!BQ21/(('Raw Data'!BQ45*12)/52)</f>
        <v>240.50000000000003</v>
      </c>
      <c r="T3" s="54">
        <f>'Raw Data'!BR21/(('Raw Data'!BR45*12)/52)</f>
        <v>151.22058823529412</v>
      </c>
      <c r="U3" s="54">
        <f>'Raw Data'!BS21/(('Raw Data'!BS45*12)/52)</f>
        <v>127.31746031746033</v>
      </c>
      <c r="V3" s="54">
        <f>'Raw Data'!BT21/(('Raw Data'!BT45*12)/52)</f>
        <v>132.46090534979422</v>
      </c>
      <c r="W3" s="54">
        <f>'Raw Data'!BU21/(('Raw Data'!BU45*12)/52)</f>
        <v>96.972972972972968</v>
      </c>
      <c r="X3" s="54">
        <f>'Raw Data'!BV21/(('Raw Data'!BV45*12)/52)</f>
        <v>92.71052631578948</v>
      </c>
      <c r="Y3" s="54">
        <f>'Raw Data'!BW21/(('Raw Data'!BW45*12)/52)</f>
        <v>99.9968253968254</v>
      </c>
      <c r="Z3" s="54">
        <f>'Raw Data'!BX21/(('Raw Data'!BX45*12)/52)</f>
        <v>99.831746031746036</v>
      </c>
      <c r="AA3" s="54">
        <f>'Raw Data'!BY21/(('Raw Data'!BY45*12)/52)</f>
        <v>99.291666666666671</v>
      </c>
      <c r="AB3" s="54">
        <f>'Raw Data'!BZ21/(('Raw Data'!BZ45*12)/52)</f>
        <v>97.009433962264154</v>
      </c>
      <c r="AC3" s="54">
        <f>'Raw Data'!CA21/(('Raw Data'!CA45*12)/52)</f>
        <v>93.575471698113219</v>
      </c>
      <c r="AD3" s="54">
        <f>'Raw Data'!CB21/(('Raw Data'!CB45*12)/52)</f>
        <v>87.88</v>
      </c>
      <c r="AE3" s="54">
        <f>'Raw Data'!CC21/(('Raw Data'!CC45*12)/52)</f>
        <v>105.00775193798449</v>
      </c>
      <c r="AF3" s="54">
        <f>'Raw Data'!CD21/(('Raw Data'!CD45*12)/52)</f>
        <v>131.26388888888889</v>
      </c>
      <c r="AG3" s="54">
        <f>'Raw Data'!CE21/(('Raw Data'!CE45*12)/52)</f>
        <v>87.510324483775818</v>
      </c>
      <c r="AH3" s="54">
        <f>'Raw Data'!CF21/(('Raw Data'!CF45*12)/52)</f>
        <v>74.049019607843135</v>
      </c>
      <c r="AI3" s="54">
        <f>'Raw Data'!CG21/(('Raw Data'!CG45*12)/52)</f>
        <v>67.783664459161145</v>
      </c>
      <c r="AJ3" s="54">
        <f>'Raw Data'!CH21/(('Raw Data'!CH45*12)/52)</f>
        <v>72.211678832116789</v>
      </c>
      <c r="AK3" s="54">
        <f>'Raw Data'!CI21/(('Raw Data'!CI45*12)/52)</f>
        <v>79.039999999999992</v>
      </c>
      <c r="AL3" s="54">
        <f>'Raw Data'!CJ21/(('Raw Data'!CJ45*12)/52)</f>
        <v>95.9023569023569</v>
      </c>
      <c r="AM3" s="54">
        <f>'Raw Data'!CK21/(('Raw Data'!CK45*12)/52)</f>
        <v>84.758409785932727</v>
      </c>
      <c r="AN3" s="54">
        <f>'Raw Data'!CL21/(('Raw Data'!CL45*12)/52)</f>
        <v>76.492753623188406</v>
      </c>
      <c r="AO3" s="54">
        <f>'Raw Data'!CM21/(('Raw Data'!CM45*12)/52)</f>
        <v>81.106918238993714</v>
      </c>
      <c r="AP3" s="54">
        <f>'Raw Data'!CN21/(('Raw Data'!CN45*12)/52)</f>
        <v>62.434666666666665</v>
      </c>
      <c r="AQ3" s="54">
        <f>'Raw Data'!CO21/(('Raw Data'!CO45*12)/52)</f>
        <v>96.429718875502004</v>
      </c>
      <c r="AR3" s="54">
        <f>'Raw Data'!CP21/(('Raw Data'!CP45*12)/52)</f>
        <v>94.237547892720315</v>
      </c>
      <c r="AS3" s="54">
        <f>'Raw Data'!CQ21/(('Raw Data'!CQ45*12)/52)</f>
        <v>65.5</v>
      </c>
      <c r="AT3" s="54">
        <f>'Raw Data'!CR21/(('Raw Data'!CR45*12)/52)</f>
        <v>61.647201946472016</v>
      </c>
      <c r="AU3" s="54">
        <f>'Raw Data'!CS21/(('Raw Data'!CS45*12)/52)</f>
        <v>68.599462365591393</v>
      </c>
      <c r="AV3" s="54">
        <f>'Raw Data'!CT21/(('Raw Data'!CT45*12)/52)</f>
        <v>59.140845070422543</v>
      </c>
      <c r="AW3" s="54">
        <f>'Raw Data'!CU21/(('Raw Data'!CU45*12)/52)</f>
        <v>64.146981627296597</v>
      </c>
      <c r="AX3" s="54">
        <f>'Raw Data'!CV21/(('Raw Data'!CV45*12)/52)</f>
        <v>76.307936507936518</v>
      </c>
      <c r="AY3" s="54">
        <f>'Raw Data'!CW21/(('Raw Data'!CW45*12)/52)</f>
        <v>68.412979351032448</v>
      </c>
      <c r="AZ3" s="54">
        <f>'Raw Data'!CX21/(('Raw Data'!CX45*12)/52)</f>
        <v>74.422018348623851</v>
      </c>
      <c r="BA3" s="54">
        <f>'Raw Data'!CY21/(('Raw Data'!CY45*12)/52)</f>
        <v>103.64864864864865</v>
      </c>
      <c r="BB3" s="54">
        <f>'Raw Data'!CZ21/(('Raw Data'!CZ45*12)/52)</f>
        <v>72.477124183006538</v>
      </c>
      <c r="BC3" s="54">
        <f>'Raw Data'!DA21/(('Raw Data'!DA45*12)/52)</f>
        <v>79.567375886524815</v>
      </c>
      <c r="BD3" s="54">
        <f>'Raw Data'!DB21/(('Raw Data'!DB45*12)/52)</f>
        <v>69.023809523809518</v>
      </c>
      <c r="BE3" s="54">
        <f>'Raw Data'!DC21/(('Raw Data'!DC45*12)/52)</f>
        <v>46.526315789473685</v>
      </c>
      <c r="BF3" s="54">
        <f>'Raw Data'!DD21/(('Raw Data'!DD45*12)/52)</f>
        <v>61.526717557251914</v>
      </c>
      <c r="BG3" s="54">
        <f>'Raw Data'!DE21/(('Raw Data'!DE45*12)/52)</f>
        <v>49.189898989898985</v>
      </c>
      <c r="BH3" s="54">
        <f>'Raw Data'!DF21/(('Raw Data'!DF45*12)/52)</f>
        <v>53.573059360730589</v>
      </c>
      <c r="BI3" s="54">
        <f>'Raw Data'!DG21/(('Raw Data'!DG45*12)/52)</f>
        <v>65</v>
      </c>
      <c r="BJ3" s="54">
        <f>'Raw Data'!DH21/(('Raw Data'!DH45*12)/52)</f>
        <v>62.330666666666666</v>
      </c>
      <c r="BK3" s="54">
        <f>'Raw Data'!DI21/(('Raw Data'!DI45*12)/52)</f>
        <v>52.890410958904106</v>
      </c>
      <c r="BL3" s="54">
        <f>'Raw Data'!DJ21/(('Raw Data'!DJ45*12)/52)</f>
        <v>58.402985074626862</v>
      </c>
      <c r="BM3" s="54">
        <f>'Raw Data'!DK21/(('Raw Data'!DK45*12)/52)</f>
        <v>59.524547803617573</v>
      </c>
      <c r="BN3" s="54">
        <f>'Raw Data'!DL21/(('Raw Data'!DL45*12)/52)</f>
        <v>65.198776758409792</v>
      </c>
      <c r="BO3" s="54">
        <f>'Raw Data'!DM21/(('Raw Data'!DM45*12)/52)</f>
        <v>83.453183520599239</v>
      </c>
      <c r="BP3" s="54">
        <f>'Raw Data'!DN21/(('Raw Data'!DN45*12)/52)</f>
        <v>84.904761904761898</v>
      </c>
      <c r="BQ3" s="54">
        <f>'Raw Data'!DO21/(('Raw Data'!DO45*12)/52)</f>
        <v>58.308823529411768</v>
      </c>
      <c r="BR3" s="54">
        <f>'Raw Data'!DP21/(('Raw Data'!DP45*12)/52)</f>
        <v>48.982142857142861</v>
      </c>
      <c r="BS3" s="54">
        <f>'Raw Data'!DQ21/(('Raw Data'!DQ45*12)/52)</f>
        <v>52.303609341825897</v>
      </c>
      <c r="BT3" s="54">
        <f>'Raw Data'!DR21/(('Raw Data'!DR45*12)/52)</f>
        <v>53.473333333333336</v>
      </c>
      <c r="BU3" s="54">
        <f>'Raw Data'!DS21/(('Raw Data'!DS45*12)/52)</f>
        <v>49.146997929606627</v>
      </c>
      <c r="BV3" s="54">
        <f>'Raw Data'!DT21/(('Raw Data'!DT45*12)/52)</f>
        <v>58.022058823529413</v>
      </c>
      <c r="BW3" s="54">
        <f>'Raw Data'!DU21/(('Raw Data'!DU45*12)/52)</f>
        <v>62.031496062992126</v>
      </c>
      <c r="BX3" s="54">
        <f>'Raw Data'!DV21/(('Raw Data'!DV45*12)/52)</f>
        <v>72.526315789473685</v>
      </c>
      <c r="BY3" s="54">
        <f>'Raw Data'!DW21/(('Raw Data'!DW45*12)/52)</f>
        <v>70.199999999999989</v>
      </c>
      <c r="BZ3" s="54">
        <f>'Raw Data'!DX21/(('Raw Data'!DX45*12)/52)</f>
        <v>58.93333333333333</v>
      </c>
      <c r="CA3" s="54">
        <f>'Raw Data'!DY21/(('Raw Data'!DY45*12)/52)</f>
        <v>73.257861635220124</v>
      </c>
      <c r="CB3" s="54">
        <f>'Raw Data'!DZ21/(('Raw Data'!DZ45*12)/52)</f>
        <v>93.166666666666671</v>
      </c>
      <c r="CC3" s="54">
        <f>'Raw Data'!EA21/(('Raw Data'!EA45*12)/52)</f>
        <v>77.886956521739123</v>
      </c>
      <c r="CD3" s="54">
        <f>'Raw Data'!EB21/(('Raw Data'!EB45*12)/52)</f>
        <v>59.706935123042499</v>
      </c>
      <c r="CE3" s="54">
        <f>'Raw Data'!EC21/(('Raw Data'!EC45*12)/52)</f>
        <v>47.486111111111114</v>
      </c>
      <c r="CF3" s="54">
        <f>'Raw Data'!ED21/(('Raw Data'!ED45*12)/52)</f>
        <v>61.757369614512477</v>
      </c>
      <c r="CG3" s="54">
        <f>'Raw Data'!EE21/(('Raw Data'!EE45*12)/52)</f>
        <v>71.606557377049185</v>
      </c>
      <c r="CH3" s="54">
        <f>'Raw Data'!EF21/(('Raw Data'!EF45*12)/52)</f>
        <v>72.30183727034121</v>
      </c>
      <c r="CI3" s="54">
        <f>'Raw Data'!EG21/(('Raw Data'!EG45*12)/52)</f>
        <v>63.291079812206576</v>
      </c>
      <c r="CJ3" s="54">
        <f>'Raw Data'!EH21/(('Raw Data'!EH45*12)/52)</f>
        <v>61.810185185185183</v>
      </c>
      <c r="CK3" s="54">
        <f>'Raw Data'!EI21/(('Raw Data'!EI45*12)/52)</f>
        <v>75.062146892655363</v>
      </c>
      <c r="CL3" s="54">
        <f>'Raw Data'!EJ21/(('Raw Data'!EJ45*12)/52)</f>
        <v>48.770700636942671</v>
      </c>
      <c r="CM3" s="54">
        <f>'Raw Data'!EK21/(('Raw Data'!EK45*12)/52)</f>
        <v>84.409722222222229</v>
      </c>
      <c r="CN3" s="54">
        <f>'Raw Data'!EL21/(('Raw Data'!EL45*12)/52)</f>
        <v>80.641269841269846</v>
      </c>
      <c r="CO3" s="54">
        <f>'Raw Data'!EM21/(('Raw Data'!EM45*12)/52)</f>
        <v>59.242857142857147</v>
      </c>
      <c r="CP3" s="54">
        <f>'Raw Data'!EN21/(('Raw Data'!EN45*12)/52)</f>
        <v>54.945533769063182</v>
      </c>
      <c r="CQ3" s="54">
        <f>'Raw Data'!EO21/(('Raw Data'!EO45*12)/52)</f>
        <v>41.402640264026402</v>
      </c>
      <c r="CR3" s="54">
        <f>'Raw Data'!EP21/(('Raw Data'!EP45*12)/52)</f>
        <v>44.55135135135135</v>
      </c>
      <c r="CS3" s="54">
        <f>'Raw Data'!EQ21/(('Raw Data'!EQ45*12)/52)</f>
        <v>47.109161793372323</v>
      </c>
      <c r="CT3" s="54">
        <f>'Raw Data'!ER21/(('Raw Data'!ER45*12)/52)</f>
        <v>54.997716894977167</v>
      </c>
      <c r="CU3" s="54">
        <f>'Raw Data'!ES21/(('Raw Data'!ES45*12)/52)</f>
        <v>55.121212121212125</v>
      </c>
      <c r="CV3" s="54">
        <f>'Raw Data'!ET21/(('Raw Data'!ET45*12)/52)</f>
        <v>48.511530398322847</v>
      </c>
      <c r="CW3" s="54">
        <f>'Raw Data'!EU21/(('Raw Data'!EU45*12)/52)</f>
        <v>52.030303030303031</v>
      </c>
      <c r="CX3" s="54">
        <f>'Raw Data'!EV21/(('Raw Data'!EV45*12)/52)</f>
        <v>45.939189189189193</v>
      </c>
      <c r="CY3" s="54">
        <f>'Raw Data'!EW21/(('Raw Data'!EW45*12)/52)</f>
        <v>62.384384384384383</v>
      </c>
      <c r="CZ3" s="54">
        <f>'Raw Data'!EX21/(('Raw Data'!EX45*12)/52)</f>
        <v>78.518115942028984</v>
      </c>
      <c r="DA3" s="54">
        <f>'Raw Data'!EY21/(('Raw Data'!EY45*12)/52)</f>
        <v>55.422705314009661</v>
      </c>
      <c r="DB3" s="54">
        <f>'Raw Data'!EZ21/(('Raw Data'!EZ45*12)/52)</f>
        <v>49.943037974683548</v>
      </c>
      <c r="DC3" s="54">
        <f>'Raw Data'!FA21/(('Raw Data'!FA45*12)/52)</f>
        <v>43.135238095238094</v>
      </c>
      <c r="DD3" s="54">
        <f>'Raw Data'!FB21/(('Raw Data'!FB45*12)/52)</f>
        <v>40.850450450450452</v>
      </c>
      <c r="DE3" s="54">
        <f>'Raw Data'!FC21/(('Raw Data'!FC45*12)/52)</f>
        <v>47.107526881720432</v>
      </c>
      <c r="DF3" s="54">
        <f>'Raw Data'!FD21/(('Raw Data'!FD45*12)/52)</f>
        <v>44.80503144654088</v>
      </c>
      <c r="DG3" s="54">
        <f>'Raw Data'!FE21/(('Raw Data'!FE45*12)/52)</f>
        <v>44.750524109014677</v>
      </c>
      <c r="DH3" s="54">
        <f>'Raw Data'!FF21/(('Raw Data'!FF45*12)/52)</f>
        <v>48.443678160919539</v>
      </c>
      <c r="DI3" s="54">
        <f>'Raw Data'!FG21/(('Raw Data'!FG45*12)/52)</f>
        <v>47.388095238095239</v>
      </c>
      <c r="DJ3" s="54">
        <f>'Raw Data'!FH21/(('Raw Data'!FH45*12)/52)</f>
        <v>35.518304431599233</v>
      </c>
      <c r="DK3" s="54">
        <f>'Raw Data'!FI21/(('Raw Data'!FI45*12)/52)</f>
        <v>56.25595238095238</v>
      </c>
      <c r="DL3" s="54">
        <f>'Raw Data'!FJ21/(('Raw Data'!FJ45*12)/52)</f>
        <v>50.589147286821706</v>
      </c>
      <c r="DM3" s="54">
        <f>'Raw Data'!FK21/(('Raw Data'!FK45*12)/52)</f>
        <v>36.42407407407407</v>
      </c>
      <c r="DN3" s="54">
        <f>'Raw Data'!FL21/(('Raw Data'!FL45*12)/52)</f>
        <v>37.194444444444443</v>
      </c>
      <c r="DO3" s="54">
        <f>'Raw Data'!FM21/(('Raw Data'!FM45*12)/52)</f>
        <v>33.193760262725782</v>
      </c>
      <c r="DP3" s="54">
        <f>'Raw Data'!FN21/(('Raw Data'!FN45*12)/52)</f>
        <v>30.333333333333336</v>
      </c>
      <c r="DQ3" s="54">
        <f>'Raw Data'!FO21/(('Raw Data'!FO45*12)/52)</f>
        <v>48.208333333333336</v>
      </c>
      <c r="DR3" s="54">
        <f>'Raw Data'!FP21/(('Raw Data'!FP45*12)/52)</f>
        <v>38.341130604288502</v>
      </c>
      <c r="DS3" s="54">
        <f>'Raw Data'!FQ21/(('Raw Data'!FQ45*12)/52)</f>
        <v>39.695473251028801</v>
      </c>
      <c r="DT3" s="54">
        <f>'Raw Data'!FR21/(('Raw Data'!FR45*12)/52)</f>
        <v>39.078313253012048</v>
      </c>
      <c r="DU3" s="54">
        <f>'Raw Data'!FS21/(('Raw Data'!FS45*12)/52)</f>
        <v>38.365853658536587</v>
      </c>
      <c r="DV3" s="54">
        <f>'Raw Data'!FT21/(('Raw Data'!FT45*12)/52)</f>
        <v>35.77642276422764</v>
      </c>
      <c r="DW3" s="54">
        <f>'Raw Data'!FU21/(('Raw Data'!FU45*12)/52)</f>
        <v>50.274011299435031</v>
      </c>
      <c r="DX3" s="54">
        <f>'Raw Data'!FV21/(('Raw Data'!FV45*12)/52)</f>
        <v>69.82022471910112</v>
      </c>
      <c r="DY3" s="54">
        <f>'Raw Data'!FW21/(('Raw Data'!FW45*12)/52)</f>
        <v>34.944741532976828</v>
      </c>
      <c r="DZ3" s="54">
        <f>'Raw Data'!FX21/(('Raw Data'!FX45*12)/52)</f>
        <v>34.853046594982082</v>
      </c>
      <c r="EA3" s="54">
        <f>'Raw Data'!FY21/(('Raw Data'!FY45*12)/52)</f>
        <v>29.957382039573819</v>
      </c>
      <c r="EB3" s="54">
        <f>'Raw Data'!FZ21/(('Raw Data'!FZ45*12)/52)</f>
        <v>33.859929078014183</v>
      </c>
      <c r="EC3" s="54">
        <f>'Raw Data'!GA21/(('Raw Data'!GA45*12)/52)</f>
        <v>36.858527131782942</v>
      </c>
      <c r="ED3" s="54">
        <f>'Raw Data'!GB21/(('Raw Data'!GB45*12)/52)</f>
        <v>35.033509700176367</v>
      </c>
      <c r="EE3" s="54">
        <f>'Raw Data'!GC21/(('Raw Data'!GC45*12)/52)</f>
        <v>45.95774647887324</v>
      </c>
      <c r="EF3" s="54">
        <f>'Raw Data'!GD21/(('Raw Data'!GD45*12)/52)</f>
        <v>37.695075757575758</v>
      </c>
      <c r="EG3" s="54">
        <f>'Raw Data'!GE21/(('Raw Data'!GE45*12)/52)</f>
        <v>48.758024691358024</v>
      </c>
      <c r="EH3" s="54">
        <f>'Raw Data'!GF21/(('Raw Data'!GF45*12)/52)</f>
        <v>37.616465863453818</v>
      </c>
      <c r="EI3" s="54">
        <f>'Raw Data'!GG21/(('Raw Data'!GG45*12)/52)</f>
        <v>54.476190476190482</v>
      </c>
      <c r="EJ3" s="54">
        <f>'Raw Data'!GH21/(('Raw Data'!GH45*12)/52)</f>
        <v>54.888888888888893</v>
      </c>
      <c r="EK3" s="54">
        <f>'Raw Data'!GI21/(('Raw Data'!GI45*12)/52)</f>
        <v>38.882246376811594</v>
      </c>
      <c r="EL3" s="54">
        <f>'Raw Data'!GJ21/(('Raw Data'!GJ45*12)/52)</f>
        <v>38.358024691358025</v>
      </c>
      <c r="EM3" s="54">
        <f>'Raw Data'!GK21/(('Raw Data'!GK45*12)/52)</f>
        <v>32.490015360983101</v>
      </c>
      <c r="EN3" s="54">
        <f>'Raw Data'!GL21/(('Raw Data'!GL45*12)/52)</f>
        <v>36.012280701754385</v>
      </c>
      <c r="EO3" s="54">
        <f>'Raw Data'!GM21/(('Raw Data'!GM45*12)/52)</f>
        <v>35.275675675675672</v>
      </c>
      <c r="EP3" s="54">
        <f>'Raw Data'!GN21/(('Raw Data'!GN45*12)/52)</f>
        <v>32.316749585406299</v>
      </c>
      <c r="EQ3" s="54">
        <f>'Raw Data'!GO21/(('Raw Data'!GO45*12)/52)</f>
        <v>39.374485596707814</v>
      </c>
      <c r="ER3" s="54">
        <f>'Raw Data'!GP21/(('Raw Data'!GP45*12)/52)</f>
        <v>34.162257495590829</v>
      </c>
      <c r="ES3" s="54">
        <f>'Raw Data'!GQ21/(('Raw Data'!GQ45*12)/52)</f>
        <v>31.553398058252426</v>
      </c>
      <c r="ET3" s="54">
        <f>'Raw Data'!GR21/(('Raw Data'!GR45*12)/52)</f>
        <v>33.396551724137929</v>
      </c>
      <c r="EU3" s="54">
        <f>'Raw Data'!GS21/(('Raw Data'!GS45*12)/52)</f>
        <v>39.383219954648531</v>
      </c>
      <c r="EV3" s="54">
        <f>'Raw Data'!GT21/(('Raw Data'!GT45*12)/52)</f>
        <v>39.474885844748854</v>
      </c>
      <c r="EW3" s="54">
        <f>'Raw Data'!GU21/(('Raw Data'!GU45*12)/52)</f>
        <v>29.614740368509214</v>
      </c>
      <c r="EX3" s="54">
        <f>'Raw Data'!GV21/(('Raw Data'!GV45*12)/52)</f>
        <v>37.255411255411254</v>
      </c>
      <c r="EY3" s="54">
        <f>'Raw Data'!GW21/(('Raw Data'!GW45*12)/52)</f>
        <v>36.266219239373598</v>
      </c>
      <c r="EZ3" s="54">
        <f>'Raw Data'!GX21/(('Raw Data'!GX45*12)/52)</f>
        <v>19.117647058823529</v>
      </c>
      <c r="FA3" s="54">
        <f>'Raw Data'!GY21/(('Raw Data'!GY45*12)/52)</f>
        <v>9.8140531276778056</v>
      </c>
      <c r="FB3" s="54" t="e">
        <f>'Raw Data'!GZ21/(('Raw Data'!GZ45*12)/52)</f>
        <v>#DIV/0!</v>
      </c>
      <c r="FC3" s="54" t="e">
        <f>'Raw Data'!HA21/(('Raw Data'!HA45*12)/52)</f>
        <v>#DIV/0!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rgb="FFFFFF00"/>
  </sheetPr>
  <dimension ref="A1:EW13"/>
  <sheetViews>
    <sheetView workbookViewId="0">
      <pane xSplit="54" ySplit="1" topLeftCell="DP2" activePane="bottomRight" state="frozen"/>
      <selection activeCell="FR6" sqref="FR6"/>
      <selection pane="topRight" activeCell="FR6" sqref="FR6"/>
      <selection pane="bottomLeft" activeCell="FR6" sqref="FR6"/>
      <selection pane="bottomRight" activeCell="DP1" sqref="DP1:DP1048576"/>
    </sheetView>
  </sheetViews>
  <sheetFormatPr defaultColWidth="8.6640625" defaultRowHeight="14.4" x14ac:dyDescent="0.3"/>
  <cols>
    <col min="1" max="1" width="26.44140625" bestFit="1" customWidth="1"/>
    <col min="2" max="87" width="0" hidden="1" customWidth="1"/>
    <col min="88" max="88" width="8.6640625" hidden="1" customWidth="1"/>
    <col min="89" max="120" width="0" hidden="1" customWidth="1"/>
  </cols>
  <sheetData>
    <row r="1" spans="1:153" x14ac:dyDescent="0.3">
      <c r="A1" t="s">
        <v>38</v>
      </c>
    </row>
    <row r="2" spans="1:153" x14ac:dyDescent="0.3">
      <c r="B2" s="2">
        <f>'Raw Data'!BM60</f>
        <v>39692</v>
      </c>
      <c r="C2" s="2">
        <f>'Raw Data'!BN60</f>
        <v>39722</v>
      </c>
      <c r="D2" s="2">
        <f>'Raw Data'!BO60</f>
        <v>39753</v>
      </c>
      <c r="E2" s="2">
        <f>'Raw Data'!BP60</f>
        <v>39783</v>
      </c>
      <c r="F2" s="2">
        <f>'Raw Data'!BQ60</f>
        <v>39814</v>
      </c>
      <c r="G2" s="2">
        <f>'Raw Data'!BR60</f>
        <v>39845</v>
      </c>
      <c r="H2" s="2">
        <f>'Raw Data'!BS60</f>
        <v>39873</v>
      </c>
      <c r="I2" s="2">
        <f>'Raw Data'!BT60</f>
        <v>39904</v>
      </c>
      <c r="J2" s="2">
        <f>'Raw Data'!BU60</f>
        <v>39934</v>
      </c>
      <c r="K2" s="2">
        <f>'Raw Data'!BV60</f>
        <v>39965</v>
      </c>
      <c r="L2" s="2">
        <f>'Raw Data'!BW60</f>
        <v>39995</v>
      </c>
      <c r="M2" s="2">
        <f>'Raw Data'!BX60</f>
        <v>40026</v>
      </c>
      <c r="N2" s="2">
        <f>'Raw Data'!BY60</f>
        <v>40057</v>
      </c>
      <c r="O2" s="2">
        <f>'Raw Data'!BZ60</f>
        <v>40087</v>
      </c>
      <c r="P2" s="2">
        <f>'Raw Data'!CA60</f>
        <v>40118</v>
      </c>
      <c r="Q2" s="2">
        <f>'Raw Data'!CB60</f>
        <v>40148</v>
      </c>
      <c r="R2" s="2">
        <f>'Raw Data'!CC60</f>
        <v>40179</v>
      </c>
      <c r="S2" s="2">
        <f>'Raw Data'!CD60</f>
        <v>40210</v>
      </c>
      <c r="T2" s="2">
        <f>'Raw Data'!CE60</f>
        <v>40238</v>
      </c>
      <c r="U2" s="2">
        <f>'Raw Data'!CF60</f>
        <v>40269</v>
      </c>
      <c r="V2" s="2">
        <f>'Raw Data'!CG60</f>
        <v>40299</v>
      </c>
      <c r="W2" s="2">
        <f>'Raw Data'!CH60</f>
        <v>40330</v>
      </c>
      <c r="X2" s="2">
        <f>'Raw Data'!CI60</f>
        <v>40360</v>
      </c>
      <c r="Y2" s="2">
        <f>'Raw Data'!CJ60</f>
        <v>40391</v>
      </c>
      <c r="Z2" s="2">
        <f>'Raw Data'!CK60</f>
        <v>40422</v>
      </c>
      <c r="AA2" s="2">
        <f>'Raw Data'!CL60</f>
        <v>40452</v>
      </c>
      <c r="AB2" s="2">
        <f>'Raw Data'!CM60</f>
        <v>40483</v>
      </c>
      <c r="AC2" s="2">
        <f>'Raw Data'!CN60</f>
        <v>40513</v>
      </c>
      <c r="AD2" s="2">
        <f>'Raw Data'!CO60</f>
        <v>40544</v>
      </c>
      <c r="AE2" s="2">
        <f>'Raw Data'!CP60</f>
        <v>40575</v>
      </c>
      <c r="AF2" s="2">
        <f>'Raw Data'!CQ60</f>
        <v>40603</v>
      </c>
      <c r="AG2" s="2">
        <f>'Raw Data'!CR60</f>
        <v>40634</v>
      </c>
      <c r="AH2" s="2">
        <f>'Raw Data'!CS60</f>
        <v>40664</v>
      </c>
      <c r="AI2" s="2">
        <f>'Raw Data'!CT60</f>
        <v>40695</v>
      </c>
      <c r="AJ2" s="2">
        <f>'Raw Data'!CU60</f>
        <v>40725</v>
      </c>
      <c r="AK2" s="2">
        <f>'Raw Data'!CV60</f>
        <v>40756</v>
      </c>
      <c r="AL2" s="2">
        <f>'Raw Data'!CW60</f>
        <v>40787</v>
      </c>
      <c r="AM2" s="2">
        <f>'Raw Data'!CX60</f>
        <v>40817</v>
      </c>
      <c r="AN2" s="2">
        <f>'Raw Data'!CY60</f>
        <v>40848</v>
      </c>
      <c r="AO2" s="2">
        <f>'Raw Data'!CZ60</f>
        <v>40878</v>
      </c>
      <c r="AP2" s="2">
        <f>'Raw Data'!DA60</f>
        <v>40909</v>
      </c>
      <c r="AQ2" s="2">
        <f>'Raw Data'!DB60</f>
        <v>40940</v>
      </c>
      <c r="AR2" s="2">
        <f>'Raw Data'!DC60</f>
        <v>40969</v>
      </c>
      <c r="AS2" s="2">
        <f>'Raw Data'!DD60</f>
        <v>41000</v>
      </c>
      <c r="AT2" s="2">
        <f>'Raw Data'!DE60</f>
        <v>41030</v>
      </c>
      <c r="AU2" s="2">
        <f>'Raw Data'!DF60</f>
        <v>41061</v>
      </c>
      <c r="AV2" s="2">
        <f>'Raw Data'!DG60</f>
        <v>41091</v>
      </c>
      <c r="AW2" s="2">
        <f>'Raw Data'!DH60</f>
        <v>41122</v>
      </c>
      <c r="AX2" s="2">
        <f>'Raw Data'!DI60</f>
        <v>41153</v>
      </c>
      <c r="AY2" s="2">
        <f>'Raw Data'!DJ60</f>
        <v>41183</v>
      </c>
      <c r="AZ2" s="2">
        <f>'Raw Data'!DK60</f>
        <v>41214</v>
      </c>
      <c r="BA2" s="2">
        <f>'Raw Data'!DL60</f>
        <v>41244</v>
      </c>
      <c r="BB2" s="2">
        <f>'Raw Data'!DM60</f>
        <v>41275</v>
      </c>
      <c r="BC2" s="2">
        <f>'Raw Data'!DN60</f>
        <v>41306</v>
      </c>
      <c r="BD2" s="2">
        <f>'Raw Data'!DO60</f>
        <v>41334</v>
      </c>
      <c r="BE2" s="2">
        <f>'Raw Data'!DP60</f>
        <v>41365</v>
      </c>
      <c r="BF2" s="2">
        <f>'Raw Data'!DQ60</f>
        <v>41395</v>
      </c>
      <c r="BG2" s="2">
        <f>'Raw Data'!DR60</f>
        <v>41426</v>
      </c>
      <c r="BH2" s="2">
        <f>'Raw Data'!DS60</f>
        <v>41456</v>
      </c>
      <c r="BI2" s="2">
        <f>'Raw Data'!DT60</f>
        <v>41487</v>
      </c>
      <c r="BJ2" s="2">
        <f>'Raw Data'!DU60</f>
        <v>41518</v>
      </c>
      <c r="BK2" s="2">
        <f>'Raw Data'!DV60</f>
        <v>41548</v>
      </c>
      <c r="BL2" s="2">
        <f>'Raw Data'!DW60</f>
        <v>41579</v>
      </c>
      <c r="BM2" s="2">
        <f>'Raw Data'!DX60</f>
        <v>41609</v>
      </c>
      <c r="BN2" s="2">
        <f>'Raw Data'!DY60</f>
        <v>41640</v>
      </c>
      <c r="BO2" s="2">
        <f>'Raw Data'!DZ60</f>
        <v>41671</v>
      </c>
      <c r="BP2" s="2">
        <f>'Raw Data'!EA60</f>
        <v>41699</v>
      </c>
      <c r="BQ2" s="2">
        <f>'Raw Data'!EB60</f>
        <v>41730</v>
      </c>
      <c r="BR2" s="2">
        <f>'Raw Data'!EC60</f>
        <v>41760</v>
      </c>
      <c r="BS2" s="2">
        <f>'Raw Data'!ED60</f>
        <v>41791</v>
      </c>
      <c r="BT2" s="2">
        <f>'Raw Data'!EE60</f>
        <v>41821</v>
      </c>
      <c r="BU2" s="2">
        <f>'Raw Data'!EF60</f>
        <v>41852</v>
      </c>
      <c r="BV2" s="2">
        <f>'Raw Data'!EG60</f>
        <v>41883</v>
      </c>
      <c r="BW2" s="2">
        <f>'Raw Data'!EH60</f>
        <v>41913</v>
      </c>
      <c r="BX2" s="2">
        <f>'Raw Data'!EI60</f>
        <v>41944</v>
      </c>
      <c r="BY2" s="2">
        <f>'Raw Data'!EJ60</f>
        <v>41974</v>
      </c>
      <c r="BZ2" s="2">
        <f>'Raw Data'!EK60</f>
        <v>42005</v>
      </c>
      <c r="CA2" s="2">
        <f>'Raw Data'!EL60</f>
        <v>42036</v>
      </c>
      <c r="CB2" s="2">
        <f>'Raw Data'!EM60</f>
        <v>42064</v>
      </c>
      <c r="CC2" s="2">
        <f>'Raw Data'!EN60</f>
        <v>42095</v>
      </c>
      <c r="CD2" s="2">
        <f>'Raw Data'!EO60</f>
        <v>42125</v>
      </c>
      <c r="CE2" s="2">
        <f>'Raw Data'!EP60</f>
        <v>42156</v>
      </c>
      <c r="CF2" s="2">
        <f>'Raw Data'!EQ60</f>
        <v>42186</v>
      </c>
      <c r="CG2" s="2">
        <f>'Raw Data'!ER60</f>
        <v>42217</v>
      </c>
      <c r="CH2" s="2">
        <f>'Raw Data'!ES60</f>
        <v>42248</v>
      </c>
      <c r="CI2" s="2">
        <f>'Raw Data'!ET60</f>
        <v>42278</v>
      </c>
      <c r="CJ2" s="2">
        <f>'Raw Data'!EU60</f>
        <v>42309</v>
      </c>
      <c r="CK2" s="2">
        <f>'Raw Data'!EV60</f>
        <v>42339</v>
      </c>
      <c r="CL2" s="2">
        <f>'Raw Data'!EW60</f>
        <v>42370</v>
      </c>
      <c r="CM2" s="2">
        <f>'Raw Data'!EX60</f>
        <v>42401</v>
      </c>
      <c r="CN2" s="2">
        <f>'Raw Data'!EY60</f>
        <v>42430</v>
      </c>
      <c r="CO2" s="2">
        <f>'Raw Data'!EZ60</f>
        <v>42461</v>
      </c>
      <c r="CP2" s="2">
        <f>'Raw Data'!FA60</f>
        <v>42491</v>
      </c>
      <c r="CQ2" s="2">
        <f>'Raw Data'!FB60</f>
        <v>42522</v>
      </c>
      <c r="CR2" s="2">
        <f>'Raw Data'!FC60</f>
        <v>42552</v>
      </c>
      <c r="CS2" s="2">
        <f>'Raw Data'!FD60</f>
        <v>42583</v>
      </c>
      <c r="CT2" s="2">
        <f>'Raw Data'!FE60</f>
        <v>42614</v>
      </c>
      <c r="CU2" s="2">
        <f>'Raw Data'!FF60</f>
        <v>42644</v>
      </c>
      <c r="CV2" s="2">
        <f>'Raw Data'!FG60</f>
        <v>42675</v>
      </c>
      <c r="CW2" s="2">
        <f>'Raw Data'!FH60</f>
        <v>42705</v>
      </c>
      <c r="CX2" s="2">
        <f>'Raw Data'!FI60</f>
        <v>42736</v>
      </c>
      <c r="CY2" s="2">
        <f>'Raw Data'!FJ60</f>
        <v>42767</v>
      </c>
      <c r="CZ2" s="2">
        <f>'Raw Data'!FK60</f>
        <v>42795</v>
      </c>
      <c r="DA2" s="2">
        <f>'Raw Data'!FL60</f>
        <v>42826</v>
      </c>
      <c r="DB2" s="2">
        <f>'Raw Data'!FM60</f>
        <v>42856</v>
      </c>
      <c r="DC2" s="2">
        <f>'Raw Data'!FN60</f>
        <v>42887</v>
      </c>
      <c r="DD2" s="2">
        <f>'Raw Data'!FO60</f>
        <v>42917</v>
      </c>
      <c r="DE2" s="2">
        <f>'Raw Data'!FP60</f>
        <v>42948</v>
      </c>
      <c r="DF2" s="2">
        <f>'Raw Data'!FQ60</f>
        <v>42979</v>
      </c>
      <c r="DG2" s="2">
        <f>'Raw Data'!FR60</f>
        <v>43009</v>
      </c>
      <c r="DH2" s="2">
        <f>'Raw Data'!FS60</f>
        <v>43040</v>
      </c>
      <c r="DI2" s="2">
        <f>'Raw Data'!FT60</f>
        <v>43070</v>
      </c>
      <c r="DJ2" s="2">
        <f>'Raw Data'!FU60</f>
        <v>43101</v>
      </c>
      <c r="DK2" s="2">
        <f>'Raw Data'!FV60</f>
        <v>43132</v>
      </c>
      <c r="DL2" s="2">
        <f>'Raw Data'!FW60</f>
        <v>43160</v>
      </c>
      <c r="DM2" s="2">
        <f>'Raw Data'!FX60</f>
        <v>43191</v>
      </c>
      <c r="DN2" s="2">
        <f>'Raw Data'!FY60</f>
        <v>43221</v>
      </c>
      <c r="DO2" s="2">
        <f>'Raw Data'!FZ60</f>
        <v>43252</v>
      </c>
      <c r="DP2" s="2">
        <f>'Raw Data'!GA60</f>
        <v>43282</v>
      </c>
      <c r="DQ2" s="2">
        <f>'Raw Data'!GB60</f>
        <v>43313</v>
      </c>
      <c r="DR2" s="2">
        <f>'Raw Data'!GC60</f>
        <v>43344</v>
      </c>
      <c r="DS2" s="2">
        <f>'Raw Data'!GD60</f>
        <v>43374</v>
      </c>
      <c r="DT2" s="2">
        <f>'Raw Data'!GE60</f>
        <v>43405</v>
      </c>
      <c r="DU2" s="2">
        <f>'Raw Data'!GF60</f>
        <v>43435</v>
      </c>
      <c r="DV2" s="2">
        <v>43484</v>
      </c>
      <c r="DW2" s="2">
        <v>43515</v>
      </c>
      <c r="DX2" s="2">
        <v>43543</v>
      </c>
      <c r="DY2" s="2">
        <v>43574</v>
      </c>
      <c r="DZ2" s="2">
        <v>43604</v>
      </c>
      <c r="EA2" s="2">
        <v>43635</v>
      </c>
      <c r="EB2" s="2">
        <v>43665</v>
      </c>
      <c r="EC2" s="2">
        <v>43696</v>
      </c>
      <c r="ED2" s="2">
        <v>43727</v>
      </c>
      <c r="EE2" s="2">
        <v>43757</v>
      </c>
      <c r="EF2" s="2">
        <v>43788</v>
      </c>
      <c r="EG2" s="2">
        <v>43818</v>
      </c>
      <c r="EH2" s="2">
        <v>43849</v>
      </c>
      <c r="EI2" s="2">
        <v>43880</v>
      </c>
      <c r="EJ2" s="2">
        <v>43909</v>
      </c>
      <c r="EK2" s="2">
        <v>43940</v>
      </c>
      <c r="EL2" s="2">
        <v>43970</v>
      </c>
      <c r="EM2" s="2">
        <v>44001</v>
      </c>
      <c r="EN2" s="2">
        <v>44031</v>
      </c>
      <c r="EO2" s="2">
        <v>44062</v>
      </c>
      <c r="EP2" s="2">
        <v>44093</v>
      </c>
      <c r="EQ2" s="2">
        <v>44123</v>
      </c>
      <c r="ER2" s="2">
        <v>44154</v>
      </c>
      <c r="ES2" s="2">
        <v>44184</v>
      </c>
      <c r="ET2" s="2">
        <v>44215</v>
      </c>
      <c r="EU2" s="2">
        <v>44246</v>
      </c>
      <c r="EV2" s="2">
        <v>44274</v>
      </c>
      <c r="EW2" s="2">
        <v>44305</v>
      </c>
    </row>
    <row r="3" spans="1:153" s="7" customFormat="1" x14ac:dyDescent="0.3">
      <c r="A3" s="7" t="s">
        <v>44</v>
      </c>
      <c r="B3" s="7">
        <f>'Raw Data'!BM64</f>
        <v>8</v>
      </c>
      <c r="C3" s="7">
        <f>'Raw Data'!BN64</f>
        <v>7</v>
      </c>
      <c r="D3" s="7">
        <f>'Raw Data'!BO64</f>
        <v>2</v>
      </c>
      <c r="E3" s="7">
        <f>'Raw Data'!BP64</f>
        <v>7</v>
      </c>
      <c r="F3" s="7">
        <f>'Raw Data'!BQ64</f>
        <v>2</v>
      </c>
      <c r="G3" s="7">
        <f>'Raw Data'!BR64</f>
        <v>4</v>
      </c>
      <c r="H3" s="7">
        <f>'Raw Data'!BS64</f>
        <v>5</v>
      </c>
      <c r="I3" s="7">
        <f>'Raw Data'!BT64</f>
        <v>5</v>
      </c>
      <c r="J3" s="7">
        <f>'Raw Data'!BU64</f>
        <v>9</v>
      </c>
      <c r="K3" s="7">
        <f>'Raw Data'!BV64</f>
        <v>12</v>
      </c>
      <c r="L3" s="7">
        <f>'Raw Data'!BW64</f>
        <v>6</v>
      </c>
      <c r="M3" s="7">
        <f>'Raw Data'!BX64</f>
        <v>7</v>
      </c>
      <c r="N3" s="7">
        <f>'Raw Data'!BY64</f>
        <v>6</v>
      </c>
      <c r="O3" s="7">
        <f>'Raw Data'!BZ64</f>
        <v>9</v>
      </c>
      <c r="P3" s="7">
        <f>'Raw Data'!CA64</f>
        <v>6</v>
      </c>
      <c r="Q3" s="7">
        <f>'Raw Data'!CB64</f>
        <v>12</v>
      </c>
      <c r="R3" s="7">
        <f>'Raw Data'!CC64</f>
        <v>12</v>
      </c>
      <c r="S3" s="7">
        <f>'Raw Data'!CD64</f>
        <v>4</v>
      </c>
      <c r="T3" s="7">
        <f>'Raw Data'!CE64</f>
        <v>9</v>
      </c>
      <c r="U3" s="7">
        <f>'Raw Data'!CF64</f>
        <v>8</v>
      </c>
      <c r="V3" s="7">
        <f>'Raw Data'!CG64</f>
        <v>9</v>
      </c>
      <c r="W3" s="7">
        <f>'Raw Data'!CH64</f>
        <v>11</v>
      </c>
      <c r="X3" s="7">
        <f>'Raw Data'!CI64</f>
        <v>4</v>
      </c>
      <c r="Y3" s="7">
        <f>'Raw Data'!CJ64</f>
        <v>5</v>
      </c>
      <c r="Z3" s="7">
        <f>'Raw Data'!CK64</f>
        <v>8</v>
      </c>
      <c r="AA3" s="7">
        <f>'Raw Data'!CL64</f>
        <v>6</v>
      </c>
      <c r="AB3" s="7">
        <f>'Raw Data'!CM64</f>
        <v>5</v>
      </c>
      <c r="AC3" s="7">
        <f>'Raw Data'!CN64</f>
        <v>14</v>
      </c>
      <c r="AD3" s="7">
        <f>'Raw Data'!CO64</f>
        <v>8</v>
      </c>
      <c r="AE3" s="7">
        <f>'Raw Data'!CP64</f>
        <v>10</v>
      </c>
      <c r="AF3" s="7">
        <f>'Raw Data'!CQ64</f>
        <v>12</v>
      </c>
      <c r="AG3" s="7">
        <f>'Raw Data'!CR64</f>
        <v>7</v>
      </c>
      <c r="AH3" s="7">
        <f>'Raw Data'!CS64</f>
        <v>12</v>
      </c>
      <c r="AI3" s="7">
        <f>'Raw Data'!CT64</f>
        <v>11</v>
      </c>
      <c r="AJ3" s="7">
        <f>'Raw Data'!CU64</f>
        <v>9</v>
      </c>
      <c r="AK3" s="7">
        <f>'Raw Data'!CV64</f>
        <v>7</v>
      </c>
      <c r="AL3" s="7">
        <f>'Raw Data'!CW64</f>
        <v>14</v>
      </c>
      <c r="AM3" s="7">
        <f>'Raw Data'!CX64</f>
        <v>6</v>
      </c>
      <c r="AN3" s="7">
        <f>'Raw Data'!CY64</f>
        <v>6</v>
      </c>
      <c r="AO3" s="7">
        <f>'Raw Data'!CZ64</f>
        <v>14</v>
      </c>
      <c r="AP3" s="7">
        <f>'Raw Data'!DA64</f>
        <v>7</v>
      </c>
      <c r="AQ3" s="7">
        <f>'Raw Data'!DB64</f>
        <v>7</v>
      </c>
      <c r="AR3" s="7">
        <f>'Raw Data'!DC64</f>
        <v>21</v>
      </c>
      <c r="AS3" s="7">
        <f>'Raw Data'!DD64</f>
        <v>11</v>
      </c>
      <c r="AT3" s="7">
        <f>'Raw Data'!DE64</f>
        <v>13</v>
      </c>
      <c r="AU3" s="7">
        <f>'Raw Data'!DF64</f>
        <v>13</v>
      </c>
      <c r="AV3" s="7">
        <f>'Raw Data'!DG64</f>
        <v>9</v>
      </c>
      <c r="AW3" s="7">
        <f>'Raw Data'!DH64</f>
        <v>10</v>
      </c>
      <c r="AX3" s="7">
        <f>'Raw Data'!DI64</f>
        <v>6</v>
      </c>
      <c r="AY3" s="7">
        <f>'Raw Data'!DJ64</f>
        <v>11</v>
      </c>
      <c r="AZ3" s="7">
        <f>'Raw Data'!DK64</f>
        <v>9</v>
      </c>
      <c r="BA3" s="7">
        <f>'Raw Data'!DL64</f>
        <v>11</v>
      </c>
      <c r="BB3" s="7">
        <f>'Raw Data'!DM64</f>
        <v>7</v>
      </c>
      <c r="BC3" s="7">
        <f>'Raw Data'!DN64</f>
        <v>6</v>
      </c>
      <c r="BD3" s="7">
        <f>'Raw Data'!DO64</f>
        <v>11</v>
      </c>
      <c r="BE3" s="7">
        <f>'Raw Data'!DP64</f>
        <v>9</v>
      </c>
      <c r="BF3" s="7">
        <f>'Raw Data'!DQ64</f>
        <v>14</v>
      </c>
      <c r="BG3" s="7">
        <f>'Raw Data'!DR64</f>
        <v>14</v>
      </c>
      <c r="BH3" s="7">
        <f>'Raw Data'!DS64</f>
        <v>14</v>
      </c>
      <c r="BI3" s="7">
        <f>'Raw Data'!DT64</f>
        <v>8</v>
      </c>
      <c r="BJ3" s="7">
        <f>'Raw Data'!DU64</f>
        <v>7</v>
      </c>
      <c r="BK3" s="7">
        <f>'Raw Data'!DV64</f>
        <v>12</v>
      </c>
      <c r="BL3" s="7">
        <f>'Raw Data'!DW64</f>
        <v>7</v>
      </c>
      <c r="BM3" s="7">
        <f>'Raw Data'!DX64</f>
        <v>10</v>
      </c>
      <c r="BN3" s="7">
        <f>'Raw Data'!DY64</f>
        <v>8</v>
      </c>
      <c r="BO3" s="7">
        <f>'Raw Data'!DZ64</f>
        <v>9</v>
      </c>
      <c r="BP3" s="7">
        <f>'Raw Data'!EA64</f>
        <v>11</v>
      </c>
      <c r="BQ3" s="7">
        <f>'Raw Data'!EB64</f>
        <v>20</v>
      </c>
      <c r="BR3" s="7">
        <f>'Raw Data'!EC64</f>
        <v>17</v>
      </c>
      <c r="BS3" s="7">
        <f>'Raw Data'!ED64</f>
        <v>13</v>
      </c>
      <c r="BT3" s="7">
        <f>'Raw Data'!EE64</f>
        <v>8</v>
      </c>
      <c r="BU3" s="7">
        <f>'Raw Data'!EF64</f>
        <v>3</v>
      </c>
      <c r="BV3" s="7">
        <f>'Raw Data'!EG64</f>
        <v>7</v>
      </c>
      <c r="BW3" s="7">
        <f>'Raw Data'!EH64</f>
        <v>10</v>
      </c>
      <c r="BX3" s="7">
        <f>'Raw Data'!EI64</f>
        <v>7</v>
      </c>
      <c r="BY3" s="7">
        <f>'Raw Data'!EJ64</f>
        <v>16</v>
      </c>
      <c r="BZ3" s="7">
        <f>'Raw Data'!EK64</f>
        <v>4</v>
      </c>
      <c r="CA3" s="7">
        <f>'Raw Data'!EL64</f>
        <v>6</v>
      </c>
      <c r="CB3" s="7">
        <f>'Raw Data'!EM64</f>
        <v>12</v>
      </c>
      <c r="CC3" s="7">
        <f>'Raw Data'!EN64</f>
        <v>15</v>
      </c>
      <c r="CD3" s="7">
        <f>'Raw Data'!EO64</f>
        <v>14</v>
      </c>
      <c r="CE3" s="7">
        <f>'Raw Data'!EP64</f>
        <v>16</v>
      </c>
      <c r="CF3" s="7">
        <f>'Raw Data'!EQ64</f>
        <v>11</v>
      </c>
      <c r="CG3" s="7">
        <f>'Raw Data'!ER64</f>
        <v>7</v>
      </c>
      <c r="CH3" s="7">
        <f>'Raw Data'!ES64</f>
        <v>10</v>
      </c>
      <c r="CI3" s="7">
        <f>'Raw Data'!ET64</f>
        <v>5</v>
      </c>
      <c r="CJ3" s="7">
        <f>'Raw Data'!EU64</f>
        <v>12</v>
      </c>
      <c r="CK3" s="7">
        <f>'Raw Data'!EV64</f>
        <v>12</v>
      </c>
      <c r="CL3" s="7">
        <f>'Raw Data'!EW64</f>
        <v>12</v>
      </c>
      <c r="CM3" s="7">
        <f>'Raw Data'!EX64</f>
        <v>7</v>
      </c>
      <c r="CN3" s="7">
        <f>'Raw Data'!EY64</f>
        <v>13</v>
      </c>
      <c r="CO3" s="7">
        <f>'Raw Data'!EZ64</f>
        <v>11</v>
      </c>
      <c r="CP3" s="7">
        <f>'Raw Data'!FA64</f>
        <v>10</v>
      </c>
      <c r="CQ3" s="7">
        <f>'Raw Data'!FB64</f>
        <v>16</v>
      </c>
      <c r="CR3" s="7">
        <f>'Raw Data'!FC64</f>
        <v>7</v>
      </c>
      <c r="CS3" s="7">
        <f>'Raw Data'!FD64</f>
        <v>7</v>
      </c>
      <c r="CT3" s="7">
        <f>'Raw Data'!FE64</f>
        <v>10</v>
      </c>
      <c r="CU3" s="7">
        <f>'Raw Data'!FF64</f>
        <v>8</v>
      </c>
      <c r="CV3" s="7">
        <f>'Raw Data'!FG64</f>
        <v>6</v>
      </c>
      <c r="CW3" s="7">
        <f>'Raw Data'!FH64</f>
        <v>15</v>
      </c>
      <c r="CX3" s="7">
        <f>'Raw Data'!FI64</f>
        <v>6</v>
      </c>
      <c r="CY3" s="7">
        <f>'Raw Data'!FJ64</f>
        <v>15</v>
      </c>
      <c r="CZ3" s="7">
        <f>'Raw Data'!FK64</f>
        <v>11</v>
      </c>
      <c r="DA3" s="7">
        <f>'Raw Data'!FL64</f>
        <v>13</v>
      </c>
      <c r="DB3" s="7">
        <f>'Raw Data'!FM64</f>
        <v>20</v>
      </c>
      <c r="DC3" s="7">
        <f>'Raw Data'!FN64</f>
        <v>17</v>
      </c>
      <c r="DD3" s="7">
        <f>'Raw Data'!FO64</f>
        <v>9</v>
      </c>
      <c r="DE3" s="7">
        <f>'Raw Data'!FP64</f>
        <v>11</v>
      </c>
      <c r="DF3" s="7">
        <f>'Raw Data'!FQ64</f>
        <v>7</v>
      </c>
      <c r="DG3" s="7">
        <f>'Raw Data'!FR64</f>
        <v>4</v>
      </c>
      <c r="DH3" s="7">
        <f>'Raw Data'!FS64</f>
        <v>9</v>
      </c>
      <c r="DI3" s="7">
        <f>'Raw Data'!FT64</f>
        <v>18</v>
      </c>
      <c r="DJ3" s="7">
        <f>'Raw Data'!FU64</f>
        <v>10</v>
      </c>
      <c r="DK3" s="7">
        <f>'Raw Data'!FV64</f>
        <v>8</v>
      </c>
      <c r="DL3" s="7">
        <f>'Raw Data'!FW64</f>
        <v>17</v>
      </c>
      <c r="DM3" s="7">
        <f>'Raw Data'!FX64</f>
        <v>12</v>
      </c>
      <c r="DN3" s="7">
        <f>'Raw Data'!FY64</f>
        <v>16</v>
      </c>
      <c r="DO3" s="7">
        <f>'Raw Data'!FZ64</f>
        <v>19</v>
      </c>
      <c r="DP3" s="7">
        <f>'Raw Data'!GA64</f>
        <v>13</v>
      </c>
      <c r="DQ3" s="7">
        <f>'Raw Data'!GB64</f>
        <v>11</v>
      </c>
      <c r="DR3" s="7">
        <f>'Raw Data'!GC64</f>
        <v>11</v>
      </c>
      <c r="DS3" s="7">
        <f>'Raw Data'!GD64</f>
        <v>16</v>
      </c>
      <c r="DT3" s="7">
        <f>'Raw Data'!GE64</f>
        <v>10</v>
      </c>
      <c r="DU3" s="7">
        <f>'Raw Data'!GF64</f>
        <v>23</v>
      </c>
      <c r="DV3" s="7">
        <f>'Raw Data'!GG64</f>
        <v>11</v>
      </c>
      <c r="DW3" s="7">
        <f>'Raw Data'!GH64</f>
        <v>9</v>
      </c>
      <c r="DX3" s="7">
        <f>'Raw Data'!GI64</f>
        <v>14</v>
      </c>
      <c r="DY3" s="7">
        <f>'Raw Data'!GJ64</f>
        <v>11</v>
      </c>
      <c r="DZ3" s="7">
        <f>'Raw Data'!GK64</f>
        <v>16</v>
      </c>
      <c r="EA3" s="7">
        <f>'Raw Data'!GL64</f>
        <v>14</v>
      </c>
      <c r="EB3" s="7">
        <f>'Raw Data'!GM64</f>
        <v>12</v>
      </c>
      <c r="EC3" s="7">
        <f>'Raw Data'!GN64</f>
        <v>12</v>
      </c>
      <c r="ED3" s="7">
        <f>'Raw Data'!GO64</f>
        <v>16</v>
      </c>
      <c r="EE3" s="7">
        <f>'Raw Data'!GP64</f>
        <v>14</v>
      </c>
      <c r="EF3" s="7">
        <f>'Raw Data'!GQ64</f>
        <v>20</v>
      </c>
      <c r="EG3" s="7">
        <f>'Raw Data'!GR64</f>
        <v>15</v>
      </c>
      <c r="EH3" s="7">
        <f>'Raw Data'!GS64</f>
        <v>11</v>
      </c>
      <c r="EI3" s="7">
        <f>'Raw Data'!GT64</f>
        <v>10</v>
      </c>
      <c r="EJ3" s="7">
        <f>'Raw Data'!GU64</f>
        <v>17</v>
      </c>
      <c r="EK3" s="7">
        <f>'Raw Data'!GV64</f>
        <v>9</v>
      </c>
      <c r="EL3" s="7">
        <f>'Raw Data'!GW64</f>
        <v>12</v>
      </c>
      <c r="EM3" s="7">
        <f>'Raw Data'!GX64</f>
        <v>16</v>
      </c>
      <c r="EN3" s="7">
        <f>'Raw Data'!GY64</f>
        <v>41</v>
      </c>
      <c r="EO3" s="7">
        <f>'Raw Data'!GZ64</f>
        <v>0</v>
      </c>
      <c r="EP3" s="7">
        <f>'Raw Data'!HA64</f>
        <v>0</v>
      </c>
      <c r="EQ3" s="7">
        <f>'Raw Data'!HB64</f>
        <v>0</v>
      </c>
      <c r="ER3" s="7">
        <f>'Raw Data'!HC64</f>
        <v>0</v>
      </c>
      <c r="ES3" s="7">
        <f>'Raw Data'!HD64</f>
        <v>0</v>
      </c>
      <c r="ET3" s="7">
        <f>'Raw Data'!HE64</f>
        <v>0</v>
      </c>
      <c r="EU3" s="7">
        <f>'Raw Data'!HF64</f>
        <v>0</v>
      </c>
      <c r="EV3" s="7">
        <f>'Raw Data'!HG64</f>
        <v>0</v>
      </c>
      <c r="EW3" s="7">
        <f>'Raw Data'!HH64</f>
        <v>0</v>
      </c>
    </row>
    <row r="4" spans="1:153" s="7" customFormat="1" x14ac:dyDescent="0.3">
      <c r="A4" s="7" t="s">
        <v>43</v>
      </c>
      <c r="B4" s="7">
        <f>'Raw Data'!BM63</f>
        <v>15</v>
      </c>
      <c r="C4" s="7">
        <f>'Raw Data'!BN63</f>
        <v>14</v>
      </c>
      <c r="D4" s="7">
        <f>'Raw Data'!BO63</f>
        <v>11</v>
      </c>
      <c r="E4" s="7">
        <f>'Raw Data'!BP63</f>
        <v>14</v>
      </c>
      <c r="F4" s="7">
        <f>'Raw Data'!BQ63</f>
        <v>10</v>
      </c>
      <c r="G4" s="7">
        <f>'Raw Data'!BR63</f>
        <v>11</v>
      </c>
      <c r="H4" s="7">
        <f>'Raw Data'!BS63</f>
        <v>14</v>
      </c>
      <c r="I4" s="7">
        <f>'Raw Data'!BT63</f>
        <v>17</v>
      </c>
      <c r="J4" s="7">
        <f>'Raw Data'!BU63</f>
        <v>15</v>
      </c>
      <c r="K4" s="7">
        <f>'Raw Data'!BV63</f>
        <v>16</v>
      </c>
      <c r="L4" s="7">
        <f>'Raw Data'!BW63</f>
        <v>8</v>
      </c>
      <c r="M4" s="7">
        <f>'Raw Data'!BX63</f>
        <v>10</v>
      </c>
      <c r="N4" s="7">
        <f>'Raw Data'!BY63</f>
        <v>7</v>
      </c>
      <c r="O4" s="7">
        <f>'Raw Data'!BZ63</f>
        <v>18</v>
      </c>
      <c r="P4" s="7">
        <f>'Raw Data'!CA63</f>
        <v>16</v>
      </c>
      <c r="Q4" s="7">
        <f>'Raw Data'!CB63</f>
        <v>16</v>
      </c>
      <c r="R4" s="7">
        <f>'Raw Data'!CC63</f>
        <v>15</v>
      </c>
      <c r="S4" s="7">
        <f>'Raw Data'!CD63</f>
        <v>15</v>
      </c>
      <c r="T4" s="7">
        <f>'Raw Data'!CE63</f>
        <v>18</v>
      </c>
      <c r="U4" s="7">
        <f>'Raw Data'!CF63</f>
        <v>19</v>
      </c>
      <c r="V4" s="7">
        <f>'Raw Data'!CG63</f>
        <v>24</v>
      </c>
      <c r="W4" s="7">
        <f>'Raw Data'!CH63</f>
        <v>16</v>
      </c>
      <c r="X4" s="7">
        <f>'Raw Data'!CI63</f>
        <v>19</v>
      </c>
      <c r="Y4" s="7">
        <f>'Raw Data'!CJ63</f>
        <v>15</v>
      </c>
      <c r="Z4" s="7">
        <f>'Raw Data'!CK63</f>
        <v>14</v>
      </c>
      <c r="AA4" s="7">
        <f>'Raw Data'!CL63</f>
        <v>12</v>
      </c>
      <c r="AB4" s="7">
        <f>'Raw Data'!CM63</f>
        <v>17</v>
      </c>
      <c r="AC4" s="7">
        <f>'Raw Data'!CN63</f>
        <v>21</v>
      </c>
      <c r="AD4" s="7">
        <f>'Raw Data'!CO63</f>
        <v>12</v>
      </c>
      <c r="AE4" s="7">
        <f>'Raw Data'!CP63</f>
        <v>15</v>
      </c>
      <c r="AF4" s="7">
        <f>'Raw Data'!CQ63</f>
        <v>18</v>
      </c>
      <c r="AG4" s="7">
        <f>'Raw Data'!CR63</f>
        <v>19</v>
      </c>
      <c r="AH4" s="7">
        <f>'Raw Data'!CS63</f>
        <v>32</v>
      </c>
      <c r="AI4" s="7">
        <f>'Raw Data'!CT63</f>
        <v>15</v>
      </c>
      <c r="AJ4" s="7">
        <f>'Raw Data'!CU63</f>
        <v>7</v>
      </c>
      <c r="AK4" s="7">
        <f>'Raw Data'!CV63</f>
        <v>9</v>
      </c>
      <c r="AL4" s="7">
        <f>'Raw Data'!CW63</f>
        <v>8</v>
      </c>
      <c r="AM4" s="7">
        <f>'Raw Data'!CX63</f>
        <v>11</v>
      </c>
      <c r="AN4" s="7">
        <f>'Raw Data'!CY63</f>
        <v>7</v>
      </c>
      <c r="AO4" s="7">
        <f>'Raw Data'!CZ63</f>
        <v>10</v>
      </c>
      <c r="AP4" s="7">
        <f>'Raw Data'!DA63</f>
        <v>10</v>
      </c>
      <c r="AQ4" s="7">
        <f>'Raw Data'!DB63</f>
        <v>14</v>
      </c>
      <c r="AR4" s="7">
        <f>'Raw Data'!DC63</f>
        <v>28</v>
      </c>
      <c r="AS4" s="7">
        <f>'Raw Data'!DD63</f>
        <v>8</v>
      </c>
      <c r="AT4" s="7">
        <f>'Raw Data'!DE63</f>
        <v>22</v>
      </c>
      <c r="AU4" s="7">
        <f>'Raw Data'!DF63</f>
        <v>13</v>
      </c>
      <c r="AV4" s="7">
        <f>'Raw Data'!DG63</f>
        <v>11</v>
      </c>
      <c r="AW4" s="7">
        <f>'Raw Data'!DH63</f>
        <v>7</v>
      </c>
      <c r="AX4" s="7">
        <f>'Raw Data'!DI63</f>
        <v>9</v>
      </c>
      <c r="AY4" s="7">
        <f>'Raw Data'!DJ63</f>
        <v>17</v>
      </c>
      <c r="AZ4" s="7">
        <f>'Raw Data'!DK63</f>
        <v>17</v>
      </c>
      <c r="BA4" s="7">
        <f>'Raw Data'!DL63</f>
        <v>18</v>
      </c>
      <c r="BB4" s="7">
        <f>'Raw Data'!DM63</f>
        <v>10</v>
      </c>
      <c r="BC4" s="7">
        <f>'Raw Data'!DN63</f>
        <v>6</v>
      </c>
      <c r="BD4" s="7">
        <f>'Raw Data'!DO63</f>
        <v>19</v>
      </c>
      <c r="BE4" s="7">
        <f>'Raw Data'!DP63</f>
        <v>11</v>
      </c>
      <c r="BF4" s="7">
        <f>'Raw Data'!DQ63</f>
        <v>17</v>
      </c>
      <c r="BG4" s="7">
        <f>'Raw Data'!DR63</f>
        <v>15</v>
      </c>
      <c r="BH4" s="7">
        <f>'Raw Data'!DS63</f>
        <v>13</v>
      </c>
      <c r="BI4" s="7">
        <f>'Raw Data'!DT63</f>
        <v>13</v>
      </c>
      <c r="BJ4" s="7">
        <f>'Raw Data'!DU63</f>
        <v>15</v>
      </c>
      <c r="BK4" s="7">
        <f>'Raw Data'!DV63</f>
        <v>11</v>
      </c>
      <c r="BL4" s="7">
        <f>'Raw Data'!DW63</f>
        <v>10</v>
      </c>
      <c r="BM4" s="7">
        <f>'Raw Data'!DX63</f>
        <v>15</v>
      </c>
      <c r="BN4" s="7">
        <f>'Raw Data'!DY63</f>
        <v>18</v>
      </c>
      <c r="BO4" s="7">
        <f>'Raw Data'!DZ63</f>
        <v>11</v>
      </c>
      <c r="BP4" s="7">
        <f>'Raw Data'!EA63</f>
        <v>12</v>
      </c>
      <c r="BQ4" s="7">
        <f>'Raw Data'!EB63</f>
        <v>21</v>
      </c>
      <c r="BR4" s="7">
        <f>'Raw Data'!EC63</f>
        <v>30</v>
      </c>
      <c r="BS4" s="7">
        <f>'Raw Data'!ED63</f>
        <v>14</v>
      </c>
      <c r="BT4" s="7">
        <f>'Raw Data'!EE63</f>
        <v>7</v>
      </c>
      <c r="BU4" s="7">
        <f>'Raw Data'!EF63</f>
        <v>15</v>
      </c>
      <c r="BV4" s="7">
        <f>'Raw Data'!EG63</f>
        <v>10</v>
      </c>
      <c r="BW4" s="7">
        <f>'Raw Data'!EH63</f>
        <v>14</v>
      </c>
      <c r="BX4" s="7">
        <f>'Raw Data'!EI63</f>
        <v>11</v>
      </c>
      <c r="BY4" s="7">
        <f>'Raw Data'!EJ63</f>
        <v>14</v>
      </c>
      <c r="BZ4" s="7">
        <f>'Raw Data'!EK63</f>
        <v>15</v>
      </c>
      <c r="CA4" s="7">
        <f>'Raw Data'!EL63</f>
        <v>14</v>
      </c>
      <c r="CB4" s="7">
        <f>'Raw Data'!EM63</f>
        <v>16</v>
      </c>
      <c r="CC4" s="7">
        <f>'Raw Data'!EN63</f>
        <v>18</v>
      </c>
      <c r="CD4" s="7">
        <f>'Raw Data'!EO63</f>
        <v>12</v>
      </c>
      <c r="CE4" s="7">
        <f>'Raw Data'!EP63</f>
        <v>28</v>
      </c>
      <c r="CF4" s="7">
        <f>'Raw Data'!EQ63</f>
        <v>13</v>
      </c>
      <c r="CG4" s="7">
        <f>'Raw Data'!ER63</f>
        <v>22</v>
      </c>
      <c r="CH4" s="7">
        <f>'Raw Data'!ES63</f>
        <v>10</v>
      </c>
      <c r="CI4" s="7">
        <f>'Raw Data'!ET63</f>
        <v>13</v>
      </c>
      <c r="CJ4" s="7">
        <f>'Raw Data'!EU63</f>
        <v>11</v>
      </c>
      <c r="CK4" s="7">
        <f>'Raw Data'!EV63</f>
        <v>19</v>
      </c>
      <c r="CL4" s="7">
        <f>'Raw Data'!EW63</f>
        <v>16</v>
      </c>
      <c r="CM4" s="7">
        <f>'Raw Data'!EX63</f>
        <v>4</v>
      </c>
      <c r="CN4" s="7">
        <f>'Raw Data'!EY63</f>
        <v>14</v>
      </c>
      <c r="CO4" s="7">
        <f>'Raw Data'!EZ63</f>
        <v>15</v>
      </c>
      <c r="CP4" s="7">
        <f>'Raw Data'!FA63</f>
        <v>18</v>
      </c>
      <c r="CQ4" s="7">
        <f>'Raw Data'!FB63</f>
        <v>18</v>
      </c>
      <c r="CR4" s="7">
        <f>'Raw Data'!FC63</f>
        <v>14</v>
      </c>
      <c r="CS4" s="7">
        <f>'Raw Data'!FD63</f>
        <v>17</v>
      </c>
      <c r="CT4" s="7">
        <f>'Raw Data'!FE63</f>
        <v>21</v>
      </c>
      <c r="CU4" s="7">
        <f>'Raw Data'!FF63</f>
        <v>7</v>
      </c>
      <c r="CV4" s="7">
        <f>'Raw Data'!FG63</f>
        <v>16</v>
      </c>
      <c r="CW4" s="7">
        <f>'Raw Data'!FH63</f>
        <v>21</v>
      </c>
      <c r="CX4" s="7">
        <f>'Raw Data'!FI63</f>
        <v>16</v>
      </c>
      <c r="CY4" s="7">
        <f>'Raw Data'!FJ63</f>
        <v>7</v>
      </c>
      <c r="CZ4" s="7">
        <f>'Raw Data'!FK63</f>
        <v>17</v>
      </c>
      <c r="DA4" s="7">
        <f>'Raw Data'!FL63</f>
        <v>30</v>
      </c>
      <c r="DB4" s="7">
        <f>'Raw Data'!FM63</f>
        <v>24</v>
      </c>
      <c r="DC4" s="7">
        <f>'Raw Data'!FN63</f>
        <v>25</v>
      </c>
      <c r="DD4" s="7">
        <f>'Raw Data'!FO63</f>
        <v>19</v>
      </c>
      <c r="DE4" s="7">
        <f>'Raw Data'!FP63</f>
        <v>18</v>
      </c>
      <c r="DF4" s="7">
        <f>'Raw Data'!FQ63</f>
        <v>19</v>
      </c>
      <c r="DG4" s="7">
        <f>'Raw Data'!FR63</f>
        <v>22</v>
      </c>
      <c r="DH4" s="7">
        <f>'Raw Data'!FS63</f>
        <v>24</v>
      </c>
      <c r="DI4" s="7">
        <f>'Raw Data'!FT63</f>
        <v>18</v>
      </c>
      <c r="DJ4" s="7">
        <f>'Raw Data'!FU63</f>
        <v>14</v>
      </c>
      <c r="DK4" s="7">
        <f>'Raw Data'!FV63</f>
        <v>6</v>
      </c>
      <c r="DL4" s="7">
        <f>'Raw Data'!FW63</f>
        <v>21</v>
      </c>
      <c r="DM4" s="7">
        <f>'Raw Data'!FX63</f>
        <v>18</v>
      </c>
      <c r="DN4" s="7">
        <f>'Raw Data'!FY63</f>
        <v>28</v>
      </c>
      <c r="DO4" s="7">
        <f>'Raw Data'!FZ63</f>
        <v>27</v>
      </c>
      <c r="DP4" s="7">
        <f>'Raw Data'!GA63</f>
        <v>26</v>
      </c>
      <c r="DQ4" s="7">
        <f>'Raw Data'!GB63</f>
        <v>28</v>
      </c>
      <c r="DR4" s="7">
        <f>'Raw Data'!GC63</f>
        <v>12</v>
      </c>
      <c r="DS4" s="7">
        <f>'Raw Data'!GD63</f>
        <v>18</v>
      </c>
      <c r="DT4" s="7">
        <f>'Raw Data'!GE63</f>
        <v>18</v>
      </c>
      <c r="DU4" s="7">
        <f>'Raw Data'!GF63</f>
        <v>23</v>
      </c>
      <c r="DV4" s="7">
        <f>'Raw Data'!GG63</f>
        <v>21</v>
      </c>
      <c r="DW4" s="7">
        <f>'Raw Data'!GH63</f>
        <v>15</v>
      </c>
      <c r="DX4" s="7">
        <f>'Raw Data'!GI63</f>
        <v>30</v>
      </c>
      <c r="DY4" s="7">
        <f>'Raw Data'!GJ63</f>
        <v>28</v>
      </c>
      <c r="DZ4" s="7">
        <f>'Raw Data'!GK63</f>
        <v>33</v>
      </c>
      <c r="EA4" s="7">
        <f>'Raw Data'!GL63</f>
        <v>28</v>
      </c>
      <c r="EB4" s="7">
        <f>'Raw Data'!GM63</f>
        <v>18</v>
      </c>
      <c r="EC4" s="7">
        <f>'Raw Data'!GN63</f>
        <v>18</v>
      </c>
      <c r="ED4" s="7">
        <f>'Raw Data'!GO63</f>
        <v>17</v>
      </c>
      <c r="EE4" s="7">
        <f>'Raw Data'!GP63</f>
        <v>24</v>
      </c>
      <c r="EF4" s="7">
        <f>'Raw Data'!GQ63</f>
        <v>30</v>
      </c>
      <c r="EG4" s="7">
        <f>'Raw Data'!GR63</f>
        <v>32</v>
      </c>
      <c r="EH4" s="7">
        <f>'Raw Data'!GS63</f>
        <v>18</v>
      </c>
      <c r="EI4" s="7">
        <f>'Raw Data'!GT63</f>
        <v>15</v>
      </c>
      <c r="EJ4" s="7">
        <f>'Raw Data'!GU63</f>
        <v>31</v>
      </c>
      <c r="EK4" s="7">
        <f>'Raw Data'!GV63</f>
        <v>22</v>
      </c>
      <c r="EL4" s="7">
        <f>'Raw Data'!GW63</f>
        <v>25</v>
      </c>
      <c r="EM4" s="7">
        <f>'Raw Data'!GX63</f>
        <v>29</v>
      </c>
      <c r="EN4" s="7">
        <f>'Raw Data'!GY63</f>
        <v>66</v>
      </c>
      <c r="EO4" s="7">
        <f>'Raw Data'!GZ63</f>
        <v>0</v>
      </c>
      <c r="EP4" s="7">
        <f>'Raw Data'!HA63</f>
        <v>0</v>
      </c>
      <c r="EQ4" s="7">
        <f>'Raw Data'!HB63</f>
        <v>0</v>
      </c>
      <c r="ER4" s="7">
        <f>'Raw Data'!HC63</f>
        <v>0</v>
      </c>
      <c r="ES4" s="7">
        <f>'Raw Data'!HD63</f>
        <v>0</v>
      </c>
      <c r="ET4" s="7">
        <f>'Raw Data'!HE63</f>
        <v>0</v>
      </c>
      <c r="EU4" s="7">
        <f>'Raw Data'!HF63</f>
        <v>0</v>
      </c>
      <c r="EV4" s="7">
        <f>'Raw Data'!HG63</f>
        <v>0</v>
      </c>
      <c r="EW4" s="7">
        <f>'Raw Data'!HH63</f>
        <v>0</v>
      </c>
    </row>
    <row r="5" spans="1:153" s="7" customFormat="1" x14ac:dyDescent="0.3">
      <c r="A5" s="7" t="s">
        <v>42</v>
      </c>
      <c r="B5" s="7">
        <f>'Raw Data'!BM62</f>
        <v>21</v>
      </c>
      <c r="C5" s="7">
        <f>'Raw Data'!BN62</f>
        <v>20</v>
      </c>
      <c r="D5" s="7">
        <f>'Raw Data'!BO62</f>
        <v>9</v>
      </c>
      <c r="E5" s="7">
        <f>'Raw Data'!BP62</f>
        <v>16</v>
      </c>
      <c r="F5" s="7">
        <f>'Raw Data'!BQ62</f>
        <v>8</v>
      </c>
      <c r="G5" s="7">
        <f>'Raw Data'!BR62</f>
        <v>16</v>
      </c>
      <c r="H5" s="7">
        <f>'Raw Data'!BS62</f>
        <v>17</v>
      </c>
      <c r="I5" s="7">
        <f>'Raw Data'!BT62</f>
        <v>18</v>
      </c>
      <c r="J5" s="7">
        <f>'Raw Data'!BU62</f>
        <v>24</v>
      </c>
      <c r="K5" s="7">
        <f>'Raw Data'!BV62</f>
        <v>29</v>
      </c>
      <c r="L5" s="7">
        <f>'Raw Data'!BW62</f>
        <v>32</v>
      </c>
      <c r="M5" s="7">
        <f>'Raw Data'!BX62</f>
        <v>23</v>
      </c>
      <c r="N5" s="7">
        <f>'Raw Data'!BY62</f>
        <v>28</v>
      </c>
      <c r="O5" s="7">
        <f>'Raw Data'!BZ62</f>
        <v>20</v>
      </c>
      <c r="P5" s="7">
        <f>'Raw Data'!CA62</f>
        <v>26</v>
      </c>
      <c r="Q5" s="7">
        <f>'Raw Data'!CB62</f>
        <v>20</v>
      </c>
      <c r="R5" s="7">
        <f>'Raw Data'!CC62</f>
        <v>12</v>
      </c>
      <c r="S5" s="7">
        <f>'Raw Data'!CD62</f>
        <v>13</v>
      </c>
      <c r="T5" s="7">
        <f>'Raw Data'!CE62</f>
        <v>23</v>
      </c>
      <c r="U5" s="7">
        <f>'Raw Data'!CF62</f>
        <v>35</v>
      </c>
      <c r="V5" s="7">
        <f>'Raw Data'!CG62</f>
        <v>33</v>
      </c>
      <c r="W5" s="7">
        <f>'Raw Data'!CH62</f>
        <v>38</v>
      </c>
      <c r="X5" s="7">
        <f>'Raw Data'!CI62</f>
        <v>35</v>
      </c>
      <c r="Y5" s="7">
        <f>'Raw Data'!CJ62</f>
        <v>29</v>
      </c>
      <c r="Z5" s="7">
        <f>'Raw Data'!CK62</f>
        <v>25</v>
      </c>
      <c r="AA5" s="7">
        <f>'Raw Data'!CL62</f>
        <v>28</v>
      </c>
      <c r="AB5" s="7">
        <f>'Raw Data'!CM62</f>
        <v>25</v>
      </c>
      <c r="AC5" s="7">
        <f>'Raw Data'!CN62</f>
        <v>44</v>
      </c>
      <c r="AD5" s="7">
        <f>'Raw Data'!CO62</f>
        <v>32</v>
      </c>
      <c r="AE5" s="7">
        <f>'Raw Data'!CP62</f>
        <v>25</v>
      </c>
      <c r="AF5" s="7">
        <f>'Raw Data'!CQ62</f>
        <v>42</v>
      </c>
      <c r="AG5" s="7">
        <f>'Raw Data'!CR62</f>
        <v>30</v>
      </c>
      <c r="AH5" s="7">
        <f>'Raw Data'!CS62</f>
        <v>26</v>
      </c>
      <c r="AI5" s="7">
        <f>'Raw Data'!CT62</f>
        <v>38</v>
      </c>
      <c r="AJ5" s="7">
        <f>'Raw Data'!CU62</f>
        <v>48</v>
      </c>
      <c r="AK5" s="7">
        <f>'Raw Data'!CV62</f>
        <v>32</v>
      </c>
      <c r="AL5" s="7">
        <f>'Raw Data'!CW62</f>
        <v>29</v>
      </c>
      <c r="AM5" s="7">
        <f>'Raw Data'!CX62</f>
        <v>37</v>
      </c>
      <c r="AN5" s="7">
        <f>'Raw Data'!CY62</f>
        <v>26</v>
      </c>
      <c r="AO5" s="7">
        <f>'Raw Data'!CZ62</f>
        <v>29</v>
      </c>
      <c r="AP5" s="7">
        <f>'Raw Data'!DA62</f>
        <v>22</v>
      </c>
      <c r="AQ5" s="7">
        <f>'Raw Data'!DB62</f>
        <v>36</v>
      </c>
      <c r="AR5" s="7">
        <f>'Raw Data'!DC62</f>
        <v>44</v>
      </c>
      <c r="AS5" s="7">
        <f>'Raw Data'!DD62</f>
        <v>37</v>
      </c>
      <c r="AT5" s="7">
        <f>'Raw Data'!DE62</f>
        <v>41</v>
      </c>
      <c r="AU5" s="7">
        <f>'Raw Data'!DF62</f>
        <v>36</v>
      </c>
      <c r="AV5" s="7">
        <f>'Raw Data'!DG62</f>
        <v>34</v>
      </c>
      <c r="AW5" s="7">
        <f>'Raw Data'!DH62</f>
        <v>39</v>
      </c>
      <c r="AX5" s="7">
        <f>'Raw Data'!DI62</f>
        <v>47</v>
      </c>
      <c r="AY5" s="7">
        <f>'Raw Data'!DJ62</f>
        <v>32</v>
      </c>
      <c r="AZ5" s="7">
        <f>'Raw Data'!DK62</f>
        <v>30</v>
      </c>
      <c r="BA5" s="7">
        <f>'Raw Data'!DL62</f>
        <v>25</v>
      </c>
      <c r="BB5" s="7">
        <f>'Raw Data'!DM62</f>
        <v>31</v>
      </c>
      <c r="BC5" s="7">
        <f>'Raw Data'!DN62</f>
        <v>34</v>
      </c>
      <c r="BD5" s="7">
        <f>'Raw Data'!DO62</f>
        <v>40</v>
      </c>
      <c r="BE5" s="7">
        <f>'Raw Data'!DP62</f>
        <v>48</v>
      </c>
      <c r="BF5" s="7">
        <f>'Raw Data'!DQ62</f>
        <v>38</v>
      </c>
      <c r="BG5" s="7">
        <f>'Raw Data'!DR62</f>
        <v>42</v>
      </c>
      <c r="BH5" s="7">
        <f>'Raw Data'!DS62</f>
        <v>53</v>
      </c>
      <c r="BI5" s="7">
        <f>'Raw Data'!DT62</f>
        <v>39</v>
      </c>
      <c r="BJ5" s="7">
        <f>'Raw Data'!DU62</f>
        <v>39</v>
      </c>
      <c r="BK5" s="7">
        <f>'Raw Data'!DV62</f>
        <v>32</v>
      </c>
      <c r="BL5" s="7">
        <f>'Raw Data'!DW62</f>
        <v>32</v>
      </c>
      <c r="BM5" s="7">
        <f>'Raw Data'!DX62</f>
        <v>33</v>
      </c>
      <c r="BN5" s="7">
        <f>'Raw Data'!DY62</f>
        <v>28</v>
      </c>
      <c r="BO5" s="7">
        <f>'Raw Data'!DZ62</f>
        <v>29</v>
      </c>
      <c r="BP5" s="7">
        <f>'Raw Data'!EA62</f>
        <v>33</v>
      </c>
      <c r="BQ5" s="7">
        <f>'Raw Data'!EB62</f>
        <v>40</v>
      </c>
      <c r="BR5" s="7">
        <f>'Raw Data'!EC62</f>
        <v>45</v>
      </c>
      <c r="BS5" s="7">
        <f>'Raw Data'!ED62</f>
        <v>2</v>
      </c>
      <c r="BT5" s="7">
        <f>'Raw Data'!EE62</f>
        <v>34</v>
      </c>
      <c r="BU5" s="7">
        <f>'Raw Data'!EF62</f>
        <v>40</v>
      </c>
      <c r="BV5" s="7">
        <f>'Raw Data'!EG62</f>
        <v>39</v>
      </c>
      <c r="BW5" s="7">
        <f>'Raw Data'!EH62</f>
        <v>29</v>
      </c>
      <c r="BX5" s="7">
        <f>'Raw Data'!EI62</f>
        <v>31</v>
      </c>
      <c r="BY5" s="7">
        <f>'Raw Data'!EJ62</f>
        <v>29</v>
      </c>
      <c r="BZ5" s="7">
        <f>'Raw Data'!EK62</f>
        <v>23</v>
      </c>
      <c r="CA5" s="7">
        <f>'Raw Data'!EL62</f>
        <v>28</v>
      </c>
      <c r="CB5" s="7">
        <f>'Raw Data'!EM62</f>
        <v>44</v>
      </c>
      <c r="CC5" s="7">
        <f>'Raw Data'!EN62</f>
        <v>35</v>
      </c>
      <c r="CD5" s="7">
        <f>'Raw Data'!EO62</f>
        <v>49</v>
      </c>
      <c r="CE5" s="7">
        <f>'Raw Data'!EP62</f>
        <v>36</v>
      </c>
      <c r="CF5" s="7">
        <f>'Raw Data'!EQ62</f>
        <v>48</v>
      </c>
      <c r="CG5" s="7">
        <f>'Raw Data'!ER62</f>
        <v>45</v>
      </c>
      <c r="CH5" s="7">
        <f>'Raw Data'!ES62</f>
        <v>35</v>
      </c>
      <c r="CI5" s="7">
        <f>'Raw Data'!ET62</f>
        <v>33</v>
      </c>
      <c r="CJ5" s="7">
        <f>'Raw Data'!EU62</f>
        <v>31</v>
      </c>
      <c r="CK5" s="7">
        <f>'Raw Data'!EV62</f>
        <v>31</v>
      </c>
      <c r="CL5" s="7">
        <f>'Raw Data'!EW62</f>
        <v>48</v>
      </c>
      <c r="CM5" s="7">
        <f>'Raw Data'!EX62</f>
        <v>18</v>
      </c>
      <c r="CN5" s="7">
        <f>'Raw Data'!EY62</f>
        <v>33</v>
      </c>
      <c r="CO5" s="7">
        <f>'Raw Data'!EZ62</f>
        <v>23</v>
      </c>
      <c r="CP5" s="7">
        <f>'Raw Data'!FA62</f>
        <v>31</v>
      </c>
      <c r="CQ5" s="7">
        <f>'Raw Data'!FB62</f>
        <v>29</v>
      </c>
      <c r="CR5" s="7">
        <f>'Raw Data'!FC62</f>
        <v>31</v>
      </c>
      <c r="CS5" s="7">
        <f>'Raw Data'!FD62</f>
        <v>30</v>
      </c>
      <c r="CT5" s="7">
        <f>'Raw Data'!FE62</f>
        <v>33</v>
      </c>
      <c r="CU5" s="7">
        <f>'Raw Data'!FF62</f>
        <v>26</v>
      </c>
      <c r="CV5" s="7">
        <f>'Raw Data'!FG62</f>
        <v>26</v>
      </c>
      <c r="CW5" s="7">
        <f>'Raw Data'!FH62</f>
        <v>26</v>
      </c>
      <c r="CX5" s="7">
        <f>'Raw Data'!FI62</f>
        <v>19</v>
      </c>
      <c r="CY5" s="7">
        <f>'Raw Data'!FJ62</f>
        <v>20</v>
      </c>
      <c r="CZ5" s="7">
        <f>'Raw Data'!FK62</f>
        <v>33</v>
      </c>
      <c r="DA5" s="7">
        <f>'Raw Data'!FL62</f>
        <v>23</v>
      </c>
      <c r="DB5" s="7">
        <f>'Raw Data'!FM62</f>
        <v>40</v>
      </c>
      <c r="DC5" s="7">
        <f>'Raw Data'!FN62</f>
        <v>30</v>
      </c>
      <c r="DD5" s="7">
        <f>'Raw Data'!FO62</f>
        <v>21</v>
      </c>
      <c r="DE5" s="7">
        <f>'Raw Data'!FP62</f>
        <v>30</v>
      </c>
      <c r="DF5" s="7">
        <f>'Raw Data'!FQ62</f>
        <v>26</v>
      </c>
      <c r="DG5" s="7">
        <f>'Raw Data'!FR62</f>
        <v>28</v>
      </c>
      <c r="DH5" s="7">
        <f>'Raw Data'!FS62</f>
        <v>30</v>
      </c>
      <c r="DI5" s="7">
        <f>'Raw Data'!FT62</f>
        <v>21</v>
      </c>
      <c r="DJ5" s="7">
        <f>'Raw Data'!FU62</f>
        <v>21</v>
      </c>
      <c r="DK5" s="7">
        <f>'Raw Data'!FV62</f>
        <v>15</v>
      </c>
      <c r="DL5" s="7">
        <f>'Raw Data'!FW62</f>
        <v>31</v>
      </c>
      <c r="DM5" s="7">
        <f>'Raw Data'!FX62</f>
        <v>23</v>
      </c>
      <c r="DN5" s="7">
        <f>'Raw Data'!FY62</f>
        <v>27</v>
      </c>
      <c r="DO5" s="7">
        <f>'Raw Data'!FZ62</f>
        <v>33</v>
      </c>
      <c r="DP5" s="7">
        <f>'Raw Data'!GA62</f>
        <v>21</v>
      </c>
      <c r="DQ5" s="7">
        <f>'Raw Data'!GB62</f>
        <v>35</v>
      </c>
      <c r="DR5" s="7">
        <f>'Raw Data'!GC62</f>
        <v>22</v>
      </c>
      <c r="DS5" s="7">
        <f>'Raw Data'!GD62</f>
        <v>31</v>
      </c>
      <c r="DT5" s="7">
        <f>'Raw Data'!GE62</f>
        <v>17</v>
      </c>
      <c r="DU5" s="7">
        <f>'Raw Data'!GF62</f>
        <v>21</v>
      </c>
      <c r="DV5" s="7">
        <f>'Raw Data'!GG62</f>
        <v>23</v>
      </c>
      <c r="DW5" s="7">
        <f>'Raw Data'!GH62</f>
        <v>22</v>
      </c>
      <c r="DX5" s="7">
        <f>'Raw Data'!GI62</f>
        <v>24</v>
      </c>
      <c r="DY5" s="7">
        <f>'Raw Data'!GJ62</f>
        <v>31</v>
      </c>
      <c r="DZ5" s="7">
        <f>'Raw Data'!GK62</f>
        <v>29</v>
      </c>
      <c r="EA5" s="7">
        <f>'Raw Data'!GL62</f>
        <v>27</v>
      </c>
      <c r="EB5" s="7">
        <f>'Raw Data'!GM62</f>
        <v>33</v>
      </c>
      <c r="EC5" s="7">
        <f>'Raw Data'!GN62</f>
        <v>29</v>
      </c>
      <c r="ED5" s="7">
        <f>'Raw Data'!GO62</f>
        <v>29</v>
      </c>
      <c r="EE5" s="7">
        <f>'Raw Data'!GP62</f>
        <v>17</v>
      </c>
      <c r="EF5" s="7">
        <f>'Raw Data'!GQ62</f>
        <v>26</v>
      </c>
      <c r="EG5" s="7">
        <f>'Raw Data'!GR62</f>
        <v>20</v>
      </c>
      <c r="EH5" s="7">
        <f>'Raw Data'!GS62</f>
        <v>20</v>
      </c>
      <c r="EI5" s="7">
        <f>'Raw Data'!GT62</f>
        <v>24</v>
      </c>
      <c r="EJ5" s="7">
        <f>'Raw Data'!GU62</f>
        <v>29</v>
      </c>
      <c r="EK5" s="7">
        <f>'Raw Data'!GV62</f>
        <v>13</v>
      </c>
      <c r="EL5" s="7">
        <f>'Raw Data'!GW62</f>
        <v>18</v>
      </c>
      <c r="EM5" s="7">
        <f>'Raw Data'!GX62</f>
        <v>39</v>
      </c>
      <c r="EN5" s="7">
        <f>'Raw Data'!GY62</f>
        <v>37</v>
      </c>
      <c r="EO5" s="7">
        <f>'Raw Data'!GZ62</f>
        <v>0</v>
      </c>
      <c r="EP5" s="7">
        <f>'Raw Data'!HA62</f>
        <v>0</v>
      </c>
      <c r="EQ5" s="7">
        <f>'Raw Data'!HB62</f>
        <v>0</v>
      </c>
      <c r="ER5" s="7">
        <f>'Raw Data'!HC62</f>
        <v>0</v>
      </c>
      <c r="ES5" s="7">
        <f>'Raw Data'!HD62</f>
        <v>0</v>
      </c>
      <c r="ET5" s="7">
        <f>'Raw Data'!HE62</f>
        <v>0</v>
      </c>
      <c r="EU5" s="7">
        <f>'Raw Data'!HF62</f>
        <v>0</v>
      </c>
      <c r="EV5" s="7">
        <f>'Raw Data'!HG62</f>
        <v>0</v>
      </c>
      <c r="EW5" s="7">
        <f>'Raw Data'!HH62</f>
        <v>0</v>
      </c>
    </row>
    <row r="6" spans="1:153" s="7" customFormat="1" x14ac:dyDescent="0.3">
      <c r="A6" s="7" t="s">
        <v>41</v>
      </c>
      <c r="B6" s="7">
        <f>'Raw Data'!BM61</f>
        <v>49</v>
      </c>
      <c r="C6" s="7">
        <f>'Raw Data'!BN61</f>
        <v>44</v>
      </c>
      <c r="D6" s="7">
        <f>'Raw Data'!BO61</f>
        <v>38</v>
      </c>
      <c r="E6" s="7">
        <f>'Raw Data'!BP61</f>
        <v>32</v>
      </c>
      <c r="F6" s="7">
        <f>'Raw Data'!BQ61</f>
        <v>22</v>
      </c>
      <c r="G6" s="7">
        <f>'Raw Data'!BR61</f>
        <v>37</v>
      </c>
      <c r="H6" s="7">
        <f>'Raw Data'!BS61</f>
        <v>48</v>
      </c>
      <c r="I6" s="7">
        <f>'Raw Data'!BT61</f>
        <v>41</v>
      </c>
      <c r="J6" s="7">
        <f>'Raw Data'!BU61</f>
        <v>63</v>
      </c>
      <c r="K6" s="7">
        <f>'Raw Data'!BV61</f>
        <v>57</v>
      </c>
      <c r="L6" s="7">
        <f>'Raw Data'!BW61</f>
        <v>59</v>
      </c>
      <c r="M6" s="7">
        <f>'Raw Data'!BX61</f>
        <v>65</v>
      </c>
      <c r="N6" s="7">
        <f>'Raw Data'!BY61</f>
        <v>63</v>
      </c>
      <c r="O6" s="7">
        <f>'Raw Data'!BZ61</f>
        <v>59</v>
      </c>
      <c r="P6" s="7">
        <f>'Raw Data'!CA61</f>
        <v>58</v>
      </c>
      <c r="Q6" s="7">
        <f>'Raw Data'!CB61</f>
        <v>52</v>
      </c>
      <c r="R6" s="7">
        <f>'Raw Data'!CC61</f>
        <v>47</v>
      </c>
      <c r="S6" s="7">
        <f>'Raw Data'!CD61</f>
        <v>40</v>
      </c>
      <c r="T6" s="7">
        <f>'Raw Data'!CE61</f>
        <v>63</v>
      </c>
      <c r="U6" s="7">
        <f>'Raw Data'!CF61</f>
        <v>74</v>
      </c>
      <c r="V6" s="7">
        <f>'Raw Data'!CG61</f>
        <v>85</v>
      </c>
      <c r="W6" s="7">
        <f>'Raw Data'!CH61</f>
        <v>72</v>
      </c>
      <c r="X6" s="7">
        <f>'Raw Data'!CI61</f>
        <v>67</v>
      </c>
      <c r="Y6" s="7">
        <f>'Raw Data'!CJ61</f>
        <v>51</v>
      </c>
      <c r="Z6" s="7">
        <f>'Raw Data'!CK61</f>
        <v>59</v>
      </c>
      <c r="AA6" s="7">
        <f>'Raw Data'!CL61</f>
        <v>69</v>
      </c>
      <c r="AB6" s="7">
        <f>'Raw Data'!CM61</f>
        <v>57</v>
      </c>
      <c r="AC6" s="7">
        <f>'Raw Data'!CN61</f>
        <v>46</v>
      </c>
      <c r="AD6" s="7">
        <f>'Raw Data'!CO61</f>
        <v>45</v>
      </c>
      <c r="AE6" s="7">
        <f>'Raw Data'!CP61</f>
        <v>35</v>
      </c>
      <c r="AF6" s="7">
        <f>'Raw Data'!CQ61</f>
        <v>57</v>
      </c>
      <c r="AG6" s="7">
        <f>'Raw Data'!CR61</f>
        <v>81</v>
      </c>
      <c r="AH6" s="7">
        <f>'Raw Data'!CS61</f>
        <v>52</v>
      </c>
      <c r="AI6" s="7">
        <f>'Raw Data'!CT61</f>
        <v>78</v>
      </c>
      <c r="AJ6" s="7">
        <f>'Raw Data'!CU61</f>
        <v>62</v>
      </c>
      <c r="AK6" s="7">
        <f>'Raw Data'!CV61</f>
        <v>57</v>
      </c>
      <c r="AL6" s="7">
        <f>'Raw Data'!CW61</f>
        <v>62</v>
      </c>
      <c r="AM6" s="7">
        <f>'Raw Data'!CX61</f>
        <v>55</v>
      </c>
      <c r="AN6" s="7">
        <f>'Raw Data'!CY61</f>
        <v>35</v>
      </c>
      <c r="AO6" s="7">
        <f>'Raw Data'!CZ61</f>
        <v>49</v>
      </c>
      <c r="AP6" s="7">
        <f>'Raw Data'!DA61</f>
        <v>56</v>
      </c>
      <c r="AQ6" s="7">
        <f>'Raw Data'!DB61</f>
        <v>54</v>
      </c>
      <c r="AR6" s="7">
        <f>'Raw Data'!DC61</f>
        <v>77</v>
      </c>
      <c r="AS6" s="7">
        <f>'Raw Data'!DD61</f>
        <v>75</v>
      </c>
      <c r="AT6" s="7">
        <f>'Raw Data'!DE61</f>
        <v>87</v>
      </c>
      <c r="AU6" s="7">
        <f>'Raw Data'!DF61</f>
        <v>81</v>
      </c>
      <c r="AV6" s="7">
        <f>'Raw Data'!DG61</f>
        <v>67</v>
      </c>
      <c r="AW6" s="7">
        <f>'Raw Data'!DH61</f>
        <v>69</v>
      </c>
      <c r="AX6" s="7">
        <f>'Raw Data'!DI61</f>
        <v>84</v>
      </c>
      <c r="AY6" s="7">
        <f>'Raw Data'!DJ61</f>
        <v>74</v>
      </c>
      <c r="AZ6" s="7">
        <f>'Raw Data'!DK61</f>
        <v>73</v>
      </c>
      <c r="BA6" s="7">
        <f>'Raw Data'!DL61</f>
        <v>55</v>
      </c>
      <c r="BB6" s="7">
        <f>'Raw Data'!DM61</f>
        <v>41</v>
      </c>
      <c r="BC6" s="7">
        <f>'Raw Data'!DN61</f>
        <v>45</v>
      </c>
      <c r="BD6" s="7">
        <f>'Raw Data'!DO61</f>
        <v>65</v>
      </c>
      <c r="BE6" s="7">
        <f>'Raw Data'!DP61</f>
        <v>98</v>
      </c>
      <c r="BF6" s="7">
        <f>'Raw Data'!DQ61</f>
        <v>85</v>
      </c>
      <c r="BG6" s="7">
        <f>'Raw Data'!DR61</f>
        <v>74</v>
      </c>
      <c r="BH6" s="7">
        <f>'Raw Data'!DS61</f>
        <v>81</v>
      </c>
      <c r="BI6" s="7">
        <f>'Raw Data'!DT61</f>
        <v>76</v>
      </c>
      <c r="BJ6" s="7">
        <f>'Raw Data'!DU61</f>
        <v>66</v>
      </c>
      <c r="BK6" s="7">
        <f>'Raw Data'!DV61</f>
        <v>59</v>
      </c>
      <c r="BL6" s="7">
        <f>'Raw Data'!DW61</f>
        <v>66</v>
      </c>
      <c r="BM6" s="7">
        <f>'Raw Data'!DX61</f>
        <v>67</v>
      </c>
      <c r="BN6" s="7">
        <f>'Raw Data'!DY61</f>
        <v>53</v>
      </c>
      <c r="BO6" s="7">
        <f>'Raw Data'!DZ61</f>
        <v>37</v>
      </c>
      <c r="BP6" s="7">
        <f>'Raw Data'!EA61</f>
        <v>56</v>
      </c>
      <c r="BQ6" s="7">
        <f>'Raw Data'!EB61</f>
        <v>68</v>
      </c>
      <c r="BR6" s="7">
        <f>'Raw Data'!EC61</f>
        <v>100</v>
      </c>
      <c r="BS6" s="7">
        <f>'Raw Data'!ED61</f>
        <v>81</v>
      </c>
      <c r="BT6" s="7">
        <f>'Raw Data'!EE61</f>
        <v>72</v>
      </c>
      <c r="BU6" s="7">
        <f>'Raw Data'!EF61</f>
        <v>64</v>
      </c>
      <c r="BV6" s="7">
        <f>'Raw Data'!EG61</f>
        <v>86</v>
      </c>
      <c r="BW6" s="7">
        <f>'Raw Data'!EH61</f>
        <v>91</v>
      </c>
      <c r="BX6" s="7">
        <f>'Raw Data'!EI61</f>
        <v>69</v>
      </c>
      <c r="BY6" s="7">
        <f>'Raw Data'!EJ61</f>
        <v>98</v>
      </c>
      <c r="BZ6" s="7">
        <f>'Raw Data'!EK61</f>
        <v>54</v>
      </c>
      <c r="CA6" s="7">
        <f>'Raw Data'!EL61</f>
        <v>57</v>
      </c>
      <c r="CB6" s="7">
        <f>'Raw Data'!EM61</f>
        <v>68</v>
      </c>
      <c r="CC6" s="7">
        <f>'Raw Data'!EN61</f>
        <v>85</v>
      </c>
      <c r="CD6" s="7">
        <f>'Raw Data'!EO61</f>
        <v>126</v>
      </c>
      <c r="CE6" s="7">
        <f>'Raw Data'!EP61</f>
        <v>105</v>
      </c>
      <c r="CF6" s="7">
        <f>'Raw Data'!EQ61</f>
        <v>99</v>
      </c>
      <c r="CG6" s="7">
        <f>'Raw Data'!ER61</f>
        <v>72</v>
      </c>
      <c r="CH6" s="7">
        <f>'Raw Data'!ES61</f>
        <v>88</v>
      </c>
      <c r="CI6" s="7">
        <f>'Raw Data'!ET61</f>
        <v>107</v>
      </c>
      <c r="CJ6" s="7">
        <f>'Raw Data'!EU61</f>
        <v>89</v>
      </c>
      <c r="CK6" s="7">
        <f>'Raw Data'!EV61</f>
        <v>86</v>
      </c>
      <c r="CL6" s="7">
        <f>'Raw Data'!EW61</f>
        <v>69</v>
      </c>
      <c r="CM6" s="7">
        <f>'Raw Data'!EX61</f>
        <v>63</v>
      </c>
      <c r="CN6" s="7">
        <f>'Raw Data'!EY61</f>
        <v>78</v>
      </c>
      <c r="CO6" s="7">
        <f>'Raw Data'!EZ61</f>
        <v>109</v>
      </c>
      <c r="CP6" s="7">
        <f>'Raw Data'!FA61</f>
        <v>116</v>
      </c>
      <c r="CQ6" s="7">
        <f>'Raw Data'!FB61</f>
        <v>122</v>
      </c>
      <c r="CR6" s="7">
        <f>'Raw Data'!FC61</f>
        <v>103</v>
      </c>
      <c r="CS6" s="7">
        <f>'Raw Data'!FD61</f>
        <v>105</v>
      </c>
      <c r="CT6" s="7">
        <f>'Raw Data'!FE61</f>
        <v>95</v>
      </c>
      <c r="CU6" s="7">
        <f>'Raw Data'!FF61</f>
        <v>104</v>
      </c>
      <c r="CV6" s="7">
        <f>'Raw Data'!FG61</f>
        <v>92</v>
      </c>
      <c r="CW6" s="7">
        <f>'Raw Data'!FH61</f>
        <v>111</v>
      </c>
      <c r="CX6" s="7">
        <f>'Raw Data'!FI61</f>
        <v>71</v>
      </c>
      <c r="CY6" s="7">
        <f>'Raw Data'!FJ61</f>
        <v>86</v>
      </c>
      <c r="CZ6" s="7">
        <f>'Raw Data'!FK61</f>
        <v>119</v>
      </c>
      <c r="DA6" s="7">
        <f>'Raw Data'!FL61</f>
        <v>114</v>
      </c>
      <c r="DB6" s="7">
        <f>'Raw Data'!FM61</f>
        <v>119</v>
      </c>
      <c r="DC6" s="7">
        <f>'Raw Data'!FN61</f>
        <v>144</v>
      </c>
      <c r="DD6" s="7">
        <f>'Raw Data'!FO61</f>
        <v>87</v>
      </c>
      <c r="DE6" s="7">
        <f>'Raw Data'!FP61</f>
        <v>112</v>
      </c>
      <c r="DF6" s="7">
        <f>'Raw Data'!FQ61</f>
        <v>110</v>
      </c>
      <c r="DG6" s="7">
        <f>'Raw Data'!FR61</f>
        <v>112</v>
      </c>
      <c r="DH6" s="7">
        <f>'Raw Data'!FS61</f>
        <v>101</v>
      </c>
      <c r="DI6" s="7">
        <f>'Raw Data'!FT61</f>
        <v>107</v>
      </c>
      <c r="DJ6" s="7">
        <f>'Raw Data'!FU61</f>
        <v>73</v>
      </c>
      <c r="DK6" s="7">
        <f>'Raw Data'!FV61</f>
        <v>60</v>
      </c>
      <c r="DL6" s="7">
        <f>'Raw Data'!FW61</f>
        <v>118</v>
      </c>
      <c r="DM6" s="7">
        <f>'Raw Data'!FX61</f>
        <v>133</v>
      </c>
      <c r="DN6" s="7">
        <f>'Raw Data'!FY61</f>
        <v>148</v>
      </c>
      <c r="DO6" s="7">
        <f>'Raw Data'!FZ61</f>
        <v>109</v>
      </c>
      <c r="DP6" s="7">
        <f>'Raw Data'!GA61</f>
        <v>112</v>
      </c>
      <c r="DQ6" s="7">
        <f>'Raw Data'!GB61</f>
        <v>115</v>
      </c>
      <c r="DR6" s="7">
        <f>'Raw Data'!GC61</f>
        <v>97</v>
      </c>
      <c r="DS6" s="7">
        <f>'Raw Data'!GD61</f>
        <v>111</v>
      </c>
      <c r="DT6" s="7">
        <f>'Raw Data'!GE61</f>
        <v>90</v>
      </c>
      <c r="DU6" s="7">
        <f>'Raw Data'!GF61</f>
        <v>99</v>
      </c>
      <c r="DV6" s="7">
        <f>'Raw Data'!GG61</f>
        <v>62</v>
      </c>
      <c r="DW6" s="7">
        <f>'Raw Data'!GH61</f>
        <v>77</v>
      </c>
      <c r="DX6" s="7">
        <f>'Raw Data'!GI61</f>
        <v>116</v>
      </c>
      <c r="DY6" s="7">
        <f>'Raw Data'!GJ61</f>
        <v>119</v>
      </c>
      <c r="DZ6" s="7">
        <f>'Raw Data'!GK61</f>
        <v>139</v>
      </c>
      <c r="EA6" s="7">
        <f>'Raw Data'!GL61</f>
        <v>121</v>
      </c>
      <c r="EB6" s="7">
        <f>'Raw Data'!GM61</f>
        <v>122</v>
      </c>
      <c r="EC6" s="7">
        <f>'Raw Data'!GN61</f>
        <v>142</v>
      </c>
      <c r="ED6" s="7">
        <f>'Raw Data'!GO61</f>
        <v>100</v>
      </c>
      <c r="EE6" s="7">
        <f>'Raw Data'!GP61</f>
        <v>134</v>
      </c>
      <c r="EF6" s="7">
        <f>'Raw Data'!GQ61</f>
        <v>130</v>
      </c>
      <c r="EG6" s="7">
        <f>'Raw Data'!GR61</f>
        <v>107</v>
      </c>
      <c r="EH6" s="7">
        <f>'Raw Data'!GS61</f>
        <v>98</v>
      </c>
      <c r="EI6" s="7">
        <f>'Raw Data'!GT61</f>
        <v>97</v>
      </c>
      <c r="EJ6" s="7">
        <f>'Raw Data'!GU61</f>
        <v>122</v>
      </c>
      <c r="EK6" s="7">
        <f>'Raw Data'!GV61</f>
        <v>110</v>
      </c>
      <c r="EL6" s="7">
        <f>'Raw Data'!GW61</f>
        <v>94</v>
      </c>
      <c r="EM6" s="7">
        <f>'Raw Data'!GX61</f>
        <v>137</v>
      </c>
      <c r="EN6" s="7">
        <f>'Raw Data'!GY61</f>
        <v>245</v>
      </c>
      <c r="EO6" s="7">
        <f>'Raw Data'!GZ61</f>
        <v>0</v>
      </c>
      <c r="EP6" s="7">
        <f>'Raw Data'!HA61</f>
        <v>0</v>
      </c>
      <c r="EQ6" s="7">
        <f>'Raw Data'!HB61</f>
        <v>0</v>
      </c>
      <c r="ER6" s="7">
        <f>'Raw Data'!HC61</f>
        <v>0</v>
      </c>
      <c r="ES6" s="7">
        <f>'Raw Data'!HD61</f>
        <v>0</v>
      </c>
      <c r="ET6" s="7">
        <f>'Raw Data'!HE61</f>
        <v>0</v>
      </c>
      <c r="EU6" s="7">
        <f>'Raw Data'!HF61</f>
        <v>0</v>
      </c>
      <c r="EV6" s="7">
        <f>'Raw Data'!HG61</f>
        <v>0</v>
      </c>
      <c r="EW6" s="7">
        <f>'Raw Data'!HH61</f>
        <v>0</v>
      </c>
    </row>
    <row r="7" spans="1:153" s="7" customFormat="1" x14ac:dyDescent="0.3">
      <c r="A7" s="7" t="s">
        <v>16</v>
      </c>
      <c r="B7" s="7">
        <f t="shared" ref="B7:AG7" si="0">SUM(B5:B6)</f>
        <v>70</v>
      </c>
      <c r="C7" s="7">
        <f t="shared" si="0"/>
        <v>64</v>
      </c>
      <c r="D7" s="7">
        <f t="shared" si="0"/>
        <v>47</v>
      </c>
      <c r="E7" s="7">
        <f t="shared" si="0"/>
        <v>48</v>
      </c>
      <c r="F7" s="7">
        <f t="shared" si="0"/>
        <v>30</v>
      </c>
      <c r="G7" s="7">
        <f t="shared" si="0"/>
        <v>53</v>
      </c>
      <c r="H7" s="7">
        <f t="shared" si="0"/>
        <v>65</v>
      </c>
      <c r="I7" s="7">
        <f t="shared" si="0"/>
        <v>59</v>
      </c>
      <c r="J7" s="7">
        <f t="shared" si="0"/>
        <v>87</v>
      </c>
      <c r="K7" s="7">
        <f t="shared" si="0"/>
        <v>86</v>
      </c>
      <c r="L7" s="7">
        <f t="shared" si="0"/>
        <v>91</v>
      </c>
      <c r="M7" s="7">
        <f t="shared" si="0"/>
        <v>88</v>
      </c>
      <c r="N7" s="7">
        <f t="shared" si="0"/>
        <v>91</v>
      </c>
      <c r="O7" s="7">
        <f t="shared" si="0"/>
        <v>79</v>
      </c>
      <c r="P7" s="7">
        <f t="shared" si="0"/>
        <v>84</v>
      </c>
      <c r="Q7" s="7">
        <f t="shared" si="0"/>
        <v>72</v>
      </c>
      <c r="R7" s="7">
        <f t="shared" si="0"/>
        <v>59</v>
      </c>
      <c r="S7" s="7">
        <f t="shared" si="0"/>
        <v>53</v>
      </c>
      <c r="T7" s="7">
        <f t="shared" si="0"/>
        <v>86</v>
      </c>
      <c r="U7" s="7">
        <f t="shared" si="0"/>
        <v>109</v>
      </c>
      <c r="V7" s="7">
        <f t="shared" si="0"/>
        <v>118</v>
      </c>
      <c r="W7" s="7">
        <f t="shared" si="0"/>
        <v>110</v>
      </c>
      <c r="X7" s="7">
        <f t="shared" si="0"/>
        <v>102</v>
      </c>
      <c r="Y7" s="7">
        <f t="shared" si="0"/>
        <v>80</v>
      </c>
      <c r="Z7" s="7">
        <f t="shared" si="0"/>
        <v>84</v>
      </c>
      <c r="AA7" s="7">
        <f t="shared" si="0"/>
        <v>97</v>
      </c>
      <c r="AB7" s="7">
        <f t="shared" si="0"/>
        <v>82</v>
      </c>
      <c r="AC7" s="7">
        <f t="shared" si="0"/>
        <v>90</v>
      </c>
      <c r="AD7" s="7">
        <f t="shared" si="0"/>
        <v>77</v>
      </c>
      <c r="AE7" s="7">
        <f t="shared" si="0"/>
        <v>60</v>
      </c>
      <c r="AF7" s="7">
        <f t="shared" si="0"/>
        <v>99</v>
      </c>
      <c r="AG7" s="7">
        <f t="shared" si="0"/>
        <v>111</v>
      </c>
      <c r="AH7" s="7">
        <f t="shared" ref="AH7:BM7" si="1">SUM(AH5:AH6)</f>
        <v>78</v>
      </c>
      <c r="AI7" s="7">
        <f t="shared" si="1"/>
        <v>116</v>
      </c>
      <c r="AJ7" s="7">
        <f t="shared" si="1"/>
        <v>110</v>
      </c>
      <c r="AK7" s="7">
        <f t="shared" si="1"/>
        <v>89</v>
      </c>
      <c r="AL7" s="7">
        <f t="shared" si="1"/>
        <v>91</v>
      </c>
      <c r="AM7" s="7">
        <f t="shared" si="1"/>
        <v>92</v>
      </c>
      <c r="AN7" s="7">
        <f t="shared" si="1"/>
        <v>61</v>
      </c>
      <c r="AO7" s="7">
        <f t="shared" si="1"/>
        <v>78</v>
      </c>
      <c r="AP7" s="7">
        <f t="shared" si="1"/>
        <v>78</v>
      </c>
      <c r="AQ7" s="7">
        <f t="shared" si="1"/>
        <v>90</v>
      </c>
      <c r="AR7" s="7">
        <f t="shared" si="1"/>
        <v>121</v>
      </c>
      <c r="AS7" s="7">
        <f t="shared" si="1"/>
        <v>112</v>
      </c>
      <c r="AT7" s="7">
        <f t="shared" si="1"/>
        <v>128</v>
      </c>
      <c r="AU7" s="7">
        <f t="shared" si="1"/>
        <v>117</v>
      </c>
      <c r="AV7" s="7">
        <f t="shared" si="1"/>
        <v>101</v>
      </c>
      <c r="AW7" s="7">
        <f t="shared" si="1"/>
        <v>108</v>
      </c>
      <c r="AX7" s="7">
        <f t="shared" si="1"/>
        <v>131</v>
      </c>
      <c r="AY7" s="7">
        <f t="shared" si="1"/>
        <v>106</v>
      </c>
      <c r="AZ7" s="7">
        <f t="shared" si="1"/>
        <v>103</v>
      </c>
      <c r="BA7" s="7">
        <f t="shared" si="1"/>
        <v>80</v>
      </c>
      <c r="BB7" s="7">
        <f t="shared" si="1"/>
        <v>72</v>
      </c>
      <c r="BC7" s="7">
        <f t="shared" si="1"/>
        <v>79</v>
      </c>
      <c r="BD7" s="7">
        <f t="shared" si="1"/>
        <v>105</v>
      </c>
      <c r="BE7" s="7">
        <f t="shared" si="1"/>
        <v>146</v>
      </c>
      <c r="BF7" s="7">
        <f t="shared" si="1"/>
        <v>123</v>
      </c>
      <c r="BG7" s="7">
        <f t="shared" si="1"/>
        <v>116</v>
      </c>
      <c r="BH7" s="7">
        <f t="shared" si="1"/>
        <v>134</v>
      </c>
      <c r="BI7" s="7">
        <f t="shared" si="1"/>
        <v>115</v>
      </c>
      <c r="BJ7" s="7">
        <f t="shared" si="1"/>
        <v>105</v>
      </c>
      <c r="BK7" s="7">
        <f t="shared" si="1"/>
        <v>91</v>
      </c>
      <c r="BL7" s="7">
        <f t="shared" si="1"/>
        <v>98</v>
      </c>
      <c r="BM7" s="7">
        <f t="shared" si="1"/>
        <v>100</v>
      </c>
      <c r="BN7" s="7">
        <f t="shared" ref="BN7:CS7" si="2">SUM(BN5:BN6)</f>
        <v>81</v>
      </c>
      <c r="BO7" s="7">
        <f t="shared" si="2"/>
        <v>66</v>
      </c>
      <c r="BP7" s="7">
        <f t="shared" si="2"/>
        <v>89</v>
      </c>
      <c r="BQ7" s="7">
        <f t="shared" si="2"/>
        <v>108</v>
      </c>
      <c r="BR7" s="7">
        <f t="shared" si="2"/>
        <v>145</v>
      </c>
      <c r="BS7" s="7">
        <f t="shared" si="2"/>
        <v>83</v>
      </c>
      <c r="BT7" s="7">
        <f t="shared" si="2"/>
        <v>106</v>
      </c>
      <c r="BU7" s="7">
        <f t="shared" si="2"/>
        <v>104</v>
      </c>
      <c r="BV7" s="7">
        <f t="shared" si="2"/>
        <v>125</v>
      </c>
      <c r="BW7" s="7">
        <f t="shared" si="2"/>
        <v>120</v>
      </c>
      <c r="BX7" s="7">
        <f t="shared" si="2"/>
        <v>100</v>
      </c>
      <c r="BY7" s="7">
        <f t="shared" si="2"/>
        <v>127</v>
      </c>
      <c r="BZ7" s="7">
        <f t="shared" si="2"/>
        <v>77</v>
      </c>
      <c r="CA7" s="7">
        <f t="shared" si="2"/>
        <v>85</v>
      </c>
      <c r="CB7" s="7">
        <f t="shared" si="2"/>
        <v>112</v>
      </c>
      <c r="CC7" s="7">
        <f t="shared" si="2"/>
        <v>120</v>
      </c>
      <c r="CD7" s="7">
        <f t="shared" si="2"/>
        <v>175</v>
      </c>
      <c r="CE7" s="7">
        <f t="shared" si="2"/>
        <v>141</v>
      </c>
      <c r="CF7" s="7">
        <f t="shared" si="2"/>
        <v>147</v>
      </c>
      <c r="CG7" s="7">
        <f t="shared" si="2"/>
        <v>117</v>
      </c>
      <c r="CH7" s="7">
        <f t="shared" si="2"/>
        <v>123</v>
      </c>
      <c r="CI7" s="7">
        <f t="shared" si="2"/>
        <v>140</v>
      </c>
      <c r="CJ7" s="7">
        <f t="shared" si="2"/>
        <v>120</v>
      </c>
      <c r="CK7" s="7">
        <f t="shared" si="2"/>
        <v>117</v>
      </c>
      <c r="CL7" s="7">
        <f t="shared" si="2"/>
        <v>117</v>
      </c>
      <c r="CM7" s="7">
        <f t="shared" si="2"/>
        <v>81</v>
      </c>
      <c r="CN7" s="7">
        <f t="shared" si="2"/>
        <v>111</v>
      </c>
      <c r="CO7" s="7">
        <f t="shared" si="2"/>
        <v>132</v>
      </c>
      <c r="CP7" s="7">
        <f t="shared" si="2"/>
        <v>147</v>
      </c>
      <c r="CQ7" s="7">
        <f t="shared" si="2"/>
        <v>151</v>
      </c>
      <c r="CR7" s="7">
        <f t="shared" si="2"/>
        <v>134</v>
      </c>
      <c r="CS7" s="7">
        <f t="shared" si="2"/>
        <v>135</v>
      </c>
      <c r="CT7" s="7">
        <f t="shared" ref="CT7:DR7" si="3">SUM(CT5:CT6)</f>
        <v>128</v>
      </c>
      <c r="CU7" s="7">
        <f t="shared" si="3"/>
        <v>130</v>
      </c>
      <c r="CV7" s="7">
        <f t="shared" si="3"/>
        <v>118</v>
      </c>
      <c r="CW7" s="7">
        <f t="shared" si="3"/>
        <v>137</v>
      </c>
      <c r="CX7" s="7">
        <f t="shared" si="3"/>
        <v>90</v>
      </c>
      <c r="CY7" s="7">
        <f t="shared" si="3"/>
        <v>106</v>
      </c>
      <c r="CZ7" s="7">
        <f t="shared" si="3"/>
        <v>152</v>
      </c>
      <c r="DA7" s="7">
        <f t="shared" si="3"/>
        <v>137</v>
      </c>
      <c r="DB7" s="7">
        <f t="shared" si="3"/>
        <v>159</v>
      </c>
      <c r="DC7" s="7">
        <f t="shared" si="3"/>
        <v>174</v>
      </c>
      <c r="DD7" s="7">
        <f t="shared" si="3"/>
        <v>108</v>
      </c>
      <c r="DE7" s="7">
        <f t="shared" si="3"/>
        <v>142</v>
      </c>
      <c r="DF7" s="7">
        <f t="shared" si="3"/>
        <v>136</v>
      </c>
      <c r="DG7" s="7">
        <f t="shared" si="3"/>
        <v>140</v>
      </c>
      <c r="DH7" s="7">
        <f t="shared" si="3"/>
        <v>131</v>
      </c>
      <c r="DI7" s="7">
        <f t="shared" si="3"/>
        <v>128</v>
      </c>
      <c r="DJ7" s="7">
        <f t="shared" si="3"/>
        <v>94</v>
      </c>
      <c r="DK7" s="7">
        <f t="shared" si="3"/>
        <v>75</v>
      </c>
      <c r="DL7" s="7">
        <f t="shared" si="3"/>
        <v>149</v>
      </c>
      <c r="DM7" s="7">
        <f t="shared" si="3"/>
        <v>156</v>
      </c>
      <c r="DN7" s="7">
        <f t="shared" si="3"/>
        <v>175</v>
      </c>
      <c r="DO7" s="7">
        <f t="shared" si="3"/>
        <v>142</v>
      </c>
      <c r="DP7" s="7">
        <f t="shared" si="3"/>
        <v>133</v>
      </c>
      <c r="DQ7" s="7">
        <f t="shared" si="3"/>
        <v>150</v>
      </c>
      <c r="DR7" s="7">
        <f t="shared" si="3"/>
        <v>119</v>
      </c>
      <c r="DS7" s="7">
        <f t="shared" ref="DS7:EW7" si="4">SUM(DS5:DS6)</f>
        <v>142</v>
      </c>
      <c r="DT7" s="7">
        <f t="shared" si="4"/>
        <v>107</v>
      </c>
      <c r="DU7" s="7">
        <f t="shared" si="4"/>
        <v>120</v>
      </c>
      <c r="DV7" s="7">
        <f t="shared" si="4"/>
        <v>85</v>
      </c>
      <c r="DW7" s="7">
        <f t="shared" si="4"/>
        <v>99</v>
      </c>
      <c r="DX7" s="7">
        <f t="shared" si="4"/>
        <v>140</v>
      </c>
      <c r="DY7" s="7">
        <f t="shared" si="4"/>
        <v>150</v>
      </c>
      <c r="DZ7" s="7">
        <f t="shared" si="4"/>
        <v>168</v>
      </c>
      <c r="EA7" s="7">
        <f t="shared" si="4"/>
        <v>148</v>
      </c>
      <c r="EB7" s="7">
        <f t="shared" si="4"/>
        <v>155</v>
      </c>
      <c r="EC7" s="7">
        <f t="shared" si="4"/>
        <v>171</v>
      </c>
      <c r="ED7" s="7">
        <f t="shared" si="4"/>
        <v>129</v>
      </c>
      <c r="EE7" s="7">
        <f t="shared" si="4"/>
        <v>151</v>
      </c>
      <c r="EF7" s="7">
        <f t="shared" si="4"/>
        <v>156</v>
      </c>
      <c r="EG7" s="7">
        <f t="shared" si="4"/>
        <v>127</v>
      </c>
      <c r="EH7" s="7">
        <f t="shared" si="4"/>
        <v>118</v>
      </c>
      <c r="EI7" s="7">
        <f t="shared" si="4"/>
        <v>121</v>
      </c>
      <c r="EJ7" s="7">
        <f t="shared" si="4"/>
        <v>151</v>
      </c>
      <c r="EK7" s="7">
        <f t="shared" si="4"/>
        <v>123</v>
      </c>
      <c r="EL7" s="7">
        <f t="shared" si="4"/>
        <v>112</v>
      </c>
      <c r="EM7" s="7">
        <f t="shared" si="4"/>
        <v>176</v>
      </c>
      <c r="EN7" s="7">
        <f t="shared" si="4"/>
        <v>282</v>
      </c>
      <c r="EO7" s="7">
        <f t="shared" si="4"/>
        <v>0</v>
      </c>
      <c r="EP7" s="7">
        <f t="shared" si="4"/>
        <v>0</v>
      </c>
      <c r="EQ7" s="7">
        <f t="shared" si="4"/>
        <v>0</v>
      </c>
      <c r="ER7" s="7">
        <f t="shared" si="4"/>
        <v>0</v>
      </c>
      <c r="ES7" s="7">
        <f t="shared" si="4"/>
        <v>0</v>
      </c>
      <c r="ET7" s="7">
        <f t="shared" si="4"/>
        <v>0</v>
      </c>
      <c r="EU7" s="7">
        <f t="shared" si="4"/>
        <v>0</v>
      </c>
      <c r="EV7" s="7">
        <f t="shared" si="4"/>
        <v>0</v>
      </c>
      <c r="EW7" s="7">
        <f t="shared" si="4"/>
        <v>0</v>
      </c>
    </row>
    <row r="9" spans="1:153" x14ac:dyDescent="0.3">
      <c r="A9" t="s">
        <v>140</v>
      </c>
    </row>
    <row r="10" spans="1:153" s="7" customFormat="1" x14ac:dyDescent="0.3">
      <c r="A10" s="7" t="s">
        <v>41</v>
      </c>
      <c r="B10" s="8">
        <f t="shared" ref="B10:AG10" si="5">B6/B7</f>
        <v>0.7</v>
      </c>
      <c r="C10" s="8">
        <f t="shared" si="5"/>
        <v>0.6875</v>
      </c>
      <c r="D10" s="8">
        <f t="shared" si="5"/>
        <v>0.80851063829787229</v>
      </c>
      <c r="E10" s="8">
        <f t="shared" si="5"/>
        <v>0.66666666666666663</v>
      </c>
      <c r="F10" s="8">
        <f t="shared" si="5"/>
        <v>0.73333333333333328</v>
      </c>
      <c r="G10" s="8">
        <f t="shared" si="5"/>
        <v>0.69811320754716977</v>
      </c>
      <c r="H10" s="8">
        <f t="shared" si="5"/>
        <v>0.7384615384615385</v>
      </c>
      <c r="I10" s="8">
        <f t="shared" si="5"/>
        <v>0.69491525423728817</v>
      </c>
      <c r="J10" s="8">
        <f t="shared" si="5"/>
        <v>0.72413793103448276</v>
      </c>
      <c r="K10" s="8">
        <f t="shared" si="5"/>
        <v>0.66279069767441856</v>
      </c>
      <c r="L10" s="8">
        <f t="shared" si="5"/>
        <v>0.64835164835164838</v>
      </c>
      <c r="M10" s="8">
        <f t="shared" si="5"/>
        <v>0.73863636363636365</v>
      </c>
      <c r="N10" s="8">
        <f t="shared" si="5"/>
        <v>0.69230769230769229</v>
      </c>
      <c r="O10" s="8">
        <f t="shared" si="5"/>
        <v>0.74683544303797467</v>
      </c>
      <c r="P10" s="8">
        <f t="shared" si="5"/>
        <v>0.69047619047619047</v>
      </c>
      <c r="Q10" s="8">
        <f t="shared" si="5"/>
        <v>0.72222222222222221</v>
      </c>
      <c r="R10" s="8">
        <f t="shared" si="5"/>
        <v>0.79661016949152541</v>
      </c>
      <c r="S10" s="8">
        <f t="shared" si="5"/>
        <v>0.75471698113207553</v>
      </c>
      <c r="T10" s="8">
        <f t="shared" si="5"/>
        <v>0.73255813953488369</v>
      </c>
      <c r="U10" s="8">
        <f t="shared" si="5"/>
        <v>0.67889908256880738</v>
      </c>
      <c r="V10" s="8">
        <f t="shared" si="5"/>
        <v>0.72033898305084743</v>
      </c>
      <c r="W10" s="8">
        <f t="shared" si="5"/>
        <v>0.65454545454545454</v>
      </c>
      <c r="X10" s="8">
        <f t="shared" si="5"/>
        <v>0.65686274509803921</v>
      </c>
      <c r="Y10" s="8">
        <f t="shared" si="5"/>
        <v>0.63749999999999996</v>
      </c>
      <c r="Z10" s="8">
        <f t="shared" si="5"/>
        <v>0.70238095238095233</v>
      </c>
      <c r="AA10" s="8">
        <f t="shared" si="5"/>
        <v>0.71134020618556704</v>
      </c>
      <c r="AB10" s="8">
        <f t="shared" si="5"/>
        <v>0.69512195121951215</v>
      </c>
      <c r="AC10" s="8">
        <f t="shared" si="5"/>
        <v>0.51111111111111107</v>
      </c>
      <c r="AD10" s="8">
        <f t="shared" si="5"/>
        <v>0.58441558441558439</v>
      </c>
      <c r="AE10" s="8">
        <f t="shared" si="5"/>
        <v>0.58333333333333337</v>
      </c>
      <c r="AF10" s="8">
        <f t="shared" si="5"/>
        <v>0.5757575757575758</v>
      </c>
      <c r="AG10" s="8">
        <f t="shared" si="5"/>
        <v>0.72972972972972971</v>
      </c>
      <c r="AH10" s="8">
        <f t="shared" ref="AH10:BM10" si="6">AH6/AH7</f>
        <v>0.66666666666666663</v>
      </c>
      <c r="AI10" s="8">
        <f t="shared" si="6"/>
        <v>0.67241379310344829</v>
      </c>
      <c r="AJ10" s="8">
        <f t="shared" si="6"/>
        <v>0.5636363636363636</v>
      </c>
      <c r="AK10" s="8">
        <f t="shared" si="6"/>
        <v>0.6404494382022472</v>
      </c>
      <c r="AL10" s="8">
        <f t="shared" si="6"/>
        <v>0.68131868131868134</v>
      </c>
      <c r="AM10" s="8">
        <f t="shared" si="6"/>
        <v>0.59782608695652173</v>
      </c>
      <c r="AN10" s="8">
        <f t="shared" si="6"/>
        <v>0.57377049180327866</v>
      </c>
      <c r="AO10" s="8">
        <f t="shared" si="6"/>
        <v>0.62820512820512819</v>
      </c>
      <c r="AP10" s="8">
        <f t="shared" si="6"/>
        <v>0.71794871794871795</v>
      </c>
      <c r="AQ10" s="8">
        <f t="shared" si="6"/>
        <v>0.6</v>
      </c>
      <c r="AR10" s="8">
        <f t="shared" si="6"/>
        <v>0.63636363636363635</v>
      </c>
      <c r="AS10" s="8">
        <f t="shared" si="6"/>
        <v>0.6696428571428571</v>
      </c>
      <c r="AT10" s="8">
        <f t="shared" si="6"/>
        <v>0.6796875</v>
      </c>
      <c r="AU10" s="8">
        <f t="shared" si="6"/>
        <v>0.69230769230769229</v>
      </c>
      <c r="AV10" s="8">
        <f t="shared" si="6"/>
        <v>0.6633663366336634</v>
      </c>
      <c r="AW10" s="8">
        <f t="shared" si="6"/>
        <v>0.63888888888888884</v>
      </c>
      <c r="AX10" s="8">
        <f t="shared" si="6"/>
        <v>0.64122137404580148</v>
      </c>
      <c r="AY10" s="8">
        <f t="shared" si="6"/>
        <v>0.69811320754716977</v>
      </c>
      <c r="AZ10" s="8">
        <f t="shared" si="6"/>
        <v>0.70873786407766992</v>
      </c>
      <c r="BA10" s="8">
        <f t="shared" si="6"/>
        <v>0.6875</v>
      </c>
      <c r="BB10" s="8">
        <f t="shared" si="6"/>
        <v>0.56944444444444442</v>
      </c>
      <c r="BC10" s="8">
        <f t="shared" si="6"/>
        <v>0.569620253164557</v>
      </c>
      <c r="BD10" s="8">
        <f t="shared" si="6"/>
        <v>0.61904761904761907</v>
      </c>
      <c r="BE10" s="8">
        <f t="shared" si="6"/>
        <v>0.67123287671232879</v>
      </c>
      <c r="BF10" s="8">
        <f t="shared" si="6"/>
        <v>0.69105691056910568</v>
      </c>
      <c r="BG10" s="8">
        <f t="shared" si="6"/>
        <v>0.63793103448275867</v>
      </c>
      <c r="BH10" s="8">
        <f t="shared" si="6"/>
        <v>0.60447761194029848</v>
      </c>
      <c r="BI10" s="8">
        <f t="shared" si="6"/>
        <v>0.66086956521739126</v>
      </c>
      <c r="BJ10" s="8">
        <f t="shared" si="6"/>
        <v>0.62857142857142856</v>
      </c>
      <c r="BK10" s="8">
        <f t="shared" si="6"/>
        <v>0.64835164835164838</v>
      </c>
      <c r="BL10" s="8">
        <f t="shared" si="6"/>
        <v>0.67346938775510201</v>
      </c>
      <c r="BM10" s="8">
        <f t="shared" si="6"/>
        <v>0.67</v>
      </c>
      <c r="BN10" s="8">
        <f t="shared" ref="BN10:CS10" si="7">BN6/BN7</f>
        <v>0.65432098765432101</v>
      </c>
      <c r="BO10" s="8">
        <f t="shared" si="7"/>
        <v>0.56060606060606055</v>
      </c>
      <c r="BP10" s="8">
        <f t="shared" si="7"/>
        <v>0.6292134831460674</v>
      </c>
      <c r="BQ10" s="8">
        <f t="shared" si="7"/>
        <v>0.62962962962962965</v>
      </c>
      <c r="BR10" s="8">
        <f t="shared" si="7"/>
        <v>0.68965517241379315</v>
      </c>
      <c r="BS10" s="8">
        <f t="shared" si="7"/>
        <v>0.97590361445783136</v>
      </c>
      <c r="BT10" s="8">
        <f t="shared" si="7"/>
        <v>0.67924528301886788</v>
      </c>
      <c r="BU10" s="8">
        <f t="shared" si="7"/>
        <v>0.61538461538461542</v>
      </c>
      <c r="BV10" s="8">
        <f t="shared" si="7"/>
        <v>0.68799999999999994</v>
      </c>
      <c r="BW10" s="8">
        <f t="shared" si="7"/>
        <v>0.7583333333333333</v>
      </c>
      <c r="BX10" s="8">
        <f t="shared" si="7"/>
        <v>0.69</v>
      </c>
      <c r="BY10" s="8">
        <f t="shared" si="7"/>
        <v>0.77165354330708658</v>
      </c>
      <c r="BZ10" s="8">
        <f t="shared" si="7"/>
        <v>0.70129870129870131</v>
      </c>
      <c r="CA10" s="8">
        <f t="shared" si="7"/>
        <v>0.6705882352941176</v>
      </c>
      <c r="CB10" s="8">
        <f t="shared" si="7"/>
        <v>0.6071428571428571</v>
      </c>
      <c r="CC10" s="8">
        <f t="shared" si="7"/>
        <v>0.70833333333333337</v>
      </c>
      <c r="CD10" s="8">
        <f t="shared" si="7"/>
        <v>0.72</v>
      </c>
      <c r="CE10" s="8">
        <f t="shared" si="7"/>
        <v>0.74468085106382975</v>
      </c>
      <c r="CF10" s="8">
        <f t="shared" si="7"/>
        <v>0.67346938775510201</v>
      </c>
      <c r="CG10" s="8">
        <f t="shared" si="7"/>
        <v>0.61538461538461542</v>
      </c>
      <c r="CH10" s="8">
        <f t="shared" si="7"/>
        <v>0.71544715447154472</v>
      </c>
      <c r="CI10" s="8">
        <f t="shared" si="7"/>
        <v>0.76428571428571423</v>
      </c>
      <c r="CJ10" s="8">
        <f t="shared" si="7"/>
        <v>0.7416666666666667</v>
      </c>
      <c r="CK10" s="8">
        <f t="shared" si="7"/>
        <v>0.7350427350427351</v>
      </c>
      <c r="CL10" s="8">
        <f t="shared" si="7"/>
        <v>0.58974358974358976</v>
      </c>
      <c r="CM10" s="8">
        <f t="shared" si="7"/>
        <v>0.77777777777777779</v>
      </c>
      <c r="CN10" s="8">
        <f t="shared" si="7"/>
        <v>0.70270270270270274</v>
      </c>
      <c r="CO10" s="8">
        <f t="shared" si="7"/>
        <v>0.8257575757575758</v>
      </c>
      <c r="CP10" s="8">
        <f t="shared" si="7"/>
        <v>0.78911564625850339</v>
      </c>
      <c r="CQ10" s="8">
        <f t="shared" si="7"/>
        <v>0.80794701986754969</v>
      </c>
      <c r="CR10" s="8">
        <f t="shared" si="7"/>
        <v>0.76865671641791045</v>
      </c>
      <c r="CS10" s="8">
        <f t="shared" si="7"/>
        <v>0.77777777777777779</v>
      </c>
      <c r="CT10" s="8">
        <f t="shared" ref="CT10:DM10" si="8">CT6/CT7</f>
        <v>0.7421875</v>
      </c>
      <c r="CU10" s="8">
        <f t="shared" si="8"/>
        <v>0.8</v>
      </c>
      <c r="CV10" s="8">
        <f t="shared" si="8"/>
        <v>0.77966101694915257</v>
      </c>
      <c r="CW10" s="8">
        <f t="shared" si="8"/>
        <v>0.81021897810218979</v>
      </c>
      <c r="CX10" s="8">
        <f t="shared" si="8"/>
        <v>0.78888888888888886</v>
      </c>
      <c r="CY10" s="8">
        <f t="shared" si="8"/>
        <v>0.81132075471698117</v>
      </c>
      <c r="CZ10" s="8">
        <f t="shared" si="8"/>
        <v>0.78289473684210531</v>
      </c>
      <c r="DA10" s="8">
        <f t="shared" si="8"/>
        <v>0.83211678832116787</v>
      </c>
      <c r="DB10" s="8">
        <f t="shared" si="8"/>
        <v>0.74842767295597479</v>
      </c>
      <c r="DC10" s="8">
        <f t="shared" si="8"/>
        <v>0.82758620689655171</v>
      </c>
      <c r="DD10" s="8">
        <f t="shared" si="8"/>
        <v>0.80555555555555558</v>
      </c>
      <c r="DE10" s="8">
        <f t="shared" si="8"/>
        <v>0.78873239436619713</v>
      </c>
      <c r="DF10" s="8">
        <f t="shared" si="8"/>
        <v>0.80882352941176472</v>
      </c>
      <c r="DG10" s="8">
        <f t="shared" si="8"/>
        <v>0.8</v>
      </c>
      <c r="DH10" s="8">
        <f t="shared" si="8"/>
        <v>0.77099236641221369</v>
      </c>
      <c r="DI10" s="8">
        <f t="shared" si="8"/>
        <v>0.8359375</v>
      </c>
      <c r="DJ10" s="8">
        <f t="shared" si="8"/>
        <v>0.77659574468085102</v>
      </c>
      <c r="DK10" s="8">
        <f t="shared" si="8"/>
        <v>0.8</v>
      </c>
      <c r="DL10" s="8">
        <f t="shared" si="8"/>
        <v>0.79194630872483218</v>
      </c>
      <c r="DM10" s="8">
        <f t="shared" si="8"/>
        <v>0.85256410256410253</v>
      </c>
      <c r="DN10" s="8">
        <f>DN6/DN7</f>
        <v>0.84571428571428575</v>
      </c>
      <c r="DO10" s="8">
        <f>DO6/DO7</f>
        <v>0.76760563380281688</v>
      </c>
      <c r="DP10" s="8">
        <f>DP6/DP7</f>
        <v>0.84210526315789469</v>
      </c>
      <c r="DQ10" s="8">
        <f>DQ6/DQ7</f>
        <v>0.76666666666666672</v>
      </c>
      <c r="DR10" s="8">
        <f>DR6/DR7</f>
        <v>0.81512605042016806</v>
      </c>
      <c r="DS10" s="8">
        <f t="shared" ref="DS10:EW10" si="9">DS6/DS7</f>
        <v>0.78169014084507038</v>
      </c>
      <c r="DT10" s="8">
        <f t="shared" si="9"/>
        <v>0.84112149532710279</v>
      </c>
      <c r="DU10" s="8">
        <f t="shared" si="9"/>
        <v>0.82499999999999996</v>
      </c>
      <c r="DV10" s="8">
        <f t="shared" si="9"/>
        <v>0.72941176470588232</v>
      </c>
      <c r="DW10" s="8">
        <f t="shared" si="9"/>
        <v>0.77777777777777779</v>
      </c>
      <c r="DX10" s="8">
        <f t="shared" si="9"/>
        <v>0.82857142857142863</v>
      </c>
      <c r="DY10" s="8">
        <f t="shared" si="9"/>
        <v>0.79333333333333333</v>
      </c>
      <c r="DZ10" s="8">
        <f t="shared" si="9"/>
        <v>0.82738095238095233</v>
      </c>
      <c r="EA10" s="8">
        <f t="shared" si="9"/>
        <v>0.81756756756756754</v>
      </c>
      <c r="EB10" s="8">
        <f t="shared" si="9"/>
        <v>0.7870967741935484</v>
      </c>
      <c r="EC10" s="8">
        <f t="shared" si="9"/>
        <v>0.83040935672514615</v>
      </c>
      <c r="ED10" s="8">
        <f t="shared" si="9"/>
        <v>0.77519379844961245</v>
      </c>
      <c r="EE10" s="8">
        <f t="shared" si="9"/>
        <v>0.88741721854304634</v>
      </c>
      <c r="EF10" s="8">
        <f t="shared" si="9"/>
        <v>0.83333333333333337</v>
      </c>
      <c r="EG10" s="8">
        <f t="shared" si="9"/>
        <v>0.84251968503937003</v>
      </c>
      <c r="EH10" s="8">
        <f t="shared" si="9"/>
        <v>0.83050847457627119</v>
      </c>
      <c r="EI10" s="8">
        <f t="shared" si="9"/>
        <v>0.80165289256198347</v>
      </c>
      <c r="EJ10" s="8">
        <f t="shared" si="9"/>
        <v>0.80794701986754969</v>
      </c>
      <c r="EK10" s="8">
        <f t="shared" si="9"/>
        <v>0.89430894308943087</v>
      </c>
      <c r="EL10" s="8">
        <f t="shared" si="9"/>
        <v>0.8392857142857143</v>
      </c>
      <c r="EM10" s="8">
        <f t="shared" si="9"/>
        <v>0.77840909090909094</v>
      </c>
      <c r="EN10" s="8">
        <f t="shared" si="9"/>
        <v>0.86879432624113473</v>
      </c>
      <c r="EO10" s="8" t="e">
        <f t="shared" si="9"/>
        <v>#DIV/0!</v>
      </c>
      <c r="EP10" s="8" t="e">
        <f t="shared" si="9"/>
        <v>#DIV/0!</v>
      </c>
      <c r="EQ10" s="8" t="e">
        <f t="shared" si="9"/>
        <v>#DIV/0!</v>
      </c>
      <c r="ER10" s="8" t="e">
        <f t="shared" si="9"/>
        <v>#DIV/0!</v>
      </c>
      <c r="ES10" s="8" t="e">
        <f t="shared" si="9"/>
        <v>#DIV/0!</v>
      </c>
      <c r="ET10" s="8" t="e">
        <f t="shared" si="9"/>
        <v>#DIV/0!</v>
      </c>
      <c r="EU10" s="8" t="e">
        <f t="shared" si="9"/>
        <v>#DIV/0!</v>
      </c>
      <c r="EV10" s="8" t="e">
        <f t="shared" si="9"/>
        <v>#DIV/0!</v>
      </c>
      <c r="EW10" s="8" t="e">
        <f t="shared" si="9"/>
        <v>#DIV/0!</v>
      </c>
    </row>
    <row r="11" spans="1:153" s="7" customFormat="1" x14ac:dyDescent="0.3">
      <c r="A11" s="7" t="s">
        <v>42</v>
      </c>
      <c r="B11" s="8">
        <f t="shared" ref="B11:AG11" si="10">B5/B7</f>
        <v>0.3</v>
      </c>
      <c r="C11" s="8">
        <f t="shared" si="10"/>
        <v>0.3125</v>
      </c>
      <c r="D11" s="8">
        <f t="shared" si="10"/>
        <v>0.19148936170212766</v>
      </c>
      <c r="E11" s="8">
        <f t="shared" si="10"/>
        <v>0.33333333333333331</v>
      </c>
      <c r="F11" s="8">
        <f t="shared" si="10"/>
        <v>0.26666666666666666</v>
      </c>
      <c r="G11" s="8">
        <f t="shared" si="10"/>
        <v>0.30188679245283018</v>
      </c>
      <c r="H11" s="8">
        <f t="shared" si="10"/>
        <v>0.26153846153846155</v>
      </c>
      <c r="I11" s="8">
        <f t="shared" si="10"/>
        <v>0.30508474576271188</v>
      </c>
      <c r="J11" s="8">
        <f t="shared" si="10"/>
        <v>0.27586206896551724</v>
      </c>
      <c r="K11" s="8">
        <f t="shared" si="10"/>
        <v>0.33720930232558138</v>
      </c>
      <c r="L11" s="8">
        <f t="shared" si="10"/>
        <v>0.35164835164835168</v>
      </c>
      <c r="M11" s="8">
        <f t="shared" si="10"/>
        <v>0.26136363636363635</v>
      </c>
      <c r="N11" s="8">
        <f t="shared" si="10"/>
        <v>0.30769230769230771</v>
      </c>
      <c r="O11" s="8">
        <f t="shared" si="10"/>
        <v>0.25316455696202533</v>
      </c>
      <c r="P11" s="8">
        <f t="shared" si="10"/>
        <v>0.30952380952380953</v>
      </c>
      <c r="Q11" s="8">
        <f t="shared" si="10"/>
        <v>0.27777777777777779</v>
      </c>
      <c r="R11" s="8">
        <f t="shared" si="10"/>
        <v>0.20338983050847459</v>
      </c>
      <c r="S11" s="8">
        <f t="shared" si="10"/>
        <v>0.24528301886792453</v>
      </c>
      <c r="T11" s="8">
        <f t="shared" si="10"/>
        <v>0.26744186046511625</v>
      </c>
      <c r="U11" s="8">
        <f t="shared" si="10"/>
        <v>0.32110091743119268</v>
      </c>
      <c r="V11" s="8">
        <f t="shared" si="10"/>
        <v>0.27966101694915252</v>
      </c>
      <c r="W11" s="8">
        <f t="shared" si="10"/>
        <v>0.34545454545454546</v>
      </c>
      <c r="X11" s="8">
        <f t="shared" si="10"/>
        <v>0.34313725490196079</v>
      </c>
      <c r="Y11" s="8">
        <f t="shared" si="10"/>
        <v>0.36249999999999999</v>
      </c>
      <c r="Z11" s="8">
        <f t="shared" si="10"/>
        <v>0.29761904761904762</v>
      </c>
      <c r="AA11" s="8">
        <f t="shared" si="10"/>
        <v>0.28865979381443296</v>
      </c>
      <c r="AB11" s="8">
        <f t="shared" si="10"/>
        <v>0.3048780487804878</v>
      </c>
      <c r="AC11" s="8">
        <f t="shared" si="10"/>
        <v>0.48888888888888887</v>
      </c>
      <c r="AD11" s="8">
        <f t="shared" si="10"/>
        <v>0.41558441558441561</v>
      </c>
      <c r="AE11" s="8">
        <f t="shared" si="10"/>
        <v>0.41666666666666669</v>
      </c>
      <c r="AF11" s="8">
        <f t="shared" si="10"/>
        <v>0.42424242424242425</v>
      </c>
      <c r="AG11" s="8">
        <f t="shared" si="10"/>
        <v>0.27027027027027029</v>
      </c>
      <c r="AH11" s="8">
        <f t="shared" ref="AH11:BM11" si="11">AH5/AH7</f>
        <v>0.33333333333333331</v>
      </c>
      <c r="AI11" s="8">
        <f t="shared" si="11"/>
        <v>0.32758620689655171</v>
      </c>
      <c r="AJ11" s="8">
        <f t="shared" si="11"/>
        <v>0.43636363636363634</v>
      </c>
      <c r="AK11" s="8">
        <f t="shared" si="11"/>
        <v>0.3595505617977528</v>
      </c>
      <c r="AL11" s="8">
        <f t="shared" si="11"/>
        <v>0.31868131868131866</v>
      </c>
      <c r="AM11" s="8">
        <f t="shared" si="11"/>
        <v>0.40217391304347827</v>
      </c>
      <c r="AN11" s="8">
        <f t="shared" si="11"/>
        <v>0.42622950819672129</v>
      </c>
      <c r="AO11" s="8">
        <f t="shared" si="11"/>
        <v>0.37179487179487181</v>
      </c>
      <c r="AP11" s="8">
        <f t="shared" si="11"/>
        <v>0.28205128205128205</v>
      </c>
      <c r="AQ11" s="8">
        <f t="shared" si="11"/>
        <v>0.4</v>
      </c>
      <c r="AR11" s="8">
        <f t="shared" si="11"/>
        <v>0.36363636363636365</v>
      </c>
      <c r="AS11" s="8">
        <f t="shared" si="11"/>
        <v>0.33035714285714285</v>
      </c>
      <c r="AT11" s="8">
        <f t="shared" si="11"/>
        <v>0.3203125</v>
      </c>
      <c r="AU11" s="8">
        <f t="shared" si="11"/>
        <v>0.30769230769230771</v>
      </c>
      <c r="AV11" s="8">
        <f t="shared" si="11"/>
        <v>0.33663366336633666</v>
      </c>
      <c r="AW11" s="8">
        <f t="shared" si="11"/>
        <v>0.3611111111111111</v>
      </c>
      <c r="AX11" s="8">
        <f t="shared" si="11"/>
        <v>0.35877862595419846</v>
      </c>
      <c r="AY11" s="8">
        <f t="shared" si="11"/>
        <v>0.30188679245283018</v>
      </c>
      <c r="AZ11" s="8">
        <f t="shared" si="11"/>
        <v>0.29126213592233008</v>
      </c>
      <c r="BA11" s="8">
        <f t="shared" si="11"/>
        <v>0.3125</v>
      </c>
      <c r="BB11" s="8">
        <f t="shared" si="11"/>
        <v>0.43055555555555558</v>
      </c>
      <c r="BC11" s="8">
        <f t="shared" si="11"/>
        <v>0.43037974683544306</v>
      </c>
      <c r="BD11" s="8">
        <f t="shared" si="11"/>
        <v>0.38095238095238093</v>
      </c>
      <c r="BE11" s="8">
        <f t="shared" si="11"/>
        <v>0.32876712328767121</v>
      </c>
      <c r="BF11" s="8">
        <f t="shared" si="11"/>
        <v>0.30894308943089432</v>
      </c>
      <c r="BG11" s="8">
        <f t="shared" si="11"/>
        <v>0.36206896551724138</v>
      </c>
      <c r="BH11" s="8">
        <f t="shared" si="11"/>
        <v>0.39552238805970147</v>
      </c>
      <c r="BI11" s="8">
        <f t="shared" si="11"/>
        <v>0.33913043478260868</v>
      </c>
      <c r="BJ11" s="8">
        <f t="shared" si="11"/>
        <v>0.37142857142857144</v>
      </c>
      <c r="BK11" s="8">
        <f t="shared" si="11"/>
        <v>0.35164835164835168</v>
      </c>
      <c r="BL11" s="8">
        <f t="shared" si="11"/>
        <v>0.32653061224489793</v>
      </c>
      <c r="BM11" s="8">
        <f t="shared" si="11"/>
        <v>0.33</v>
      </c>
      <c r="BN11" s="8">
        <f t="shared" ref="BN11:CS11" si="12">BN5/BN7</f>
        <v>0.34567901234567899</v>
      </c>
      <c r="BO11" s="8">
        <f t="shared" si="12"/>
        <v>0.43939393939393939</v>
      </c>
      <c r="BP11" s="8">
        <f t="shared" si="12"/>
        <v>0.3707865168539326</v>
      </c>
      <c r="BQ11" s="8">
        <f t="shared" si="12"/>
        <v>0.37037037037037035</v>
      </c>
      <c r="BR11" s="8">
        <f t="shared" si="12"/>
        <v>0.31034482758620691</v>
      </c>
      <c r="BS11" s="8">
        <f t="shared" si="12"/>
        <v>2.4096385542168676E-2</v>
      </c>
      <c r="BT11" s="8">
        <f t="shared" si="12"/>
        <v>0.32075471698113206</v>
      </c>
      <c r="BU11" s="8">
        <f t="shared" si="12"/>
        <v>0.38461538461538464</v>
      </c>
      <c r="BV11" s="8">
        <f t="shared" si="12"/>
        <v>0.312</v>
      </c>
      <c r="BW11" s="8">
        <f t="shared" si="12"/>
        <v>0.24166666666666667</v>
      </c>
      <c r="BX11" s="8">
        <f t="shared" si="12"/>
        <v>0.31</v>
      </c>
      <c r="BY11" s="8">
        <f t="shared" si="12"/>
        <v>0.2283464566929134</v>
      </c>
      <c r="BZ11" s="8">
        <f t="shared" si="12"/>
        <v>0.29870129870129869</v>
      </c>
      <c r="CA11" s="8">
        <f t="shared" si="12"/>
        <v>0.32941176470588235</v>
      </c>
      <c r="CB11" s="8">
        <f t="shared" si="12"/>
        <v>0.39285714285714285</v>
      </c>
      <c r="CC11" s="8">
        <f t="shared" si="12"/>
        <v>0.29166666666666669</v>
      </c>
      <c r="CD11" s="8">
        <f t="shared" si="12"/>
        <v>0.28000000000000003</v>
      </c>
      <c r="CE11" s="8">
        <f t="shared" si="12"/>
        <v>0.25531914893617019</v>
      </c>
      <c r="CF11" s="8">
        <f t="shared" si="12"/>
        <v>0.32653061224489793</v>
      </c>
      <c r="CG11" s="8">
        <f t="shared" si="12"/>
        <v>0.38461538461538464</v>
      </c>
      <c r="CH11" s="8">
        <f t="shared" si="12"/>
        <v>0.28455284552845528</v>
      </c>
      <c r="CI11" s="8">
        <f t="shared" si="12"/>
        <v>0.23571428571428571</v>
      </c>
      <c r="CJ11" s="8">
        <f t="shared" si="12"/>
        <v>0.25833333333333336</v>
      </c>
      <c r="CK11" s="8">
        <f t="shared" si="12"/>
        <v>0.26495726495726496</v>
      </c>
      <c r="CL11" s="8">
        <f t="shared" si="12"/>
        <v>0.41025641025641024</v>
      </c>
      <c r="CM11" s="8">
        <f t="shared" si="12"/>
        <v>0.22222222222222221</v>
      </c>
      <c r="CN11" s="8">
        <f t="shared" si="12"/>
        <v>0.29729729729729731</v>
      </c>
      <c r="CO11" s="8">
        <f t="shared" si="12"/>
        <v>0.17424242424242425</v>
      </c>
      <c r="CP11" s="8">
        <f t="shared" si="12"/>
        <v>0.21088435374149661</v>
      </c>
      <c r="CQ11" s="8">
        <f t="shared" si="12"/>
        <v>0.19205298013245034</v>
      </c>
      <c r="CR11" s="8">
        <f t="shared" si="12"/>
        <v>0.23134328358208955</v>
      </c>
      <c r="CS11" s="8">
        <f t="shared" si="12"/>
        <v>0.22222222222222221</v>
      </c>
      <c r="CT11" s="8">
        <f t="shared" ref="CT11:DM11" si="13">CT5/CT7</f>
        <v>0.2578125</v>
      </c>
      <c r="CU11" s="8">
        <f t="shared" si="13"/>
        <v>0.2</v>
      </c>
      <c r="CV11" s="8">
        <f t="shared" si="13"/>
        <v>0.22033898305084745</v>
      </c>
      <c r="CW11" s="8">
        <f t="shared" si="13"/>
        <v>0.18978102189781021</v>
      </c>
      <c r="CX11" s="8">
        <f t="shared" si="13"/>
        <v>0.21111111111111111</v>
      </c>
      <c r="CY11" s="8">
        <f t="shared" si="13"/>
        <v>0.18867924528301888</v>
      </c>
      <c r="CZ11" s="8">
        <f t="shared" si="13"/>
        <v>0.21710526315789475</v>
      </c>
      <c r="DA11" s="8">
        <f t="shared" si="13"/>
        <v>0.16788321167883211</v>
      </c>
      <c r="DB11" s="8">
        <f t="shared" si="13"/>
        <v>0.25157232704402516</v>
      </c>
      <c r="DC11" s="8">
        <f t="shared" si="13"/>
        <v>0.17241379310344829</v>
      </c>
      <c r="DD11" s="8">
        <f t="shared" si="13"/>
        <v>0.19444444444444445</v>
      </c>
      <c r="DE11" s="8">
        <f t="shared" si="13"/>
        <v>0.21126760563380281</v>
      </c>
      <c r="DF11" s="8">
        <f t="shared" si="13"/>
        <v>0.19117647058823528</v>
      </c>
      <c r="DG11" s="8">
        <f t="shared" si="13"/>
        <v>0.2</v>
      </c>
      <c r="DH11" s="8">
        <f t="shared" si="13"/>
        <v>0.22900763358778625</v>
      </c>
      <c r="DI11" s="8">
        <f t="shared" si="13"/>
        <v>0.1640625</v>
      </c>
      <c r="DJ11" s="8">
        <f t="shared" si="13"/>
        <v>0.22340425531914893</v>
      </c>
      <c r="DK11" s="8">
        <f t="shared" si="13"/>
        <v>0.2</v>
      </c>
      <c r="DL11" s="8">
        <f t="shared" si="13"/>
        <v>0.20805369127516779</v>
      </c>
      <c r="DM11" s="8">
        <f t="shared" si="13"/>
        <v>0.14743589743589744</v>
      </c>
      <c r="DN11" s="8">
        <f>DN5/DN7</f>
        <v>0.15428571428571428</v>
      </c>
      <c r="DO11" s="8">
        <f>DO5/DO7</f>
        <v>0.23239436619718309</v>
      </c>
      <c r="DP11" s="8">
        <f>DP5/DP7</f>
        <v>0.15789473684210525</v>
      </c>
      <c r="DQ11" s="8">
        <f>DQ5/DQ7</f>
        <v>0.23333333333333334</v>
      </c>
      <c r="DR11" s="8">
        <f>DR5/DR7</f>
        <v>0.18487394957983194</v>
      </c>
      <c r="DS11" s="8">
        <f t="shared" ref="DS11:EW11" si="14">DS5/DS7</f>
        <v>0.21830985915492956</v>
      </c>
      <c r="DT11" s="8">
        <f t="shared" si="14"/>
        <v>0.15887850467289719</v>
      </c>
      <c r="DU11" s="8">
        <f t="shared" si="14"/>
        <v>0.17499999999999999</v>
      </c>
      <c r="DV11" s="8">
        <f t="shared" si="14"/>
        <v>0.27058823529411763</v>
      </c>
      <c r="DW11" s="8">
        <f t="shared" si="14"/>
        <v>0.22222222222222221</v>
      </c>
      <c r="DX11" s="8">
        <f t="shared" si="14"/>
        <v>0.17142857142857143</v>
      </c>
      <c r="DY11" s="8">
        <f t="shared" si="14"/>
        <v>0.20666666666666667</v>
      </c>
      <c r="DZ11" s="8">
        <f t="shared" si="14"/>
        <v>0.17261904761904762</v>
      </c>
      <c r="EA11" s="8">
        <f t="shared" si="14"/>
        <v>0.18243243243243243</v>
      </c>
      <c r="EB11" s="8">
        <f t="shared" si="14"/>
        <v>0.2129032258064516</v>
      </c>
      <c r="EC11" s="8">
        <f t="shared" si="14"/>
        <v>0.16959064327485379</v>
      </c>
      <c r="ED11" s="8">
        <f t="shared" si="14"/>
        <v>0.22480620155038761</v>
      </c>
      <c r="EE11" s="8">
        <f t="shared" si="14"/>
        <v>0.11258278145695365</v>
      </c>
      <c r="EF11" s="8">
        <f t="shared" si="14"/>
        <v>0.16666666666666666</v>
      </c>
      <c r="EG11" s="8">
        <f t="shared" si="14"/>
        <v>0.15748031496062992</v>
      </c>
      <c r="EH11" s="8">
        <f t="shared" si="14"/>
        <v>0.16949152542372881</v>
      </c>
      <c r="EI11" s="8">
        <f t="shared" si="14"/>
        <v>0.19834710743801653</v>
      </c>
      <c r="EJ11" s="8">
        <f t="shared" si="14"/>
        <v>0.19205298013245034</v>
      </c>
      <c r="EK11" s="8">
        <f t="shared" si="14"/>
        <v>0.10569105691056911</v>
      </c>
      <c r="EL11" s="8">
        <f t="shared" si="14"/>
        <v>0.16071428571428573</v>
      </c>
      <c r="EM11" s="8">
        <f t="shared" si="14"/>
        <v>0.22159090909090909</v>
      </c>
      <c r="EN11" s="8">
        <f t="shared" si="14"/>
        <v>0.13120567375886524</v>
      </c>
      <c r="EO11" s="8" t="e">
        <f t="shared" si="14"/>
        <v>#DIV/0!</v>
      </c>
      <c r="EP11" s="8" t="e">
        <f t="shared" si="14"/>
        <v>#DIV/0!</v>
      </c>
      <c r="EQ11" s="8" t="e">
        <f t="shared" si="14"/>
        <v>#DIV/0!</v>
      </c>
      <c r="ER11" s="8" t="e">
        <f t="shared" si="14"/>
        <v>#DIV/0!</v>
      </c>
      <c r="ES11" s="8" t="e">
        <f t="shared" si="14"/>
        <v>#DIV/0!</v>
      </c>
      <c r="ET11" s="8" t="e">
        <f t="shared" si="14"/>
        <v>#DIV/0!</v>
      </c>
      <c r="EU11" s="8" t="e">
        <f t="shared" si="14"/>
        <v>#DIV/0!</v>
      </c>
      <c r="EV11" s="8" t="e">
        <f t="shared" si="14"/>
        <v>#DIV/0!</v>
      </c>
      <c r="EW11" s="8" t="e">
        <f t="shared" si="14"/>
        <v>#DIV/0!</v>
      </c>
    </row>
    <row r="12" spans="1:153" s="7" customFormat="1" x14ac:dyDescent="0.3">
      <c r="A12" s="7" t="s">
        <v>43</v>
      </c>
      <c r="B12" s="8">
        <f t="shared" ref="B12:AG12" si="15">B4/B7</f>
        <v>0.21428571428571427</v>
      </c>
      <c r="C12" s="8">
        <f t="shared" si="15"/>
        <v>0.21875</v>
      </c>
      <c r="D12" s="8">
        <f t="shared" si="15"/>
        <v>0.23404255319148937</v>
      </c>
      <c r="E12" s="8">
        <f t="shared" si="15"/>
        <v>0.29166666666666669</v>
      </c>
      <c r="F12" s="8">
        <f t="shared" si="15"/>
        <v>0.33333333333333331</v>
      </c>
      <c r="G12" s="8">
        <f t="shared" si="15"/>
        <v>0.20754716981132076</v>
      </c>
      <c r="H12" s="8">
        <f t="shared" si="15"/>
        <v>0.2153846153846154</v>
      </c>
      <c r="I12" s="8">
        <f t="shared" si="15"/>
        <v>0.28813559322033899</v>
      </c>
      <c r="J12" s="8">
        <f t="shared" si="15"/>
        <v>0.17241379310344829</v>
      </c>
      <c r="K12" s="8">
        <f t="shared" si="15"/>
        <v>0.18604651162790697</v>
      </c>
      <c r="L12" s="8">
        <f t="shared" si="15"/>
        <v>8.7912087912087919E-2</v>
      </c>
      <c r="M12" s="8">
        <f t="shared" si="15"/>
        <v>0.11363636363636363</v>
      </c>
      <c r="N12" s="8">
        <f t="shared" si="15"/>
        <v>7.6923076923076927E-2</v>
      </c>
      <c r="O12" s="8">
        <f t="shared" si="15"/>
        <v>0.22784810126582278</v>
      </c>
      <c r="P12" s="8">
        <f t="shared" si="15"/>
        <v>0.19047619047619047</v>
      </c>
      <c r="Q12" s="8">
        <f t="shared" si="15"/>
        <v>0.22222222222222221</v>
      </c>
      <c r="R12" s="8">
        <f t="shared" si="15"/>
        <v>0.25423728813559321</v>
      </c>
      <c r="S12" s="8">
        <f t="shared" si="15"/>
        <v>0.28301886792452829</v>
      </c>
      <c r="T12" s="8">
        <f t="shared" si="15"/>
        <v>0.20930232558139536</v>
      </c>
      <c r="U12" s="8">
        <f t="shared" si="15"/>
        <v>0.1743119266055046</v>
      </c>
      <c r="V12" s="8">
        <f t="shared" si="15"/>
        <v>0.20338983050847459</v>
      </c>
      <c r="W12" s="8">
        <f t="shared" si="15"/>
        <v>0.14545454545454545</v>
      </c>
      <c r="X12" s="8">
        <f t="shared" si="15"/>
        <v>0.18627450980392157</v>
      </c>
      <c r="Y12" s="8">
        <f t="shared" si="15"/>
        <v>0.1875</v>
      </c>
      <c r="Z12" s="8">
        <f t="shared" si="15"/>
        <v>0.16666666666666666</v>
      </c>
      <c r="AA12" s="8">
        <f t="shared" si="15"/>
        <v>0.12371134020618557</v>
      </c>
      <c r="AB12" s="8">
        <f t="shared" si="15"/>
        <v>0.2073170731707317</v>
      </c>
      <c r="AC12" s="8">
        <f t="shared" si="15"/>
        <v>0.23333333333333334</v>
      </c>
      <c r="AD12" s="8">
        <f t="shared" si="15"/>
        <v>0.15584415584415584</v>
      </c>
      <c r="AE12" s="8">
        <f t="shared" si="15"/>
        <v>0.25</v>
      </c>
      <c r="AF12" s="8">
        <f t="shared" si="15"/>
        <v>0.18181818181818182</v>
      </c>
      <c r="AG12" s="8">
        <f t="shared" si="15"/>
        <v>0.17117117117117117</v>
      </c>
      <c r="AH12" s="8">
        <f t="shared" ref="AH12:BM12" si="16">AH4/AH7</f>
        <v>0.41025641025641024</v>
      </c>
      <c r="AI12" s="8">
        <f t="shared" si="16"/>
        <v>0.12931034482758622</v>
      </c>
      <c r="AJ12" s="8">
        <f t="shared" si="16"/>
        <v>6.363636363636363E-2</v>
      </c>
      <c r="AK12" s="8">
        <f t="shared" si="16"/>
        <v>0.10112359550561797</v>
      </c>
      <c r="AL12" s="8">
        <f t="shared" si="16"/>
        <v>8.7912087912087919E-2</v>
      </c>
      <c r="AM12" s="8">
        <f t="shared" si="16"/>
        <v>0.11956521739130435</v>
      </c>
      <c r="AN12" s="8">
        <f t="shared" si="16"/>
        <v>0.11475409836065574</v>
      </c>
      <c r="AO12" s="8">
        <f t="shared" si="16"/>
        <v>0.12820512820512819</v>
      </c>
      <c r="AP12" s="8">
        <f t="shared" si="16"/>
        <v>0.12820512820512819</v>
      </c>
      <c r="AQ12" s="8">
        <f t="shared" si="16"/>
        <v>0.15555555555555556</v>
      </c>
      <c r="AR12" s="8">
        <f t="shared" si="16"/>
        <v>0.23140495867768596</v>
      </c>
      <c r="AS12" s="8">
        <f t="shared" si="16"/>
        <v>7.1428571428571425E-2</v>
      </c>
      <c r="AT12" s="8">
        <f t="shared" si="16"/>
        <v>0.171875</v>
      </c>
      <c r="AU12" s="8">
        <f t="shared" si="16"/>
        <v>0.1111111111111111</v>
      </c>
      <c r="AV12" s="8">
        <f t="shared" si="16"/>
        <v>0.10891089108910891</v>
      </c>
      <c r="AW12" s="8">
        <f t="shared" si="16"/>
        <v>6.4814814814814811E-2</v>
      </c>
      <c r="AX12" s="8">
        <f t="shared" si="16"/>
        <v>6.8702290076335881E-2</v>
      </c>
      <c r="AY12" s="8">
        <f t="shared" si="16"/>
        <v>0.16037735849056603</v>
      </c>
      <c r="AZ12" s="8">
        <f t="shared" si="16"/>
        <v>0.1650485436893204</v>
      </c>
      <c r="BA12" s="8">
        <f t="shared" si="16"/>
        <v>0.22500000000000001</v>
      </c>
      <c r="BB12" s="8">
        <f t="shared" si="16"/>
        <v>0.1388888888888889</v>
      </c>
      <c r="BC12" s="8">
        <f t="shared" si="16"/>
        <v>7.5949367088607597E-2</v>
      </c>
      <c r="BD12" s="8">
        <f t="shared" si="16"/>
        <v>0.18095238095238095</v>
      </c>
      <c r="BE12" s="8">
        <f t="shared" si="16"/>
        <v>7.5342465753424653E-2</v>
      </c>
      <c r="BF12" s="8">
        <f t="shared" si="16"/>
        <v>0.13821138211382114</v>
      </c>
      <c r="BG12" s="8">
        <f t="shared" si="16"/>
        <v>0.12931034482758622</v>
      </c>
      <c r="BH12" s="8">
        <f t="shared" si="16"/>
        <v>9.7014925373134331E-2</v>
      </c>
      <c r="BI12" s="8">
        <f t="shared" si="16"/>
        <v>0.11304347826086956</v>
      </c>
      <c r="BJ12" s="8">
        <f t="shared" si="16"/>
        <v>0.14285714285714285</v>
      </c>
      <c r="BK12" s="8">
        <f t="shared" si="16"/>
        <v>0.12087912087912088</v>
      </c>
      <c r="BL12" s="8">
        <f t="shared" si="16"/>
        <v>0.10204081632653061</v>
      </c>
      <c r="BM12" s="8">
        <f t="shared" si="16"/>
        <v>0.15</v>
      </c>
      <c r="BN12" s="8">
        <f t="shared" ref="BN12:CS12" si="17">BN4/BN7</f>
        <v>0.22222222222222221</v>
      </c>
      <c r="BO12" s="8">
        <f t="shared" si="17"/>
        <v>0.16666666666666666</v>
      </c>
      <c r="BP12" s="8">
        <f t="shared" si="17"/>
        <v>0.1348314606741573</v>
      </c>
      <c r="BQ12" s="8">
        <f t="shared" si="17"/>
        <v>0.19444444444444445</v>
      </c>
      <c r="BR12" s="8">
        <f t="shared" si="17"/>
        <v>0.20689655172413793</v>
      </c>
      <c r="BS12" s="8">
        <f t="shared" si="17"/>
        <v>0.16867469879518071</v>
      </c>
      <c r="BT12" s="8">
        <f t="shared" si="17"/>
        <v>6.6037735849056603E-2</v>
      </c>
      <c r="BU12" s="8">
        <f t="shared" si="17"/>
        <v>0.14423076923076922</v>
      </c>
      <c r="BV12" s="8">
        <f t="shared" si="17"/>
        <v>0.08</v>
      </c>
      <c r="BW12" s="8">
        <f t="shared" si="17"/>
        <v>0.11666666666666667</v>
      </c>
      <c r="BX12" s="8">
        <f t="shared" si="17"/>
        <v>0.11</v>
      </c>
      <c r="BY12" s="8">
        <f t="shared" si="17"/>
        <v>0.11023622047244094</v>
      </c>
      <c r="BZ12" s="8">
        <f t="shared" si="17"/>
        <v>0.19480519480519481</v>
      </c>
      <c r="CA12" s="8">
        <f t="shared" si="17"/>
        <v>0.16470588235294117</v>
      </c>
      <c r="CB12" s="8">
        <f t="shared" si="17"/>
        <v>0.14285714285714285</v>
      </c>
      <c r="CC12" s="8">
        <f t="shared" si="17"/>
        <v>0.15</v>
      </c>
      <c r="CD12" s="8">
        <f t="shared" si="17"/>
        <v>6.8571428571428575E-2</v>
      </c>
      <c r="CE12" s="8">
        <f t="shared" si="17"/>
        <v>0.19858156028368795</v>
      </c>
      <c r="CF12" s="8">
        <f t="shared" si="17"/>
        <v>8.8435374149659865E-2</v>
      </c>
      <c r="CG12" s="8">
        <f t="shared" si="17"/>
        <v>0.18803418803418803</v>
      </c>
      <c r="CH12" s="8">
        <f t="shared" si="17"/>
        <v>8.1300813008130079E-2</v>
      </c>
      <c r="CI12" s="8">
        <f t="shared" si="17"/>
        <v>9.285714285714286E-2</v>
      </c>
      <c r="CJ12" s="8">
        <f t="shared" si="17"/>
        <v>9.166666666666666E-2</v>
      </c>
      <c r="CK12" s="8">
        <f t="shared" si="17"/>
        <v>0.1623931623931624</v>
      </c>
      <c r="CL12" s="8">
        <f t="shared" si="17"/>
        <v>0.13675213675213677</v>
      </c>
      <c r="CM12" s="8">
        <f t="shared" si="17"/>
        <v>4.9382716049382713E-2</v>
      </c>
      <c r="CN12" s="8">
        <f t="shared" si="17"/>
        <v>0.12612612612612611</v>
      </c>
      <c r="CO12" s="8">
        <f t="shared" si="17"/>
        <v>0.11363636363636363</v>
      </c>
      <c r="CP12" s="8">
        <f t="shared" si="17"/>
        <v>0.12244897959183673</v>
      </c>
      <c r="CQ12" s="8">
        <f t="shared" si="17"/>
        <v>0.11920529801324503</v>
      </c>
      <c r="CR12" s="8">
        <f t="shared" si="17"/>
        <v>0.1044776119402985</v>
      </c>
      <c r="CS12" s="8">
        <f t="shared" si="17"/>
        <v>0.12592592592592591</v>
      </c>
      <c r="CT12" s="8">
        <f t="shared" ref="CT12:DM12" si="18">CT4/CT7</f>
        <v>0.1640625</v>
      </c>
      <c r="CU12" s="8">
        <f t="shared" si="18"/>
        <v>5.3846153846153849E-2</v>
      </c>
      <c r="CV12" s="8">
        <f t="shared" si="18"/>
        <v>0.13559322033898305</v>
      </c>
      <c r="CW12" s="8">
        <f t="shared" si="18"/>
        <v>0.15328467153284672</v>
      </c>
      <c r="CX12" s="8">
        <f t="shared" si="18"/>
        <v>0.17777777777777778</v>
      </c>
      <c r="CY12" s="8">
        <f t="shared" si="18"/>
        <v>6.6037735849056603E-2</v>
      </c>
      <c r="CZ12" s="8">
        <f t="shared" si="18"/>
        <v>0.1118421052631579</v>
      </c>
      <c r="DA12" s="8">
        <f t="shared" si="18"/>
        <v>0.21897810218978103</v>
      </c>
      <c r="DB12" s="8">
        <f t="shared" si="18"/>
        <v>0.15094339622641509</v>
      </c>
      <c r="DC12" s="8">
        <f t="shared" si="18"/>
        <v>0.14367816091954022</v>
      </c>
      <c r="DD12" s="8">
        <f t="shared" si="18"/>
        <v>0.17592592592592593</v>
      </c>
      <c r="DE12" s="8">
        <f t="shared" si="18"/>
        <v>0.12676056338028169</v>
      </c>
      <c r="DF12" s="8">
        <f t="shared" si="18"/>
        <v>0.13970588235294118</v>
      </c>
      <c r="DG12" s="8">
        <f t="shared" si="18"/>
        <v>0.15714285714285714</v>
      </c>
      <c r="DH12" s="8">
        <f t="shared" si="18"/>
        <v>0.18320610687022901</v>
      </c>
      <c r="DI12" s="8">
        <f t="shared" si="18"/>
        <v>0.140625</v>
      </c>
      <c r="DJ12" s="8">
        <f t="shared" si="18"/>
        <v>0.14893617021276595</v>
      </c>
      <c r="DK12" s="8">
        <f t="shared" si="18"/>
        <v>0.08</v>
      </c>
      <c r="DL12" s="8">
        <f t="shared" si="18"/>
        <v>0.14093959731543623</v>
      </c>
      <c r="DM12" s="8">
        <f t="shared" si="18"/>
        <v>0.11538461538461539</v>
      </c>
      <c r="DN12" s="8">
        <f>DN4/DN7</f>
        <v>0.16</v>
      </c>
      <c r="DO12" s="8">
        <f>DO4/DO7</f>
        <v>0.19014084507042253</v>
      </c>
      <c r="DP12" s="8">
        <f>DP4/DP7</f>
        <v>0.19548872180451127</v>
      </c>
      <c r="DQ12" s="8">
        <f>DQ4/DQ7</f>
        <v>0.18666666666666668</v>
      </c>
      <c r="DR12" s="8">
        <f>DR4/DR7</f>
        <v>0.10084033613445378</v>
      </c>
      <c r="DS12" s="8">
        <f t="shared" ref="DS12:EW12" si="19">DS4/DS7</f>
        <v>0.12676056338028169</v>
      </c>
      <c r="DT12" s="8">
        <f t="shared" si="19"/>
        <v>0.16822429906542055</v>
      </c>
      <c r="DU12" s="8">
        <f t="shared" si="19"/>
        <v>0.19166666666666668</v>
      </c>
      <c r="DV12" s="8">
        <f t="shared" si="19"/>
        <v>0.24705882352941178</v>
      </c>
      <c r="DW12" s="8">
        <f t="shared" si="19"/>
        <v>0.15151515151515152</v>
      </c>
      <c r="DX12" s="8">
        <f t="shared" si="19"/>
        <v>0.21428571428571427</v>
      </c>
      <c r="DY12" s="8">
        <f t="shared" si="19"/>
        <v>0.18666666666666668</v>
      </c>
      <c r="DZ12" s="8">
        <f t="shared" si="19"/>
        <v>0.19642857142857142</v>
      </c>
      <c r="EA12" s="8">
        <f t="shared" si="19"/>
        <v>0.1891891891891892</v>
      </c>
      <c r="EB12" s="8">
        <f t="shared" si="19"/>
        <v>0.11612903225806452</v>
      </c>
      <c r="EC12" s="8">
        <f t="shared" si="19"/>
        <v>0.10526315789473684</v>
      </c>
      <c r="ED12" s="8">
        <f t="shared" si="19"/>
        <v>0.13178294573643412</v>
      </c>
      <c r="EE12" s="8">
        <f t="shared" si="19"/>
        <v>0.15894039735099338</v>
      </c>
      <c r="EF12" s="8">
        <f t="shared" si="19"/>
        <v>0.19230769230769232</v>
      </c>
      <c r="EG12" s="8">
        <f t="shared" si="19"/>
        <v>0.25196850393700787</v>
      </c>
      <c r="EH12" s="8">
        <f t="shared" si="19"/>
        <v>0.15254237288135594</v>
      </c>
      <c r="EI12" s="8">
        <f t="shared" si="19"/>
        <v>0.12396694214876033</v>
      </c>
      <c r="EJ12" s="8">
        <f t="shared" si="19"/>
        <v>0.20529801324503311</v>
      </c>
      <c r="EK12" s="8">
        <f t="shared" si="19"/>
        <v>0.17886178861788618</v>
      </c>
      <c r="EL12" s="8">
        <f t="shared" si="19"/>
        <v>0.22321428571428573</v>
      </c>
      <c r="EM12" s="8">
        <f t="shared" si="19"/>
        <v>0.16477272727272727</v>
      </c>
      <c r="EN12" s="8">
        <f t="shared" si="19"/>
        <v>0.23404255319148937</v>
      </c>
      <c r="EO12" s="8" t="e">
        <f t="shared" si="19"/>
        <v>#DIV/0!</v>
      </c>
      <c r="EP12" s="8" t="e">
        <f t="shared" si="19"/>
        <v>#DIV/0!</v>
      </c>
      <c r="EQ12" s="8" t="e">
        <f t="shared" si="19"/>
        <v>#DIV/0!</v>
      </c>
      <c r="ER12" s="8" t="e">
        <f t="shared" si="19"/>
        <v>#DIV/0!</v>
      </c>
      <c r="ES12" s="8" t="e">
        <f t="shared" si="19"/>
        <v>#DIV/0!</v>
      </c>
      <c r="ET12" s="8" t="e">
        <f t="shared" si="19"/>
        <v>#DIV/0!</v>
      </c>
      <c r="EU12" s="8" t="e">
        <f t="shared" si="19"/>
        <v>#DIV/0!</v>
      </c>
      <c r="EV12" s="8" t="e">
        <f t="shared" si="19"/>
        <v>#DIV/0!</v>
      </c>
      <c r="EW12" s="8" t="e">
        <f t="shared" si="19"/>
        <v>#DIV/0!</v>
      </c>
    </row>
    <row r="13" spans="1:153" s="7" customFormat="1" x14ac:dyDescent="0.3">
      <c r="A13" s="7" t="s">
        <v>44</v>
      </c>
      <c r="B13" s="8">
        <f t="shared" ref="B13:AG13" si="20">B3/B7</f>
        <v>0.11428571428571428</v>
      </c>
      <c r="C13" s="8">
        <f t="shared" si="20"/>
        <v>0.109375</v>
      </c>
      <c r="D13" s="8">
        <f t="shared" si="20"/>
        <v>4.2553191489361701E-2</v>
      </c>
      <c r="E13" s="8">
        <f t="shared" si="20"/>
        <v>0.14583333333333334</v>
      </c>
      <c r="F13" s="8">
        <f t="shared" si="20"/>
        <v>6.6666666666666666E-2</v>
      </c>
      <c r="G13" s="8">
        <f t="shared" si="20"/>
        <v>7.5471698113207544E-2</v>
      </c>
      <c r="H13" s="8">
        <f t="shared" si="20"/>
        <v>7.6923076923076927E-2</v>
      </c>
      <c r="I13" s="8">
        <f t="shared" si="20"/>
        <v>8.4745762711864403E-2</v>
      </c>
      <c r="J13" s="8">
        <f t="shared" si="20"/>
        <v>0.10344827586206896</v>
      </c>
      <c r="K13" s="8">
        <f t="shared" si="20"/>
        <v>0.13953488372093023</v>
      </c>
      <c r="L13" s="8">
        <f t="shared" si="20"/>
        <v>6.5934065934065936E-2</v>
      </c>
      <c r="M13" s="8">
        <f t="shared" si="20"/>
        <v>7.9545454545454544E-2</v>
      </c>
      <c r="N13" s="8">
        <f t="shared" si="20"/>
        <v>6.5934065934065936E-2</v>
      </c>
      <c r="O13" s="8">
        <f t="shared" si="20"/>
        <v>0.11392405063291139</v>
      </c>
      <c r="P13" s="8">
        <f t="shared" si="20"/>
        <v>7.1428571428571425E-2</v>
      </c>
      <c r="Q13" s="8">
        <f t="shared" si="20"/>
        <v>0.16666666666666666</v>
      </c>
      <c r="R13" s="8">
        <f t="shared" si="20"/>
        <v>0.20338983050847459</v>
      </c>
      <c r="S13" s="8">
        <f t="shared" si="20"/>
        <v>7.5471698113207544E-2</v>
      </c>
      <c r="T13" s="8">
        <f t="shared" si="20"/>
        <v>0.10465116279069768</v>
      </c>
      <c r="U13" s="8">
        <f t="shared" si="20"/>
        <v>7.3394495412844041E-2</v>
      </c>
      <c r="V13" s="8">
        <f t="shared" si="20"/>
        <v>7.6271186440677971E-2</v>
      </c>
      <c r="W13" s="8">
        <f t="shared" si="20"/>
        <v>0.1</v>
      </c>
      <c r="X13" s="8">
        <f t="shared" si="20"/>
        <v>3.9215686274509803E-2</v>
      </c>
      <c r="Y13" s="8">
        <f t="shared" si="20"/>
        <v>6.25E-2</v>
      </c>
      <c r="Z13" s="8">
        <f t="shared" si="20"/>
        <v>9.5238095238095233E-2</v>
      </c>
      <c r="AA13" s="8">
        <f t="shared" si="20"/>
        <v>6.1855670103092786E-2</v>
      </c>
      <c r="AB13" s="8">
        <f t="shared" si="20"/>
        <v>6.097560975609756E-2</v>
      </c>
      <c r="AC13" s="8">
        <f t="shared" si="20"/>
        <v>0.15555555555555556</v>
      </c>
      <c r="AD13" s="8">
        <f t="shared" si="20"/>
        <v>0.1038961038961039</v>
      </c>
      <c r="AE13" s="8">
        <f t="shared" si="20"/>
        <v>0.16666666666666666</v>
      </c>
      <c r="AF13" s="8">
        <f t="shared" si="20"/>
        <v>0.12121212121212122</v>
      </c>
      <c r="AG13" s="8">
        <f t="shared" si="20"/>
        <v>6.3063063063063057E-2</v>
      </c>
      <c r="AH13" s="8">
        <f t="shared" ref="AH13:BM13" si="21">AH3/AH7</f>
        <v>0.15384615384615385</v>
      </c>
      <c r="AI13" s="8">
        <f t="shared" si="21"/>
        <v>9.4827586206896547E-2</v>
      </c>
      <c r="AJ13" s="8">
        <f t="shared" si="21"/>
        <v>8.1818181818181818E-2</v>
      </c>
      <c r="AK13" s="8">
        <f t="shared" si="21"/>
        <v>7.8651685393258425E-2</v>
      </c>
      <c r="AL13" s="8">
        <f t="shared" si="21"/>
        <v>0.15384615384615385</v>
      </c>
      <c r="AM13" s="8">
        <f t="shared" si="21"/>
        <v>6.5217391304347824E-2</v>
      </c>
      <c r="AN13" s="8">
        <f t="shared" si="21"/>
        <v>9.8360655737704916E-2</v>
      </c>
      <c r="AO13" s="8">
        <f t="shared" si="21"/>
        <v>0.17948717948717949</v>
      </c>
      <c r="AP13" s="8">
        <f t="shared" si="21"/>
        <v>8.9743589743589744E-2</v>
      </c>
      <c r="AQ13" s="8">
        <f t="shared" si="21"/>
        <v>7.7777777777777779E-2</v>
      </c>
      <c r="AR13" s="8">
        <f t="shared" si="21"/>
        <v>0.17355371900826447</v>
      </c>
      <c r="AS13" s="8">
        <f t="shared" si="21"/>
        <v>9.8214285714285712E-2</v>
      </c>
      <c r="AT13" s="8">
        <f t="shared" si="21"/>
        <v>0.1015625</v>
      </c>
      <c r="AU13" s="8">
        <f t="shared" si="21"/>
        <v>0.1111111111111111</v>
      </c>
      <c r="AV13" s="8">
        <f t="shared" si="21"/>
        <v>8.9108910891089105E-2</v>
      </c>
      <c r="AW13" s="8">
        <f t="shared" si="21"/>
        <v>9.2592592592592587E-2</v>
      </c>
      <c r="AX13" s="8">
        <f t="shared" si="21"/>
        <v>4.5801526717557252E-2</v>
      </c>
      <c r="AY13" s="8">
        <f t="shared" si="21"/>
        <v>0.10377358490566038</v>
      </c>
      <c r="AZ13" s="8">
        <f t="shared" si="21"/>
        <v>8.7378640776699032E-2</v>
      </c>
      <c r="BA13" s="8">
        <f t="shared" si="21"/>
        <v>0.13750000000000001</v>
      </c>
      <c r="BB13" s="8">
        <f t="shared" si="21"/>
        <v>9.7222222222222224E-2</v>
      </c>
      <c r="BC13" s="8">
        <f t="shared" si="21"/>
        <v>7.5949367088607597E-2</v>
      </c>
      <c r="BD13" s="8">
        <f t="shared" si="21"/>
        <v>0.10476190476190476</v>
      </c>
      <c r="BE13" s="8">
        <f t="shared" si="21"/>
        <v>6.1643835616438353E-2</v>
      </c>
      <c r="BF13" s="8">
        <f t="shared" si="21"/>
        <v>0.11382113821138211</v>
      </c>
      <c r="BG13" s="8">
        <f t="shared" si="21"/>
        <v>0.1206896551724138</v>
      </c>
      <c r="BH13" s="8">
        <f t="shared" si="21"/>
        <v>0.1044776119402985</v>
      </c>
      <c r="BI13" s="8">
        <f t="shared" si="21"/>
        <v>6.9565217391304349E-2</v>
      </c>
      <c r="BJ13" s="8">
        <f t="shared" si="21"/>
        <v>6.6666666666666666E-2</v>
      </c>
      <c r="BK13" s="8">
        <f t="shared" si="21"/>
        <v>0.13186813186813187</v>
      </c>
      <c r="BL13" s="8">
        <f t="shared" si="21"/>
        <v>7.1428571428571425E-2</v>
      </c>
      <c r="BM13" s="8">
        <f t="shared" si="21"/>
        <v>0.1</v>
      </c>
      <c r="BN13" s="8">
        <f t="shared" ref="BN13:CS13" si="22">BN3/BN7</f>
        <v>9.8765432098765427E-2</v>
      </c>
      <c r="BO13" s="8">
        <f t="shared" si="22"/>
        <v>0.13636363636363635</v>
      </c>
      <c r="BP13" s="8">
        <f t="shared" si="22"/>
        <v>0.12359550561797752</v>
      </c>
      <c r="BQ13" s="8">
        <f t="shared" si="22"/>
        <v>0.18518518518518517</v>
      </c>
      <c r="BR13" s="8">
        <f t="shared" si="22"/>
        <v>0.11724137931034483</v>
      </c>
      <c r="BS13" s="8">
        <f t="shared" si="22"/>
        <v>0.15662650602409639</v>
      </c>
      <c r="BT13" s="8">
        <f t="shared" si="22"/>
        <v>7.5471698113207544E-2</v>
      </c>
      <c r="BU13" s="8">
        <f t="shared" si="22"/>
        <v>2.8846153846153848E-2</v>
      </c>
      <c r="BV13" s="8">
        <f t="shared" si="22"/>
        <v>5.6000000000000001E-2</v>
      </c>
      <c r="BW13" s="8">
        <f t="shared" si="22"/>
        <v>8.3333333333333329E-2</v>
      </c>
      <c r="BX13" s="8">
        <f t="shared" si="22"/>
        <v>7.0000000000000007E-2</v>
      </c>
      <c r="BY13" s="8">
        <f t="shared" si="22"/>
        <v>0.12598425196850394</v>
      </c>
      <c r="BZ13" s="8">
        <f t="shared" si="22"/>
        <v>5.1948051948051951E-2</v>
      </c>
      <c r="CA13" s="8">
        <f t="shared" si="22"/>
        <v>7.0588235294117646E-2</v>
      </c>
      <c r="CB13" s="8">
        <f t="shared" si="22"/>
        <v>0.10714285714285714</v>
      </c>
      <c r="CC13" s="8">
        <f t="shared" si="22"/>
        <v>0.125</v>
      </c>
      <c r="CD13" s="8">
        <f t="shared" si="22"/>
        <v>0.08</v>
      </c>
      <c r="CE13" s="8">
        <f t="shared" si="22"/>
        <v>0.11347517730496454</v>
      </c>
      <c r="CF13" s="8">
        <f t="shared" si="22"/>
        <v>7.4829931972789115E-2</v>
      </c>
      <c r="CG13" s="8">
        <f t="shared" si="22"/>
        <v>5.9829059829059832E-2</v>
      </c>
      <c r="CH13" s="8">
        <f t="shared" si="22"/>
        <v>8.1300813008130079E-2</v>
      </c>
      <c r="CI13" s="8">
        <f t="shared" si="22"/>
        <v>3.5714285714285712E-2</v>
      </c>
      <c r="CJ13" s="8">
        <f t="shared" si="22"/>
        <v>0.1</v>
      </c>
      <c r="CK13" s="8">
        <f t="shared" si="22"/>
        <v>0.10256410256410256</v>
      </c>
      <c r="CL13" s="8">
        <f t="shared" si="22"/>
        <v>0.10256410256410256</v>
      </c>
      <c r="CM13" s="8">
        <f t="shared" si="22"/>
        <v>8.6419753086419748E-2</v>
      </c>
      <c r="CN13" s="8">
        <f t="shared" si="22"/>
        <v>0.11711711711711711</v>
      </c>
      <c r="CO13" s="8">
        <f t="shared" si="22"/>
        <v>8.3333333333333329E-2</v>
      </c>
      <c r="CP13" s="8">
        <f t="shared" si="22"/>
        <v>6.8027210884353748E-2</v>
      </c>
      <c r="CQ13" s="8">
        <f t="shared" si="22"/>
        <v>0.10596026490066225</v>
      </c>
      <c r="CR13" s="8">
        <f t="shared" si="22"/>
        <v>5.2238805970149252E-2</v>
      </c>
      <c r="CS13" s="8">
        <f t="shared" si="22"/>
        <v>5.185185185185185E-2</v>
      </c>
      <c r="CT13" s="8">
        <f t="shared" ref="CT13:DM13" si="23">CT3/CT7</f>
        <v>7.8125E-2</v>
      </c>
      <c r="CU13" s="8">
        <f t="shared" si="23"/>
        <v>6.1538461538461542E-2</v>
      </c>
      <c r="CV13" s="8">
        <f t="shared" si="23"/>
        <v>5.0847457627118647E-2</v>
      </c>
      <c r="CW13" s="8">
        <f t="shared" si="23"/>
        <v>0.10948905109489052</v>
      </c>
      <c r="CX13" s="8">
        <f t="shared" si="23"/>
        <v>6.6666666666666666E-2</v>
      </c>
      <c r="CY13" s="8">
        <f t="shared" si="23"/>
        <v>0.14150943396226415</v>
      </c>
      <c r="CZ13" s="8">
        <f t="shared" si="23"/>
        <v>7.2368421052631582E-2</v>
      </c>
      <c r="DA13" s="8">
        <f t="shared" si="23"/>
        <v>9.4890510948905105E-2</v>
      </c>
      <c r="DB13" s="8">
        <f t="shared" si="23"/>
        <v>0.12578616352201258</v>
      </c>
      <c r="DC13" s="8">
        <f t="shared" si="23"/>
        <v>9.7701149425287362E-2</v>
      </c>
      <c r="DD13" s="8">
        <f t="shared" si="23"/>
        <v>8.3333333333333329E-2</v>
      </c>
      <c r="DE13" s="8">
        <f t="shared" si="23"/>
        <v>7.746478873239436E-2</v>
      </c>
      <c r="DF13" s="8">
        <f t="shared" si="23"/>
        <v>5.1470588235294115E-2</v>
      </c>
      <c r="DG13" s="8">
        <f t="shared" si="23"/>
        <v>2.8571428571428571E-2</v>
      </c>
      <c r="DH13" s="8">
        <f t="shared" si="23"/>
        <v>6.8702290076335881E-2</v>
      </c>
      <c r="DI13" s="8">
        <f t="shared" si="23"/>
        <v>0.140625</v>
      </c>
      <c r="DJ13" s="8">
        <f t="shared" si="23"/>
        <v>0.10638297872340426</v>
      </c>
      <c r="DK13" s="8">
        <f t="shared" si="23"/>
        <v>0.10666666666666667</v>
      </c>
      <c r="DL13" s="8">
        <f t="shared" si="23"/>
        <v>0.11409395973154363</v>
      </c>
      <c r="DM13" s="8">
        <f t="shared" si="23"/>
        <v>7.6923076923076927E-2</v>
      </c>
      <c r="DN13" s="8">
        <f>DN3/DN7</f>
        <v>9.1428571428571428E-2</v>
      </c>
      <c r="DO13" s="8">
        <f>DO3/DO7</f>
        <v>0.13380281690140844</v>
      </c>
      <c r="DP13" s="8">
        <f>DP3/DP7</f>
        <v>9.7744360902255634E-2</v>
      </c>
      <c r="DQ13" s="8">
        <f>DQ3/DQ7</f>
        <v>7.3333333333333334E-2</v>
      </c>
      <c r="DR13" s="8">
        <f>DR3/DR7</f>
        <v>9.2436974789915971E-2</v>
      </c>
      <c r="DS13" s="8">
        <f t="shared" ref="DS13:EW13" si="24">DS3/DS7</f>
        <v>0.11267605633802817</v>
      </c>
      <c r="DT13" s="8">
        <f t="shared" si="24"/>
        <v>9.3457943925233641E-2</v>
      </c>
      <c r="DU13" s="8">
        <f t="shared" si="24"/>
        <v>0.19166666666666668</v>
      </c>
      <c r="DV13" s="8">
        <f t="shared" si="24"/>
        <v>0.12941176470588237</v>
      </c>
      <c r="DW13" s="8">
        <f t="shared" si="24"/>
        <v>9.0909090909090912E-2</v>
      </c>
      <c r="DX13" s="8">
        <f t="shared" si="24"/>
        <v>0.1</v>
      </c>
      <c r="DY13" s="8">
        <f t="shared" si="24"/>
        <v>7.3333333333333334E-2</v>
      </c>
      <c r="DZ13" s="8">
        <f t="shared" si="24"/>
        <v>9.5238095238095233E-2</v>
      </c>
      <c r="EA13" s="8">
        <f t="shared" si="24"/>
        <v>9.45945945945946E-2</v>
      </c>
      <c r="EB13" s="8">
        <f t="shared" si="24"/>
        <v>7.7419354838709681E-2</v>
      </c>
      <c r="EC13" s="8">
        <f t="shared" si="24"/>
        <v>7.0175438596491224E-2</v>
      </c>
      <c r="ED13" s="8">
        <f t="shared" si="24"/>
        <v>0.12403100775193798</v>
      </c>
      <c r="EE13" s="8">
        <f t="shared" si="24"/>
        <v>9.2715231788079472E-2</v>
      </c>
      <c r="EF13" s="8">
        <f t="shared" si="24"/>
        <v>0.12820512820512819</v>
      </c>
      <c r="EG13" s="8">
        <f t="shared" si="24"/>
        <v>0.11811023622047244</v>
      </c>
      <c r="EH13" s="8">
        <f t="shared" si="24"/>
        <v>9.3220338983050849E-2</v>
      </c>
      <c r="EI13" s="8">
        <f t="shared" si="24"/>
        <v>8.2644628099173556E-2</v>
      </c>
      <c r="EJ13" s="8">
        <f t="shared" si="24"/>
        <v>0.11258278145695365</v>
      </c>
      <c r="EK13" s="8">
        <f t="shared" si="24"/>
        <v>7.3170731707317069E-2</v>
      </c>
      <c r="EL13" s="8">
        <f t="shared" si="24"/>
        <v>0.10714285714285714</v>
      </c>
      <c r="EM13" s="8">
        <f t="shared" si="24"/>
        <v>9.0909090909090912E-2</v>
      </c>
      <c r="EN13" s="8">
        <f t="shared" si="24"/>
        <v>0.1453900709219858</v>
      </c>
      <c r="EO13" s="8" t="e">
        <f t="shared" si="24"/>
        <v>#DIV/0!</v>
      </c>
      <c r="EP13" s="8" t="e">
        <f t="shared" si="24"/>
        <v>#DIV/0!</v>
      </c>
      <c r="EQ13" s="8" t="e">
        <f t="shared" si="24"/>
        <v>#DIV/0!</v>
      </c>
      <c r="ER13" s="8" t="e">
        <f t="shared" si="24"/>
        <v>#DIV/0!</v>
      </c>
      <c r="ES13" s="8" t="e">
        <f t="shared" si="24"/>
        <v>#DIV/0!</v>
      </c>
      <c r="ET13" s="8" t="e">
        <f t="shared" si="24"/>
        <v>#DIV/0!</v>
      </c>
      <c r="EU13" s="8" t="e">
        <f t="shared" si="24"/>
        <v>#DIV/0!</v>
      </c>
      <c r="EV13" s="8" t="e">
        <f t="shared" si="24"/>
        <v>#DIV/0!</v>
      </c>
      <c r="EW13" s="8" t="e">
        <f t="shared" si="24"/>
        <v>#DIV/0!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rgb="FFFFFF00"/>
  </sheetPr>
  <dimension ref="A1:HE23"/>
  <sheetViews>
    <sheetView workbookViewId="0">
      <selection activeCell="EP18" sqref="EP18:EP21"/>
    </sheetView>
  </sheetViews>
  <sheetFormatPr defaultColWidth="8.6640625" defaultRowHeight="14.4" x14ac:dyDescent="0.3"/>
  <cols>
    <col min="2" max="138" width="0" hidden="1" customWidth="1"/>
  </cols>
  <sheetData>
    <row r="1" spans="1:150" s="31" customFormat="1" x14ac:dyDescent="0.3">
      <c r="EI1" s="31" t="str">
        <f>'Raw Data'!GS124</f>
        <v>Jan</v>
      </c>
      <c r="EJ1" s="31" t="str">
        <f>'Raw Data'!GT124</f>
        <v>Feb</v>
      </c>
      <c r="EK1" s="31" t="str">
        <f>'Raw Data'!GU124</f>
        <v>Mar</v>
      </c>
      <c r="EL1" s="31" t="str">
        <f>'Raw Data'!GV124</f>
        <v>Apr</v>
      </c>
      <c r="EM1" s="31" t="str">
        <f>'Raw Data'!GW124</f>
        <v>May</v>
      </c>
      <c r="EN1" s="31" t="str">
        <f>'Raw Data'!GX124</f>
        <v>Jun</v>
      </c>
      <c r="EO1" s="31" t="str">
        <f>'Raw Data'!GY124</f>
        <v>Jul</v>
      </c>
      <c r="EP1" s="31" t="str">
        <f>'Raw Data'!GZ124</f>
        <v>Aug</v>
      </c>
      <c r="EQ1" s="31" t="str">
        <f>'Raw Data'!HA124</f>
        <v>Sep</v>
      </c>
      <c r="ER1" s="31" t="str">
        <f>'Raw Data'!HB124</f>
        <v>Oct</v>
      </c>
      <c r="ES1" s="31" t="str">
        <f>'Raw Data'!HC124</f>
        <v>Nov</v>
      </c>
      <c r="ET1" s="31" t="str">
        <f>'Raw Data'!HD124</f>
        <v>Dec</v>
      </c>
    </row>
    <row r="2" spans="1:150" s="31" customFormat="1" hidden="1" x14ac:dyDescent="0.3"/>
    <row r="3" spans="1:150" s="31" customFormat="1" hidden="1" x14ac:dyDescent="0.3"/>
    <row r="4" spans="1:150" s="31" customFormat="1" hidden="1" x14ac:dyDescent="0.3"/>
    <row r="5" spans="1:150" s="31" customFormat="1" hidden="1" x14ac:dyDescent="0.3">
      <c r="A5" s="31">
        <v>2012</v>
      </c>
      <c r="EI5" s="31">
        <v>274</v>
      </c>
      <c r="EJ5" s="31">
        <v>241</v>
      </c>
      <c r="EK5" s="31">
        <v>274</v>
      </c>
      <c r="EL5" s="31">
        <v>207</v>
      </c>
      <c r="EM5" s="31">
        <v>195</v>
      </c>
      <c r="EN5" s="31">
        <v>215</v>
      </c>
      <c r="EO5" s="31">
        <v>190</v>
      </c>
      <c r="EP5" s="31">
        <v>240</v>
      </c>
      <c r="EQ5" s="31">
        <v>213</v>
      </c>
      <c r="ER5" s="31">
        <v>208</v>
      </c>
      <c r="ES5" s="31">
        <v>228</v>
      </c>
      <c r="ET5" s="31">
        <v>252</v>
      </c>
    </row>
    <row r="6" spans="1:150" s="31" customFormat="1" hidden="1" x14ac:dyDescent="0.3">
      <c r="A6" s="31">
        <f>'Raw Data'!A132</f>
        <v>2013</v>
      </c>
      <c r="EI6" s="31">
        <f>'Raw Data'!GS132</f>
        <v>0</v>
      </c>
      <c r="EJ6" s="31">
        <f>'Raw Data'!GT132</f>
        <v>178</v>
      </c>
      <c r="EK6" s="31">
        <f>'Raw Data'!GU132</f>
        <v>201</v>
      </c>
      <c r="EL6" s="31">
        <f>'Raw Data'!GV132</f>
        <v>246</v>
      </c>
      <c r="EM6" s="31">
        <f>'Raw Data'!GW132</f>
        <v>215</v>
      </c>
      <c r="EN6" s="31">
        <f>'Raw Data'!GX132</f>
        <v>213</v>
      </c>
      <c r="EO6" s="31">
        <f>'Raw Data'!GY132</f>
        <v>232</v>
      </c>
      <c r="EP6" s="31">
        <f>'Raw Data'!GZ132</f>
        <v>219</v>
      </c>
      <c r="EQ6" s="31">
        <f>'Raw Data'!HA132</f>
        <v>231</v>
      </c>
      <c r="ER6" s="31">
        <f>'Raw Data'!HB132</f>
        <v>237</v>
      </c>
      <c r="ES6" s="31">
        <f>'Raw Data'!HC132</f>
        <v>212</v>
      </c>
      <c r="ET6" s="31">
        <f>'Raw Data'!HD132</f>
        <v>216</v>
      </c>
    </row>
    <row r="7" spans="1:150" hidden="1" x14ac:dyDescent="0.3">
      <c r="A7" s="31" t="e">
        <f>'Raw Data'!#REF!</f>
        <v>#REF!</v>
      </c>
      <c r="EI7" s="31">
        <f>'Raw Data'!GS133</f>
        <v>206</v>
      </c>
      <c r="EJ7" s="31">
        <f>'Raw Data'!GT133</f>
        <v>202</v>
      </c>
      <c r="EK7" s="31">
        <f>'Raw Data'!GU133</f>
        <v>206</v>
      </c>
      <c r="EL7" s="31">
        <f>'Raw Data'!GV133</f>
        <v>231</v>
      </c>
      <c r="EM7" s="31">
        <f>'Raw Data'!GW133</f>
        <v>212</v>
      </c>
      <c r="EN7" s="31">
        <f>'Raw Data'!GX133</f>
        <v>227</v>
      </c>
      <c r="EO7" s="31">
        <f>'Raw Data'!GY133</f>
        <v>218</v>
      </c>
      <c r="EP7" s="31">
        <f>'Raw Data'!GZ133</f>
        <v>191</v>
      </c>
      <c r="EQ7" s="31">
        <f>'Raw Data'!HA133</f>
        <v>199</v>
      </c>
      <c r="ER7" s="31">
        <f>'Raw Data'!HB133</f>
        <v>212</v>
      </c>
      <c r="ES7" s="31">
        <f>'Raw Data'!HC133</f>
        <v>205</v>
      </c>
      <c r="ET7" s="31">
        <f>'Raw Data'!HD133</f>
        <v>234</v>
      </c>
    </row>
    <row r="8" spans="1:150" hidden="1" x14ac:dyDescent="0.3">
      <c r="A8" s="31">
        <f>'Raw Data'!A133</f>
        <v>2014</v>
      </c>
      <c r="EI8" s="31">
        <f>'Raw Data'!GS134</f>
        <v>237</v>
      </c>
      <c r="EJ8" s="31">
        <f>'Raw Data'!GT134</f>
        <v>233</v>
      </c>
      <c r="EK8" s="31">
        <f>'Raw Data'!GU134</f>
        <v>212</v>
      </c>
      <c r="EL8" s="31">
        <f>'Raw Data'!GV134</f>
        <v>237</v>
      </c>
      <c r="EM8" s="31">
        <f>'Raw Data'!GW134</f>
        <v>197</v>
      </c>
      <c r="EN8" s="31">
        <f>'Raw Data'!GX134</f>
        <v>218</v>
      </c>
      <c r="EO8" s="31">
        <f>'Raw Data'!GY134</f>
        <v>212</v>
      </c>
      <c r="EP8" s="31">
        <f>'Raw Data'!GZ134</f>
        <v>190</v>
      </c>
      <c r="EQ8" s="31">
        <f>'Raw Data'!HA134</f>
        <v>215</v>
      </c>
      <c r="ER8" s="31">
        <f>'Raw Data'!HB134</f>
        <v>235</v>
      </c>
      <c r="ES8" s="31">
        <f>'Raw Data'!HC134</f>
        <v>216</v>
      </c>
      <c r="ET8" s="31">
        <f>'Raw Data'!HD134</f>
        <v>216</v>
      </c>
    </row>
    <row r="9" spans="1:150" hidden="1" x14ac:dyDescent="0.3">
      <c r="A9" s="31">
        <v>2016</v>
      </c>
      <c r="EI9" s="31">
        <f>'Raw Data'!GS135</f>
        <v>214</v>
      </c>
      <c r="EJ9" s="31">
        <f>'Raw Data'!GT135</f>
        <v>197</v>
      </c>
      <c r="EK9" s="31">
        <f>'Raw Data'!GU135</f>
        <v>198</v>
      </c>
      <c r="EL9" s="31">
        <f>'Raw Data'!GV135</f>
        <v>207</v>
      </c>
      <c r="EM9" s="31">
        <f>'Raw Data'!GW135</f>
        <v>209</v>
      </c>
      <c r="EN9" s="31">
        <f>'Raw Data'!GX135</f>
        <v>182</v>
      </c>
      <c r="EO9" s="31">
        <f>'Raw Data'!GY135</f>
        <v>224</v>
      </c>
      <c r="EP9" s="31">
        <f>'Raw Data'!GZ135</f>
        <v>197</v>
      </c>
      <c r="EQ9" s="31">
        <f>'Raw Data'!HA135</f>
        <v>203</v>
      </c>
      <c r="ER9" s="31">
        <f>'Raw Data'!HB135</f>
        <v>185</v>
      </c>
      <c r="ES9" s="31">
        <f>'Raw Data'!HC135</f>
        <v>254</v>
      </c>
      <c r="ET9" s="31">
        <f>'Raw Data'!HD135</f>
        <v>211</v>
      </c>
    </row>
    <row r="10" spans="1:150" x14ac:dyDescent="0.3">
      <c r="A10" s="31">
        <v>2017</v>
      </c>
      <c r="EI10" s="31">
        <f>'Raw Data'!GS136</f>
        <v>223</v>
      </c>
      <c r="EJ10" s="31">
        <f>'Raw Data'!GT136</f>
        <v>191</v>
      </c>
      <c r="EK10" s="31">
        <f>'Raw Data'!GU136</f>
        <v>192</v>
      </c>
      <c r="EL10" s="31">
        <f>'Raw Data'!GV136</f>
        <v>160</v>
      </c>
      <c r="EM10" s="31">
        <f>'Raw Data'!GW136</f>
        <v>135</v>
      </c>
      <c r="EN10" s="31">
        <f>'Raw Data'!GX136</f>
        <v>137</v>
      </c>
      <c r="EO10" s="31">
        <f>'Raw Data'!GY136</f>
        <v>119</v>
      </c>
      <c r="EP10" s="31">
        <f>'Raw Data'!GZ136</f>
        <v>142</v>
      </c>
      <c r="EQ10" s="31">
        <f>'Raw Data'!HA136</f>
        <v>120</v>
      </c>
      <c r="ER10" s="31">
        <f>'Raw Data'!HB136</f>
        <v>147</v>
      </c>
      <c r="ES10" s="31">
        <f>'Raw Data'!HC136</f>
        <v>141</v>
      </c>
      <c r="ET10" s="31">
        <f>'Raw Data'!HD136</f>
        <v>120</v>
      </c>
    </row>
    <row r="11" spans="1:150" x14ac:dyDescent="0.3">
      <c r="A11" s="31">
        <f>'Raw Data'!A136</f>
        <v>2017</v>
      </c>
      <c r="EI11" s="31">
        <f>'Raw Data'!GS137</f>
        <v>170</v>
      </c>
      <c r="EJ11" s="31">
        <f>'Raw Data'!GT137</f>
        <v>117</v>
      </c>
      <c r="EK11" s="31">
        <f>'Raw Data'!GU137</f>
        <v>123</v>
      </c>
      <c r="EL11" s="31">
        <f>'Raw Data'!GV137</f>
        <v>133</v>
      </c>
      <c r="EM11" s="31">
        <f>'Raw Data'!GW137</f>
        <v>132</v>
      </c>
      <c r="EN11" s="31">
        <f>'Raw Data'!GX137</f>
        <v>126</v>
      </c>
      <c r="EO11" s="31">
        <f>'Raw Data'!GY137</f>
        <v>129</v>
      </c>
      <c r="EP11" s="31">
        <f>'Raw Data'!GZ137</f>
        <v>137</v>
      </c>
      <c r="EQ11" s="31">
        <f>'Raw Data'!HA137</f>
        <v>110</v>
      </c>
      <c r="ER11" s="31">
        <f>'Raw Data'!HB137</f>
        <v>117</v>
      </c>
      <c r="ES11" s="31">
        <f>'Raw Data'!HC137</f>
        <v>118</v>
      </c>
      <c r="ET11" s="31">
        <f>'Raw Data'!HD137</f>
        <v>110</v>
      </c>
    </row>
    <row r="12" spans="1:150" x14ac:dyDescent="0.3">
      <c r="A12" s="31">
        <v>2019</v>
      </c>
      <c r="EI12" s="31">
        <f>'Raw Data'!GS138</f>
        <v>104</v>
      </c>
      <c r="EJ12" s="31">
        <f>'Raw Data'!GT138</f>
        <v>122</v>
      </c>
      <c r="EK12" s="31">
        <f>'Raw Data'!GU138</f>
        <v>106</v>
      </c>
      <c r="EL12" s="31">
        <f>'Raw Data'!GV138</f>
        <v>118</v>
      </c>
      <c r="EM12" s="31">
        <f>'Raw Data'!GW138</f>
        <v>108</v>
      </c>
      <c r="EN12" s="31">
        <f>'Raw Data'!GX138</f>
        <v>127</v>
      </c>
      <c r="EO12" s="31">
        <f>'Raw Data'!GY138</f>
        <v>119</v>
      </c>
      <c r="EP12" s="31">
        <f>'Raw Data'!GZ138</f>
        <v>136</v>
      </c>
      <c r="EQ12" s="31">
        <f>'Raw Data'!HA138</f>
        <v>112</v>
      </c>
      <c r="ER12" s="31">
        <f>'Raw Data'!HB138</f>
        <v>103</v>
      </c>
      <c r="ES12" s="31">
        <f>'Raw Data'!HC138</f>
        <v>111</v>
      </c>
      <c r="ET12" s="31">
        <f>'Raw Data'!HD138</f>
        <v>125</v>
      </c>
    </row>
    <row r="13" spans="1:150" x14ac:dyDescent="0.3">
      <c r="A13" s="31">
        <v>2020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>
        <f>'Raw Data'!GS139</f>
        <v>109</v>
      </c>
      <c r="EJ13" s="31">
        <f>'Raw Data'!GT139</f>
        <v>119</v>
      </c>
      <c r="EK13" s="31">
        <f>'Raw Data'!GU139</f>
        <v>121</v>
      </c>
      <c r="EL13" s="31">
        <f>'Raw Data'!GV139</f>
        <v>96</v>
      </c>
      <c r="EM13" s="31">
        <f>'Raw Data'!GW139</f>
        <v>115</v>
      </c>
      <c r="EN13" s="31">
        <f>'Raw Data'!GX139</f>
        <v>97</v>
      </c>
      <c r="EO13" s="31">
        <f>'Raw Data'!GY139</f>
        <v>126</v>
      </c>
      <c r="EP13" s="31">
        <f>'Raw Data'!GZ139</f>
        <v>0</v>
      </c>
      <c r="EQ13" s="31">
        <f>'Raw Data'!HA139</f>
        <v>0</v>
      </c>
      <c r="ER13" s="31">
        <f>'Raw Data'!HB139</f>
        <v>0</v>
      </c>
      <c r="ES13" s="31">
        <f>'Raw Data'!HC139</f>
        <v>0</v>
      </c>
      <c r="ET13" s="31">
        <f>'Raw Data'!HD139</f>
        <v>0</v>
      </c>
    </row>
    <row r="14" spans="1:150" x14ac:dyDescent="0.3">
      <c r="A14" s="213"/>
    </row>
    <row r="15" spans="1:150" x14ac:dyDescent="0.3">
      <c r="A15" s="213"/>
    </row>
    <row r="16" spans="1:150" ht="16.2" thickBot="1" x14ac:dyDescent="0.35">
      <c r="EP16" s="229" t="s">
        <v>255</v>
      </c>
      <c r="EQ16" s="229"/>
      <c r="ER16" s="229"/>
    </row>
    <row r="17" spans="139:213" ht="15" thickTop="1" x14ac:dyDescent="0.3">
      <c r="EI17" s="144"/>
      <c r="EJ17" s="144"/>
      <c r="EN17" s="144"/>
      <c r="EO17" s="144"/>
      <c r="EP17" s="165" t="s">
        <v>244</v>
      </c>
      <c r="EQ17" s="165" t="s">
        <v>245</v>
      </c>
      <c r="ER17" s="165" t="s">
        <v>247</v>
      </c>
      <c r="ES17" s="144"/>
      <c r="ET17" s="144"/>
      <c r="EU17" s="144"/>
      <c r="EV17" s="144"/>
      <c r="EW17" s="144"/>
      <c r="EX17" s="144"/>
      <c r="EY17" s="144"/>
      <c r="EZ17" s="144"/>
      <c r="FA17" s="144"/>
      <c r="FB17" s="144"/>
      <c r="FC17" s="144"/>
      <c r="FD17" s="144"/>
      <c r="FE17" s="144"/>
      <c r="FF17" s="144"/>
      <c r="FG17" s="144"/>
      <c r="FH17" s="144"/>
      <c r="FI17" s="144"/>
      <c r="FJ17" s="144"/>
      <c r="FK17" s="144"/>
      <c r="FL17" s="144"/>
      <c r="FM17" s="144"/>
      <c r="FN17" s="144"/>
      <c r="FO17" s="144"/>
      <c r="FP17" s="144"/>
      <c r="FQ17" s="144"/>
      <c r="FR17" s="144"/>
      <c r="FS17" s="144"/>
      <c r="FT17" s="144"/>
      <c r="FU17" s="144"/>
      <c r="FV17" s="144"/>
      <c r="FW17" s="144"/>
      <c r="FX17" s="144"/>
      <c r="FY17" s="144"/>
      <c r="FZ17" s="144"/>
      <c r="GA17" s="144"/>
      <c r="GB17" s="144"/>
      <c r="GC17" s="144"/>
      <c r="GD17" s="144"/>
      <c r="GE17" s="144"/>
      <c r="GF17" s="144"/>
      <c r="GG17" s="144"/>
      <c r="GH17" s="144"/>
      <c r="GI17" s="144"/>
      <c r="GJ17" s="144"/>
      <c r="GK17" s="144"/>
      <c r="GL17" s="144"/>
      <c r="GM17" s="144"/>
      <c r="GN17" s="144"/>
      <c r="GO17" s="144"/>
      <c r="GP17" s="144"/>
      <c r="GQ17" s="144"/>
      <c r="GR17" s="144"/>
      <c r="GS17" s="144"/>
      <c r="GT17" s="144"/>
      <c r="GU17" s="144"/>
      <c r="GV17" s="144"/>
      <c r="GW17" s="144"/>
      <c r="GX17" s="144"/>
      <c r="GY17" s="144"/>
      <c r="GZ17" s="144"/>
      <c r="HA17" s="144"/>
      <c r="HB17" s="144"/>
      <c r="HC17" s="144"/>
      <c r="HD17" s="144"/>
      <c r="HE17" s="144"/>
    </row>
    <row r="18" spans="139:213" s="51" customFormat="1" ht="15.6" x14ac:dyDescent="0.3">
      <c r="EP18" s="166" t="s">
        <v>320</v>
      </c>
      <c r="EQ18" s="180">
        <f>EO13</f>
        <v>126</v>
      </c>
      <c r="ER18" s="168">
        <f>(EQ18-EQ19)/EQ19</f>
        <v>5.8823529411764705E-2</v>
      </c>
    </row>
    <row r="19" spans="139:213" ht="15.6" x14ac:dyDescent="0.3">
      <c r="EP19" s="166" t="s">
        <v>321</v>
      </c>
      <c r="EQ19" s="180">
        <f>EO12</f>
        <v>119</v>
      </c>
      <c r="ER19" s="168">
        <f>(EQ19-EQ20)/EQ20</f>
        <v>-7.7519379844961239E-2</v>
      </c>
    </row>
    <row r="20" spans="139:213" ht="15.6" x14ac:dyDescent="0.3">
      <c r="EP20" s="166" t="s">
        <v>322</v>
      </c>
      <c r="EQ20" s="180">
        <f>EO11</f>
        <v>129</v>
      </c>
      <c r="ER20" s="168">
        <f>(EQ20-EQ21)/EQ21</f>
        <v>8.4033613445378158E-2</v>
      </c>
    </row>
    <row r="21" spans="139:213" ht="15.6" x14ac:dyDescent="0.3">
      <c r="EP21" s="166" t="s">
        <v>323</v>
      </c>
      <c r="EQ21" s="159">
        <f>EO10</f>
        <v>119</v>
      </c>
      <c r="ER21" s="164"/>
    </row>
    <row r="23" spans="139:213" x14ac:dyDescent="0.3">
      <c r="EK23" s="51"/>
      <c r="EL23" s="51"/>
    </row>
  </sheetData>
  <mergeCells count="1">
    <mergeCell ref="EP16:ER1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rgb="FFFFFF00"/>
  </sheetPr>
  <dimension ref="A1:CL26"/>
  <sheetViews>
    <sheetView topLeftCell="A7" workbookViewId="0">
      <selection activeCell="F14" sqref="F14"/>
    </sheetView>
  </sheetViews>
  <sheetFormatPr defaultColWidth="8.6640625" defaultRowHeight="14.4" x14ac:dyDescent="0.3"/>
  <cols>
    <col min="1" max="1" width="18.44140625" bestFit="1" customWidth="1"/>
    <col min="6" max="6" width="9.6640625" bestFit="1" customWidth="1"/>
  </cols>
  <sheetData>
    <row r="1" spans="1:13" x14ac:dyDescent="0.3">
      <c r="A1" t="s">
        <v>242</v>
      </c>
    </row>
    <row r="2" spans="1:13" x14ac:dyDescent="0.3">
      <c r="B2" t="s">
        <v>141</v>
      </c>
      <c r="C2" t="s">
        <v>142</v>
      </c>
      <c r="D2" t="s">
        <v>143</v>
      </c>
      <c r="E2" t="s">
        <v>144</v>
      </c>
      <c r="F2" t="s">
        <v>74</v>
      </c>
      <c r="G2" t="s">
        <v>145</v>
      </c>
      <c r="H2" t="s">
        <v>76</v>
      </c>
      <c r="I2" t="s">
        <v>147</v>
      </c>
      <c r="J2" t="s">
        <v>148</v>
      </c>
      <c r="K2" t="s">
        <v>149</v>
      </c>
      <c r="L2" t="s">
        <v>150</v>
      </c>
      <c r="M2" t="s">
        <v>151</v>
      </c>
    </row>
    <row r="3" spans="1:13" hidden="1" x14ac:dyDescent="0.3">
      <c r="A3">
        <v>2013</v>
      </c>
      <c r="J3">
        <f>'Raw Data'!DU29</f>
        <v>363</v>
      </c>
      <c r="K3">
        <f>'Raw Data'!DV29</f>
        <v>379</v>
      </c>
      <c r="L3">
        <f>'Raw Data'!DW29</f>
        <v>377</v>
      </c>
      <c r="M3">
        <f>'Raw Data'!DX29</f>
        <v>271</v>
      </c>
    </row>
    <row r="4" spans="1:13" hidden="1" x14ac:dyDescent="0.3">
      <c r="A4">
        <v>2014</v>
      </c>
      <c r="B4">
        <f>'Raw Data'!DY29</f>
        <v>333</v>
      </c>
      <c r="C4">
        <f>'Raw Data'!DZ29</f>
        <v>366</v>
      </c>
      <c r="D4">
        <f>'Raw Data'!EA29</f>
        <v>447</v>
      </c>
      <c r="E4">
        <f>'Raw Data'!EB29</f>
        <v>462</v>
      </c>
      <c r="F4">
        <f>'Raw Data'!EC29</f>
        <v>423</v>
      </c>
      <c r="G4">
        <f>'Raw Data'!ED29</f>
        <v>385</v>
      </c>
      <c r="H4">
        <f>'Raw Data'!EE29</f>
        <v>368</v>
      </c>
      <c r="I4">
        <f>'Raw Data'!EF29</f>
        <v>403</v>
      </c>
      <c r="J4">
        <f>'Raw Data'!EG29</f>
        <v>396</v>
      </c>
      <c r="K4">
        <f>'Raw Data'!EH29</f>
        <v>384</v>
      </c>
      <c r="L4">
        <f>'Raw Data'!EI29</f>
        <v>363</v>
      </c>
      <c r="M4">
        <f>'Raw Data'!EJ29</f>
        <v>269</v>
      </c>
    </row>
    <row r="5" spans="1:13" hidden="1" x14ac:dyDescent="0.3">
      <c r="A5">
        <v>2015</v>
      </c>
      <c r="B5">
        <f>'Raw Data'!EK29</f>
        <v>330</v>
      </c>
      <c r="C5">
        <f>'Raw Data'!EL29</f>
        <v>367</v>
      </c>
      <c r="D5">
        <f>'Raw Data'!EM29</f>
        <v>412</v>
      </c>
      <c r="E5">
        <f>'Raw Data'!EN29</f>
        <v>475</v>
      </c>
      <c r="F5">
        <f>'Raw Data'!EO29</f>
        <v>429</v>
      </c>
      <c r="G5">
        <f>'Raw Data'!EP29</f>
        <v>391</v>
      </c>
      <c r="H5">
        <f>'Raw Data'!EQ29</f>
        <v>402</v>
      </c>
      <c r="I5">
        <f>'Raw Data'!ER29</f>
        <v>407</v>
      </c>
      <c r="J5">
        <f>'Raw Data'!ES29</f>
        <v>435</v>
      </c>
      <c r="K5">
        <f>'Raw Data'!ET29</f>
        <v>444</v>
      </c>
      <c r="L5">
        <f>'Raw Data'!EU29</f>
        <v>400</v>
      </c>
      <c r="M5">
        <f>'Raw Data'!EV29</f>
        <v>335</v>
      </c>
    </row>
    <row r="6" spans="1:13" hidden="1" x14ac:dyDescent="0.3">
      <c r="A6">
        <v>2016</v>
      </c>
      <c r="B6">
        <f>'Raw Data'!EW29</f>
        <v>345</v>
      </c>
      <c r="C6">
        <f>'Raw Data'!EX29</f>
        <v>370</v>
      </c>
      <c r="D6">
        <f>'Raw Data'!EY29</f>
        <v>395</v>
      </c>
      <c r="E6">
        <f>'Raw Data'!EZ29</f>
        <v>434</v>
      </c>
      <c r="F6">
        <f>'Raw Data'!FA29</f>
        <v>445</v>
      </c>
      <c r="G6">
        <f>'Raw Data'!FB29</f>
        <v>389</v>
      </c>
      <c r="H6">
        <f>'Raw Data'!FC29</f>
        <v>416</v>
      </c>
      <c r="I6">
        <f>'Raw Data'!FD29</f>
        <v>431</v>
      </c>
      <c r="J6">
        <f>'Raw Data'!FE29</f>
        <v>426</v>
      </c>
      <c r="K6">
        <f>'Raw Data'!FF29</f>
        <v>366</v>
      </c>
      <c r="L6">
        <f>'Raw Data'!FG29</f>
        <v>370</v>
      </c>
      <c r="M6">
        <f>'Raw Data'!FH29</f>
        <v>267</v>
      </c>
    </row>
    <row r="7" spans="1:13" x14ac:dyDescent="0.3">
      <c r="A7">
        <v>2017</v>
      </c>
      <c r="B7">
        <f>'Raw Data'!FI29</f>
        <v>330</v>
      </c>
      <c r="C7">
        <f>'Raw Data'!FJ29</f>
        <v>367</v>
      </c>
      <c r="D7">
        <f>'Raw Data'!FK29</f>
        <v>451</v>
      </c>
      <c r="E7">
        <f>'Raw Data'!FL29</f>
        <v>473</v>
      </c>
      <c r="F7">
        <f>'Raw Data'!FM29</f>
        <v>461</v>
      </c>
      <c r="G7">
        <f>'Raw Data'!FN29</f>
        <v>410</v>
      </c>
      <c r="H7">
        <f>'Raw Data'!FO29</f>
        <v>422</v>
      </c>
      <c r="I7">
        <f>'Raw Data'!FP29</f>
        <v>419</v>
      </c>
      <c r="J7">
        <f>'Raw Data'!FQ29</f>
        <v>442</v>
      </c>
      <c r="K7">
        <f>'Raw Data'!FR29</f>
        <v>413</v>
      </c>
      <c r="L7">
        <f>'Raw Data'!FS29</f>
        <v>390</v>
      </c>
      <c r="M7">
        <f>'Raw Data'!FT29</f>
        <v>280</v>
      </c>
    </row>
    <row r="8" spans="1:13" x14ac:dyDescent="0.3">
      <c r="A8">
        <v>2018</v>
      </c>
      <c r="B8">
        <f>'Raw Data'!FU29</f>
        <v>304</v>
      </c>
      <c r="C8">
        <f>'Raw Data'!FV29</f>
        <v>394</v>
      </c>
      <c r="D8">
        <f>'Raw Data'!FW29</f>
        <v>414</v>
      </c>
      <c r="E8">
        <f>'Raw Data'!FX29</f>
        <v>439</v>
      </c>
      <c r="F8">
        <f>'Raw Data'!FY29</f>
        <v>435</v>
      </c>
      <c r="G8">
        <f>'Raw Data'!FZ29</f>
        <v>390</v>
      </c>
      <c r="H8">
        <f>'Raw Data'!GA29</f>
        <v>424</v>
      </c>
      <c r="I8">
        <f>'Raw Data'!GB29</f>
        <v>416</v>
      </c>
      <c r="J8">
        <f>'Raw Data'!GC29</f>
        <v>367</v>
      </c>
      <c r="K8">
        <f>'Raw Data'!GD29</f>
        <v>335</v>
      </c>
      <c r="L8">
        <f>'Raw Data'!GE29</f>
        <v>345</v>
      </c>
      <c r="M8">
        <f>'Raw Data'!GF29</f>
        <v>254</v>
      </c>
    </row>
    <row r="9" spans="1:13" x14ac:dyDescent="0.3">
      <c r="A9">
        <v>2019</v>
      </c>
      <c r="B9">
        <f>'Raw Data'!GG29</f>
        <v>323</v>
      </c>
      <c r="C9">
        <f>'Raw Data'!GH29</f>
        <v>380</v>
      </c>
      <c r="D9">
        <f>'Raw Data'!GI29</f>
        <v>451</v>
      </c>
      <c r="E9">
        <f>'Raw Data'!GJ29</f>
        <v>459</v>
      </c>
      <c r="F9">
        <f>'Raw Data'!GK29</f>
        <v>423</v>
      </c>
      <c r="G9">
        <f>'Raw Data'!GL29</f>
        <v>405</v>
      </c>
      <c r="H9">
        <f>'Raw Data'!GM29</f>
        <v>454</v>
      </c>
      <c r="I9">
        <f>'Raw Data'!GN29</f>
        <v>435</v>
      </c>
      <c r="J9">
        <f>'Raw Data'!GO29</f>
        <v>430</v>
      </c>
      <c r="K9">
        <f>'Raw Data'!GP29</f>
        <v>471</v>
      </c>
      <c r="L9">
        <f>'Raw Data'!GQ29</f>
        <v>402</v>
      </c>
      <c r="M9">
        <f>'Raw Data'!GR29</f>
        <v>327</v>
      </c>
    </row>
    <row r="10" spans="1:13" x14ac:dyDescent="0.3">
      <c r="A10">
        <v>2020</v>
      </c>
      <c r="B10">
        <f>'Raw Data'!GS29</f>
        <v>381</v>
      </c>
      <c r="C10">
        <f>'Raw Data'!GT29</f>
        <v>500</v>
      </c>
      <c r="D10">
        <f>'Raw Data'!GU29</f>
        <v>442</v>
      </c>
      <c r="E10">
        <f>'Raw Data'!GV29</f>
        <v>374</v>
      </c>
      <c r="F10">
        <f>'Raw Data'!GW29</f>
        <v>549</v>
      </c>
      <c r="G10">
        <f>'Raw Data'!GX29</f>
        <v>843</v>
      </c>
      <c r="H10">
        <f>'Raw Data'!GY29</f>
        <v>914</v>
      </c>
      <c r="I10">
        <f>'Raw Data'!GZ29</f>
        <v>935</v>
      </c>
      <c r="J10">
        <f>'Raw Data'!HA29</f>
        <v>0</v>
      </c>
      <c r="K10">
        <f>'Raw Data'!HB29</f>
        <v>0</v>
      </c>
      <c r="L10">
        <f>'Raw Data'!HC29</f>
        <v>0</v>
      </c>
      <c r="M10">
        <f>'Raw Data'!HD29</f>
        <v>0</v>
      </c>
    </row>
    <row r="12" spans="1:13" ht="16.2" thickBot="1" x14ac:dyDescent="0.35">
      <c r="F12" s="229" t="s">
        <v>242</v>
      </c>
      <c r="G12" s="229"/>
      <c r="H12" s="229"/>
    </row>
    <row r="13" spans="1:13" ht="15" thickTop="1" x14ac:dyDescent="0.3">
      <c r="F13" s="165" t="s">
        <v>244</v>
      </c>
      <c r="G13" s="165" t="s">
        <v>245</v>
      </c>
      <c r="H13" s="165" t="s">
        <v>247</v>
      </c>
    </row>
    <row r="14" spans="1:13" ht="15.6" x14ac:dyDescent="0.3">
      <c r="F14" s="166" t="s">
        <v>320</v>
      </c>
      <c r="G14" s="180">
        <f>H10</f>
        <v>914</v>
      </c>
      <c r="H14" s="168">
        <f>(G14-G15)/G15</f>
        <v>1.0132158590308371</v>
      </c>
    </row>
    <row r="15" spans="1:13" ht="15.6" x14ac:dyDescent="0.3">
      <c r="F15" s="166" t="s">
        <v>321</v>
      </c>
      <c r="G15" s="180">
        <f>H9</f>
        <v>454</v>
      </c>
      <c r="H15" s="168">
        <f>(G15-G16)/G16</f>
        <v>7.0754716981132074E-2</v>
      </c>
    </row>
    <row r="16" spans="1:13" ht="15.6" x14ac:dyDescent="0.3">
      <c r="F16" s="166" t="s">
        <v>322</v>
      </c>
      <c r="G16" s="180">
        <f>H8</f>
        <v>424</v>
      </c>
      <c r="H16" s="168">
        <f>(G16-G17)/G17</f>
        <v>4.7393364928909956E-3</v>
      </c>
    </row>
    <row r="17" spans="2:90" ht="15.6" x14ac:dyDescent="0.3">
      <c r="F17" s="166" t="s">
        <v>323</v>
      </c>
      <c r="G17" s="167">
        <f>H7</f>
        <v>422</v>
      </c>
      <c r="H17" s="168"/>
    </row>
    <row r="21" spans="2:90" x14ac:dyDescent="0.3">
      <c r="B21" s="2">
        <v>41287</v>
      </c>
      <c r="C21" s="2">
        <v>41318</v>
      </c>
      <c r="D21" s="2">
        <v>41346</v>
      </c>
      <c r="E21" s="2">
        <v>41377</v>
      </c>
      <c r="F21" s="2">
        <v>41407</v>
      </c>
      <c r="G21" s="2">
        <v>41438</v>
      </c>
      <c r="H21" s="2">
        <v>41468</v>
      </c>
      <c r="I21" s="2">
        <v>41499</v>
      </c>
      <c r="J21" s="2">
        <v>41530</v>
      </c>
      <c r="K21" s="2">
        <v>41560</v>
      </c>
      <c r="L21" s="2">
        <v>41591</v>
      </c>
      <c r="M21" s="2">
        <v>41621</v>
      </c>
      <c r="N21" s="2">
        <v>41652</v>
      </c>
      <c r="O21" s="2">
        <v>41683</v>
      </c>
      <c r="P21" s="2">
        <v>41711</v>
      </c>
      <c r="Q21" s="2">
        <v>41742</v>
      </c>
      <c r="R21" s="2">
        <v>41772</v>
      </c>
      <c r="S21" s="2">
        <v>41803</v>
      </c>
      <c r="T21" s="2">
        <v>41833</v>
      </c>
      <c r="U21" s="2">
        <v>41864</v>
      </c>
      <c r="V21" s="2">
        <v>41895</v>
      </c>
      <c r="W21" s="2">
        <v>41925</v>
      </c>
      <c r="X21" s="2">
        <v>41956</v>
      </c>
      <c r="Y21" s="2">
        <v>41986</v>
      </c>
      <c r="Z21" s="2">
        <v>42017</v>
      </c>
      <c r="AA21" s="2">
        <v>42048</v>
      </c>
      <c r="AB21" s="2">
        <v>42076</v>
      </c>
      <c r="AC21" s="2">
        <v>42107</v>
      </c>
      <c r="AD21" s="2">
        <v>42137</v>
      </c>
      <c r="AE21" s="2">
        <v>42168</v>
      </c>
      <c r="AF21" s="2">
        <v>42198</v>
      </c>
      <c r="AG21" s="2">
        <v>42229</v>
      </c>
      <c r="AH21" s="2">
        <v>42260</v>
      </c>
      <c r="AI21" s="2">
        <v>42290</v>
      </c>
      <c r="AJ21" s="2">
        <v>42321</v>
      </c>
      <c r="AK21" s="2">
        <v>42351</v>
      </c>
      <c r="AL21" s="2">
        <v>42382</v>
      </c>
      <c r="AM21" s="2">
        <v>42413</v>
      </c>
      <c r="AN21" s="2">
        <v>42442</v>
      </c>
      <c r="AO21" s="2">
        <v>42473</v>
      </c>
      <c r="AP21" s="2">
        <v>42503</v>
      </c>
      <c r="AQ21" s="2">
        <v>42534</v>
      </c>
      <c r="AR21" s="2">
        <v>42564</v>
      </c>
      <c r="AS21" s="2">
        <v>42595</v>
      </c>
      <c r="AT21" s="2">
        <v>42626</v>
      </c>
      <c r="AU21" s="2">
        <v>42656</v>
      </c>
      <c r="AV21" s="2">
        <v>42687</v>
      </c>
      <c r="AW21" s="2">
        <v>42717</v>
      </c>
      <c r="AX21" s="2">
        <v>42748</v>
      </c>
      <c r="AY21" s="2">
        <v>42779</v>
      </c>
      <c r="AZ21" s="2">
        <v>42807</v>
      </c>
      <c r="BA21" s="2">
        <v>42838</v>
      </c>
      <c r="BB21" s="2">
        <v>42868</v>
      </c>
      <c r="BC21" s="2">
        <v>42899</v>
      </c>
      <c r="BD21" s="2">
        <v>42929</v>
      </c>
      <c r="BE21" s="2">
        <v>42960</v>
      </c>
      <c r="BF21" s="2">
        <v>42991</v>
      </c>
      <c r="BG21" s="2">
        <v>43021</v>
      </c>
      <c r="BH21" s="2">
        <v>43052</v>
      </c>
      <c r="BI21" s="2">
        <v>43082</v>
      </c>
      <c r="BJ21" s="2">
        <v>43113</v>
      </c>
      <c r="BK21" s="2">
        <v>43144</v>
      </c>
      <c r="BL21" s="2">
        <v>43172</v>
      </c>
      <c r="BM21" s="2">
        <v>43203</v>
      </c>
      <c r="BN21" s="2">
        <v>43233</v>
      </c>
      <c r="BO21" s="2">
        <v>43264</v>
      </c>
      <c r="BP21" s="2">
        <v>43294</v>
      </c>
      <c r="BQ21" s="2">
        <v>43325</v>
      </c>
      <c r="BR21" s="2">
        <v>43356</v>
      </c>
      <c r="BS21" s="2">
        <v>43386</v>
      </c>
      <c r="BT21" s="2">
        <v>43417</v>
      </c>
      <c r="BU21" s="2">
        <v>43447</v>
      </c>
      <c r="BV21" s="2">
        <v>43478</v>
      </c>
      <c r="BW21" s="2">
        <v>43509</v>
      </c>
      <c r="BX21" s="2">
        <v>43537</v>
      </c>
      <c r="BY21" s="2">
        <v>43568</v>
      </c>
      <c r="BZ21" s="2">
        <v>43598</v>
      </c>
      <c r="CA21" s="2">
        <v>43629</v>
      </c>
      <c r="CB21" s="2">
        <v>43659</v>
      </c>
      <c r="CC21" s="2">
        <v>43690</v>
      </c>
      <c r="CD21" s="2">
        <v>43721</v>
      </c>
      <c r="CE21" s="2">
        <v>43751</v>
      </c>
      <c r="CF21" s="2">
        <v>43782</v>
      </c>
      <c r="CG21" s="2">
        <v>43812</v>
      </c>
      <c r="CH21" s="2">
        <v>43843</v>
      </c>
      <c r="CI21" s="2">
        <v>43874</v>
      </c>
      <c r="CJ21" s="2">
        <v>43903</v>
      </c>
      <c r="CK21" s="2">
        <v>43934</v>
      </c>
      <c r="CL21" s="2">
        <v>43964</v>
      </c>
    </row>
    <row r="22" spans="2:90" x14ac:dyDescent="0.3">
      <c r="B22">
        <f>B4</f>
        <v>333</v>
      </c>
      <c r="C22">
        <f t="shared" ref="C22:M22" si="0">C4</f>
        <v>366</v>
      </c>
      <c r="D22">
        <f t="shared" si="0"/>
        <v>447</v>
      </c>
      <c r="E22">
        <f t="shared" si="0"/>
        <v>462</v>
      </c>
      <c r="F22">
        <f t="shared" si="0"/>
        <v>423</v>
      </c>
      <c r="G22">
        <f t="shared" si="0"/>
        <v>385</v>
      </c>
      <c r="H22">
        <f t="shared" si="0"/>
        <v>368</v>
      </c>
      <c r="I22">
        <f t="shared" si="0"/>
        <v>403</v>
      </c>
      <c r="J22">
        <f t="shared" si="0"/>
        <v>396</v>
      </c>
      <c r="K22">
        <f t="shared" si="0"/>
        <v>384</v>
      </c>
      <c r="L22">
        <f t="shared" si="0"/>
        <v>363</v>
      </c>
      <c r="M22">
        <f t="shared" si="0"/>
        <v>269</v>
      </c>
      <c r="N22">
        <f>B5</f>
        <v>330</v>
      </c>
      <c r="O22">
        <f t="shared" ref="O22:Y22" si="1">C5</f>
        <v>367</v>
      </c>
      <c r="P22">
        <f t="shared" si="1"/>
        <v>412</v>
      </c>
      <c r="Q22">
        <f t="shared" si="1"/>
        <v>475</v>
      </c>
      <c r="R22">
        <f t="shared" si="1"/>
        <v>429</v>
      </c>
      <c r="S22">
        <f t="shared" si="1"/>
        <v>391</v>
      </c>
      <c r="T22">
        <f t="shared" si="1"/>
        <v>402</v>
      </c>
      <c r="U22">
        <f t="shared" si="1"/>
        <v>407</v>
      </c>
      <c r="V22">
        <f t="shared" si="1"/>
        <v>435</v>
      </c>
      <c r="W22">
        <f t="shared" si="1"/>
        <v>444</v>
      </c>
      <c r="X22">
        <f t="shared" si="1"/>
        <v>400</v>
      </c>
      <c r="Y22">
        <f t="shared" si="1"/>
        <v>335</v>
      </c>
      <c r="Z22">
        <f>B5</f>
        <v>330</v>
      </c>
      <c r="AA22">
        <f t="shared" ref="AA22:AK22" si="2">C5</f>
        <v>367</v>
      </c>
      <c r="AB22">
        <f t="shared" si="2"/>
        <v>412</v>
      </c>
      <c r="AC22">
        <f t="shared" si="2"/>
        <v>475</v>
      </c>
      <c r="AD22">
        <f t="shared" si="2"/>
        <v>429</v>
      </c>
      <c r="AE22">
        <f t="shared" si="2"/>
        <v>391</v>
      </c>
      <c r="AF22">
        <f t="shared" si="2"/>
        <v>402</v>
      </c>
      <c r="AG22">
        <f t="shared" si="2"/>
        <v>407</v>
      </c>
      <c r="AH22">
        <f t="shared" si="2"/>
        <v>435</v>
      </c>
      <c r="AI22">
        <f t="shared" si="2"/>
        <v>444</v>
      </c>
      <c r="AJ22">
        <f t="shared" si="2"/>
        <v>400</v>
      </c>
      <c r="AK22">
        <f t="shared" si="2"/>
        <v>335</v>
      </c>
      <c r="AL22">
        <f>B6</f>
        <v>345</v>
      </c>
      <c r="AM22">
        <f t="shared" ref="AM22:AW22" si="3">C6</f>
        <v>370</v>
      </c>
      <c r="AN22">
        <f t="shared" si="3"/>
        <v>395</v>
      </c>
      <c r="AO22">
        <f t="shared" si="3"/>
        <v>434</v>
      </c>
      <c r="AP22">
        <f t="shared" si="3"/>
        <v>445</v>
      </c>
      <c r="AQ22">
        <f t="shared" si="3"/>
        <v>389</v>
      </c>
      <c r="AR22">
        <f t="shared" si="3"/>
        <v>416</v>
      </c>
      <c r="AS22">
        <f t="shared" si="3"/>
        <v>431</v>
      </c>
      <c r="AT22">
        <f t="shared" si="3"/>
        <v>426</v>
      </c>
      <c r="AU22">
        <f t="shared" si="3"/>
        <v>366</v>
      </c>
      <c r="AV22">
        <f t="shared" si="3"/>
        <v>370</v>
      </c>
      <c r="AW22">
        <f t="shared" si="3"/>
        <v>267</v>
      </c>
      <c r="AX22">
        <f>B7</f>
        <v>330</v>
      </c>
      <c r="AY22">
        <f t="shared" ref="AY22:BI22" si="4">C7</f>
        <v>367</v>
      </c>
      <c r="AZ22">
        <f t="shared" si="4"/>
        <v>451</v>
      </c>
      <c r="BA22">
        <f t="shared" si="4"/>
        <v>473</v>
      </c>
      <c r="BB22">
        <f t="shared" si="4"/>
        <v>461</v>
      </c>
      <c r="BC22">
        <f t="shared" si="4"/>
        <v>410</v>
      </c>
      <c r="BD22">
        <f t="shared" si="4"/>
        <v>422</v>
      </c>
      <c r="BE22">
        <f t="shared" si="4"/>
        <v>419</v>
      </c>
      <c r="BF22">
        <f t="shared" si="4"/>
        <v>442</v>
      </c>
      <c r="BG22">
        <f t="shared" si="4"/>
        <v>413</v>
      </c>
      <c r="BH22">
        <f t="shared" si="4"/>
        <v>390</v>
      </c>
      <c r="BI22">
        <f t="shared" si="4"/>
        <v>280</v>
      </c>
      <c r="BJ22">
        <f>B8</f>
        <v>304</v>
      </c>
      <c r="BK22">
        <f t="shared" ref="BK22:BU22" si="5">C8</f>
        <v>394</v>
      </c>
      <c r="BL22">
        <f t="shared" si="5"/>
        <v>414</v>
      </c>
      <c r="BM22">
        <f t="shared" si="5"/>
        <v>439</v>
      </c>
      <c r="BN22">
        <f t="shared" si="5"/>
        <v>435</v>
      </c>
      <c r="BO22">
        <f t="shared" si="5"/>
        <v>390</v>
      </c>
      <c r="BP22">
        <f t="shared" si="5"/>
        <v>424</v>
      </c>
      <c r="BQ22">
        <f t="shared" si="5"/>
        <v>416</v>
      </c>
      <c r="BR22">
        <f t="shared" si="5"/>
        <v>367</v>
      </c>
      <c r="BS22">
        <f t="shared" si="5"/>
        <v>335</v>
      </c>
      <c r="BT22">
        <f t="shared" si="5"/>
        <v>345</v>
      </c>
      <c r="BU22">
        <f t="shared" si="5"/>
        <v>254</v>
      </c>
      <c r="BV22">
        <f>B9</f>
        <v>323</v>
      </c>
      <c r="BW22">
        <f t="shared" ref="BW22:CG22" si="6">C9</f>
        <v>380</v>
      </c>
      <c r="BX22">
        <f t="shared" si="6"/>
        <v>451</v>
      </c>
      <c r="BY22">
        <f t="shared" si="6"/>
        <v>459</v>
      </c>
      <c r="BZ22">
        <f t="shared" si="6"/>
        <v>423</v>
      </c>
      <c r="CA22">
        <f t="shared" si="6"/>
        <v>405</v>
      </c>
      <c r="CB22">
        <f t="shared" si="6"/>
        <v>454</v>
      </c>
      <c r="CC22">
        <f t="shared" si="6"/>
        <v>435</v>
      </c>
      <c r="CD22">
        <f t="shared" si="6"/>
        <v>430</v>
      </c>
      <c r="CE22">
        <f t="shared" si="6"/>
        <v>471</v>
      </c>
      <c r="CF22">
        <f t="shared" si="6"/>
        <v>402</v>
      </c>
      <c r="CG22">
        <f t="shared" si="6"/>
        <v>327</v>
      </c>
      <c r="CH22">
        <f>B10</f>
        <v>381</v>
      </c>
      <c r="CI22">
        <f>C10</f>
        <v>500</v>
      </c>
      <c r="CJ22">
        <f>D10</f>
        <v>442</v>
      </c>
      <c r="CK22">
        <f>E10</f>
        <v>374</v>
      </c>
      <c r="CL22">
        <f>F10</f>
        <v>549</v>
      </c>
    </row>
    <row r="26" spans="2:90" x14ac:dyDescent="0.3">
      <c r="G26">
        <f>SUM((401-427) /401)</f>
        <v>-6.4837905236907731E-2</v>
      </c>
    </row>
  </sheetData>
  <mergeCells count="1">
    <mergeCell ref="F12:H1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rgb="FFFFFF00"/>
  </sheetPr>
  <dimension ref="A1:O140"/>
  <sheetViews>
    <sheetView workbookViewId="0">
      <selection activeCell="N20" sqref="N20"/>
    </sheetView>
  </sheetViews>
  <sheetFormatPr defaultColWidth="8.6640625" defaultRowHeight="14.4" x14ac:dyDescent="0.3"/>
  <cols>
    <col min="1" max="1" width="24.109375" bestFit="1" customWidth="1"/>
    <col min="2" max="13" width="8.6640625" customWidth="1"/>
  </cols>
  <sheetData>
    <row r="1" spans="1:15" x14ac:dyDescent="0.3">
      <c r="B1" s="11">
        <v>43483</v>
      </c>
      <c r="C1" s="11">
        <v>43514</v>
      </c>
      <c r="D1" s="11">
        <v>43542</v>
      </c>
      <c r="E1" s="11">
        <v>43573</v>
      </c>
      <c r="F1" s="11">
        <v>43603</v>
      </c>
      <c r="G1" s="11">
        <v>43634</v>
      </c>
      <c r="H1" s="11">
        <v>43664</v>
      </c>
      <c r="I1" s="11">
        <v>43695</v>
      </c>
      <c r="J1" s="11">
        <v>43726</v>
      </c>
      <c r="K1" s="11">
        <v>43756</v>
      </c>
      <c r="L1" s="11">
        <v>43787</v>
      </c>
      <c r="M1" s="11">
        <v>43817</v>
      </c>
      <c r="N1" t="s">
        <v>188</v>
      </c>
    </row>
    <row r="2" spans="1:15" x14ac:dyDescent="0.3">
      <c r="A2" t="s">
        <v>305</v>
      </c>
      <c r="B2">
        <v>1</v>
      </c>
      <c r="C2">
        <v>0</v>
      </c>
      <c r="D2">
        <v>0</v>
      </c>
      <c r="E2">
        <v>0</v>
      </c>
      <c r="F2">
        <v>1</v>
      </c>
      <c r="G2">
        <v>1</v>
      </c>
      <c r="N2" s="135">
        <f t="shared" ref="N2:N18" si="0">SUM(B2:M2)</f>
        <v>3</v>
      </c>
    </row>
    <row r="3" spans="1:15" x14ac:dyDescent="0.3">
      <c r="A3" t="s">
        <v>266</v>
      </c>
      <c r="B3">
        <v>1</v>
      </c>
      <c r="C3">
        <v>0</v>
      </c>
      <c r="D3">
        <v>0</v>
      </c>
      <c r="E3">
        <v>2</v>
      </c>
      <c r="F3">
        <v>0</v>
      </c>
      <c r="G3">
        <v>0</v>
      </c>
      <c r="N3" s="135">
        <f t="shared" si="0"/>
        <v>3</v>
      </c>
      <c r="O3" s="135"/>
    </row>
    <row r="4" spans="1:15" x14ac:dyDescent="0.3">
      <c r="A4" t="s">
        <v>306</v>
      </c>
      <c r="B4" s="135">
        <v>2</v>
      </c>
      <c r="C4" s="135">
        <v>2</v>
      </c>
      <c r="D4" s="135">
        <v>5</v>
      </c>
      <c r="E4" s="135">
        <v>1</v>
      </c>
      <c r="F4" s="135">
        <v>1</v>
      </c>
      <c r="G4" s="135">
        <v>5</v>
      </c>
      <c r="H4" s="135"/>
      <c r="I4" s="135"/>
      <c r="J4" s="135"/>
      <c r="K4" s="135"/>
      <c r="L4" s="135"/>
      <c r="M4" s="135"/>
      <c r="N4" s="135">
        <f t="shared" si="0"/>
        <v>16</v>
      </c>
    </row>
    <row r="5" spans="1:15" x14ac:dyDescent="0.3">
      <c r="A5" t="s">
        <v>267</v>
      </c>
      <c r="B5">
        <v>3</v>
      </c>
      <c r="C5">
        <v>0</v>
      </c>
      <c r="D5">
        <v>0</v>
      </c>
      <c r="E5">
        <v>3</v>
      </c>
      <c r="F5">
        <v>2</v>
      </c>
      <c r="G5">
        <v>2</v>
      </c>
      <c r="N5" s="135">
        <f t="shared" si="0"/>
        <v>10</v>
      </c>
      <c r="O5" s="135"/>
    </row>
    <row r="6" spans="1:15" x14ac:dyDescent="0.3">
      <c r="A6" t="s">
        <v>307</v>
      </c>
      <c r="B6" s="135">
        <v>1</v>
      </c>
      <c r="C6" s="135">
        <v>2</v>
      </c>
      <c r="D6" s="135">
        <v>0</v>
      </c>
      <c r="E6" s="135">
        <v>1</v>
      </c>
      <c r="F6" s="135">
        <v>0</v>
      </c>
      <c r="G6" s="135">
        <v>0</v>
      </c>
      <c r="I6" s="135"/>
      <c r="J6" s="135"/>
      <c r="K6" s="135"/>
      <c r="L6" s="135"/>
      <c r="M6" s="135"/>
      <c r="N6" s="135">
        <f t="shared" si="0"/>
        <v>4</v>
      </c>
    </row>
    <row r="7" spans="1:15" x14ac:dyDescent="0.3">
      <c r="A7" t="s">
        <v>268</v>
      </c>
      <c r="B7">
        <v>1</v>
      </c>
      <c r="C7">
        <v>1</v>
      </c>
      <c r="D7">
        <v>1</v>
      </c>
      <c r="E7">
        <v>3</v>
      </c>
      <c r="F7">
        <v>0</v>
      </c>
      <c r="G7">
        <v>1</v>
      </c>
      <c r="N7" s="135">
        <f t="shared" si="0"/>
        <v>7</v>
      </c>
      <c r="O7" s="135"/>
    </row>
    <row r="8" spans="1:15" x14ac:dyDescent="0.3">
      <c r="A8" t="s">
        <v>308</v>
      </c>
      <c r="B8" s="135">
        <v>7</v>
      </c>
      <c r="C8" s="135">
        <v>9</v>
      </c>
      <c r="D8" s="135">
        <v>4</v>
      </c>
      <c r="E8" s="135">
        <v>5</v>
      </c>
      <c r="F8" s="135">
        <v>3</v>
      </c>
      <c r="G8" s="135">
        <v>7</v>
      </c>
      <c r="I8" s="135"/>
      <c r="J8" s="135"/>
      <c r="K8" s="135"/>
      <c r="L8" s="135"/>
      <c r="M8" s="135"/>
      <c r="N8" s="135">
        <f t="shared" si="0"/>
        <v>35</v>
      </c>
    </row>
    <row r="9" spans="1:15" x14ac:dyDescent="0.3">
      <c r="A9" t="s">
        <v>269</v>
      </c>
      <c r="B9" s="135">
        <v>3</v>
      </c>
      <c r="C9" s="135">
        <v>1</v>
      </c>
      <c r="D9">
        <v>4</v>
      </c>
      <c r="E9" s="135">
        <v>2</v>
      </c>
      <c r="F9" s="135">
        <v>3</v>
      </c>
      <c r="G9" s="135">
        <v>7</v>
      </c>
      <c r="H9" s="135"/>
      <c r="I9" s="135"/>
      <c r="K9" s="135"/>
      <c r="L9" s="135"/>
      <c r="M9" s="135"/>
      <c r="N9" s="135">
        <f t="shared" si="0"/>
        <v>20</v>
      </c>
    </row>
    <row r="10" spans="1:15" x14ac:dyDescent="0.3">
      <c r="A10" t="s">
        <v>309</v>
      </c>
      <c r="B10" s="135">
        <v>0</v>
      </c>
      <c r="C10" s="135">
        <v>2</v>
      </c>
      <c r="D10" s="135">
        <v>3</v>
      </c>
      <c r="E10" s="135">
        <v>1</v>
      </c>
      <c r="F10" s="135">
        <v>2</v>
      </c>
      <c r="G10" s="135">
        <v>2</v>
      </c>
      <c r="I10" s="135"/>
      <c r="J10" s="135"/>
      <c r="K10" s="135"/>
      <c r="L10" s="135"/>
      <c r="M10" s="135"/>
      <c r="N10" s="135">
        <f t="shared" si="0"/>
        <v>10</v>
      </c>
    </row>
    <row r="11" spans="1:15" x14ac:dyDescent="0.3">
      <c r="A11" t="s">
        <v>310</v>
      </c>
      <c r="B11" s="135">
        <v>3</v>
      </c>
      <c r="C11" s="135">
        <v>2</v>
      </c>
      <c r="D11">
        <v>1</v>
      </c>
      <c r="E11" s="135">
        <v>2</v>
      </c>
      <c r="F11" s="135">
        <v>3</v>
      </c>
      <c r="G11" s="135">
        <v>2</v>
      </c>
      <c r="H11" s="135"/>
      <c r="I11" s="135"/>
      <c r="K11" s="135"/>
      <c r="L11" s="135"/>
      <c r="M11" s="135"/>
      <c r="N11" s="135">
        <f t="shared" si="0"/>
        <v>13</v>
      </c>
    </row>
    <row r="12" spans="1:15" x14ac:dyDescent="0.3">
      <c r="A12" t="s">
        <v>311</v>
      </c>
      <c r="B12" s="135">
        <v>0</v>
      </c>
      <c r="C12" s="135">
        <v>1</v>
      </c>
      <c r="D12" s="135">
        <v>2</v>
      </c>
      <c r="E12" s="135">
        <v>2</v>
      </c>
      <c r="F12" s="135">
        <v>1</v>
      </c>
      <c r="G12" s="135">
        <v>0</v>
      </c>
      <c r="I12" s="135"/>
      <c r="J12" s="135"/>
      <c r="K12" s="135"/>
      <c r="L12" s="135"/>
      <c r="M12" s="135"/>
      <c r="N12" s="135">
        <f t="shared" si="0"/>
        <v>6</v>
      </c>
    </row>
    <row r="13" spans="1:15" x14ac:dyDescent="0.3">
      <c r="A13" t="s">
        <v>283</v>
      </c>
      <c r="B13" s="135">
        <v>3</v>
      </c>
      <c r="C13" s="135">
        <v>1</v>
      </c>
      <c r="D13" s="135">
        <v>0</v>
      </c>
      <c r="E13" s="135">
        <v>0</v>
      </c>
      <c r="F13" s="135">
        <v>0</v>
      </c>
      <c r="G13" s="135">
        <v>4</v>
      </c>
      <c r="H13" s="135"/>
      <c r="I13" s="135"/>
      <c r="K13" s="135"/>
      <c r="L13" s="135"/>
      <c r="M13" s="135"/>
      <c r="N13" s="135">
        <f t="shared" si="0"/>
        <v>8</v>
      </c>
    </row>
    <row r="14" spans="1:15" x14ac:dyDescent="0.3">
      <c r="A14" t="s">
        <v>312</v>
      </c>
      <c r="B14" s="135">
        <v>5</v>
      </c>
      <c r="C14" s="135">
        <v>0</v>
      </c>
      <c r="D14" s="135">
        <v>2</v>
      </c>
      <c r="E14" s="135">
        <v>5</v>
      </c>
      <c r="F14" s="135">
        <v>2</v>
      </c>
      <c r="G14" s="135">
        <v>2</v>
      </c>
      <c r="I14" s="135"/>
      <c r="J14" s="135"/>
      <c r="K14" s="135"/>
      <c r="L14" s="135"/>
      <c r="M14" s="135"/>
      <c r="N14" s="135">
        <f t="shared" si="0"/>
        <v>16</v>
      </c>
    </row>
    <row r="15" spans="1:15" x14ac:dyDescent="0.3">
      <c r="A15" t="s">
        <v>273</v>
      </c>
      <c r="B15" s="135">
        <v>2</v>
      </c>
      <c r="C15">
        <v>3</v>
      </c>
      <c r="D15" s="135">
        <v>2</v>
      </c>
      <c r="E15" s="135">
        <v>2</v>
      </c>
      <c r="F15">
        <v>0</v>
      </c>
      <c r="G15" s="135">
        <v>2</v>
      </c>
      <c r="H15" s="135"/>
      <c r="I15" s="135"/>
      <c r="K15" s="135"/>
      <c r="L15" s="135"/>
      <c r="M15" s="135"/>
      <c r="N15" s="135">
        <f t="shared" si="0"/>
        <v>11</v>
      </c>
    </row>
    <row r="16" spans="1:15" x14ac:dyDescent="0.3">
      <c r="A16" t="s">
        <v>313</v>
      </c>
      <c r="B16" s="135">
        <v>3</v>
      </c>
      <c r="C16" s="135">
        <v>5</v>
      </c>
      <c r="D16" s="135">
        <v>6</v>
      </c>
      <c r="E16" s="135">
        <v>1</v>
      </c>
      <c r="F16" s="135">
        <v>4</v>
      </c>
      <c r="G16" s="135">
        <v>4</v>
      </c>
      <c r="I16" s="135"/>
      <c r="J16" s="135"/>
      <c r="K16" s="135"/>
      <c r="L16" s="135"/>
      <c r="M16" s="135"/>
      <c r="N16" s="135">
        <f t="shared" si="0"/>
        <v>23</v>
      </c>
    </row>
    <row r="17" spans="1:15" x14ac:dyDescent="0.3">
      <c r="A17" t="s">
        <v>285</v>
      </c>
      <c r="B17" s="135">
        <v>0</v>
      </c>
      <c r="C17">
        <v>5</v>
      </c>
      <c r="D17" s="135">
        <v>3</v>
      </c>
      <c r="E17" s="135">
        <v>2</v>
      </c>
      <c r="F17">
        <v>1</v>
      </c>
      <c r="G17" s="135">
        <v>3</v>
      </c>
      <c r="H17" s="135"/>
      <c r="I17" s="135"/>
      <c r="K17" s="135"/>
      <c r="L17" s="135"/>
      <c r="M17" s="135"/>
      <c r="N17" s="135">
        <f t="shared" si="0"/>
        <v>14</v>
      </c>
    </row>
    <row r="18" spans="1:15" x14ac:dyDescent="0.3">
      <c r="A18" t="s">
        <v>304</v>
      </c>
      <c r="B18" s="135">
        <v>0</v>
      </c>
      <c r="C18" s="135">
        <v>1</v>
      </c>
      <c r="D18" s="135">
        <v>4</v>
      </c>
      <c r="E18" s="135">
        <v>0</v>
      </c>
      <c r="F18" s="135">
        <v>1</v>
      </c>
      <c r="G18" s="135">
        <v>1</v>
      </c>
      <c r="I18" s="135"/>
      <c r="J18" s="135"/>
      <c r="K18" s="135"/>
      <c r="L18" s="135"/>
      <c r="M18" s="135"/>
      <c r="N18" s="135">
        <f t="shared" si="0"/>
        <v>7</v>
      </c>
      <c r="O18" s="135"/>
    </row>
    <row r="19" spans="1:15" x14ac:dyDescent="0.3">
      <c r="A19" t="s">
        <v>314</v>
      </c>
      <c r="B19" s="135">
        <v>1</v>
      </c>
      <c r="C19">
        <v>3</v>
      </c>
      <c r="D19" s="135">
        <v>4</v>
      </c>
      <c r="E19" s="135">
        <v>2</v>
      </c>
      <c r="F19">
        <v>0</v>
      </c>
      <c r="G19" s="135">
        <v>2</v>
      </c>
      <c r="H19" s="135"/>
      <c r="I19" s="135"/>
      <c r="K19" s="135"/>
      <c r="L19" s="135"/>
      <c r="M19" s="135"/>
      <c r="N19" s="135">
        <f>SUM(B19:M19)</f>
        <v>12</v>
      </c>
    </row>
    <row r="20" spans="1:15" x14ac:dyDescent="0.3">
      <c r="A20" t="s">
        <v>315</v>
      </c>
      <c r="B20" s="137">
        <f>SUM(B2+B4+B6+B8+B10+B12+B14+B16+B18)</f>
        <v>19</v>
      </c>
      <c r="C20" s="137">
        <f t="shared" ref="C20:N20" si="1">SUM(C2+C4+C6+C8+C10+C12+C14+C16+C18)</f>
        <v>22</v>
      </c>
      <c r="D20" s="137">
        <f t="shared" si="1"/>
        <v>26</v>
      </c>
      <c r="E20" s="137">
        <f t="shared" si="1"/>
        <v>16</v>
      </c>
      <c r="F20" s="137">
        <f t="shared" si="1"/>
        <v>15</v>
      </c>
      <c r="G20" s="137">
        <f t="shared" si="1"/>
        <v>22</v>
      </c>
      <c r="H20" s="137">
        <f t="shared" si="1"/>
        <v>0</v>
      </c>
      <c r="I20" s="137">
        <f t="shared" si="1"/>
        <v>0</v>
      </c>
      <c r="J20" s="137">
        <f t="shared" si="1"/>
        <v>0</v>
      </c>
      <c r="K20" s="137">
        <f t="shared" si="1"/>
        <v>0</v>
      </c>
      <c r="L20" s="137">
        <f t="shared" si="1"/>
        <v>0</v>
      </c>
      <c r="M20" s="137">
        <f t="shared" si="1"/>
        <v>0</v>
      </c>
      <c r="N20" s="137">
        <f t="shared" si="1"/>
        <v>120</v>
      </c>
    </row>
    <row r="21" spans="1:15" x14ac:dyDescent="0.3">
      <c r="A21" t="s">
        <v>277</v>
      </c>
      <c r="B21" s="137">
        <f>SUM(B3+B5+B7+B9+B11+B13+B15+B17+B19)</f>
        <v>17</v>
      </c>
      <c r="C21" s="137">
        <f t="shared" ref="C21:N21" si="2">SUM(C3+C5+C7+C9+C11+C13+C15+C17+C19)</f>
        <v>16</v>
      </c>
      <c r="D21" s="137">
        <f t="shared" si="2"/>
        <v>15</v>
      </c>
      <c r="E21" s="137">
        <f t="shared" si="2"/>
        <v>18</v>
      </c>
      <c r="F21" s="137">
        <f t="shared" si="2"/>
        <v>9</v>
      </c>
      <c r="G21" s="137">
        <f t="shared" si="2"/>
        <v>23</v>
      </c>
      <c r="H21" s="137">
        <f t="shared" si="2"/>
        <v>0</v>
      </c>
      <c r="I21" s="137">
        <f t="shared" si="2"/>
        <v>0</v>
      </c>
      <c r="J21" s="137">
        <f t="shared" si="2"/>
        <v>0</v>
      </c>
      <c r="K21" s="137">
        <f t="shared" si="2"/>
        <v>0</v>
      </c>
      <c r="L21" s="137">
        <f t="shared" si="2"/>
        <v>0</v>
      </c>
      <c r="M21" s="137">
        <f t="shared" si="2"/>
        <v>0</v>
      </c>
      <c r="N21" s="137">
        <f t="shared" si="2"/>
        <v>98</v>
      </c>
    </row>
    <row r="23" spans="1:15" hidden="1" x14ac:dyDescent="0.3"/>
    <row r="24" spans="1:15" hidden="1" x14ac:dyDescent="0.3"/>
    <row r="25" spans="1:15" hidden="1" x14ac:dyDescent="0.3">
      <c r="B25" s="11">
        <v>43483</v>
      </c>
      <c r="C25" s="11">
        <v>43514</v>
      </c>
      <c r="D25" s="11">
        <v>43542</v>
      </c>
      <c r="E25" s="11">
        <v>43573</v>
      </c>
      <c r="F25" s="11">
        <v>43603</v>
      </c>
      <c r="G25" s="11">
        <v>43634</v>
      </c>
      <c r="H25" s="11">
        <v>43664</v>
      </c>
      <c r="I25" s="11">
        <v>43695</v>
      </c>
      <c r="J25" s="11">
        <v>43726</v>
      </c>
      <c r="K25" s="11">
        <v>43756</v>
      </c>
      <c r="L25" s="11">
        <v>43787</v>
      </c>
      <c r="M25" s="11">
        <v>43817</v>
      </c>
      <c r="N25" t="s">
        <v>188</v>
      </c>
    </row>
    <row r="26" spans="1:15" hidden="1" x14ac:dyDescent="0.3">
      <c r="A26" t="s">
        <v>266</v>
      </c>
      <c r="B26">
        <v>1</v>
      </c>
      <c r="C26">
        <v>0</v>
      </c>
      <c r="D26">
        <v>0</v>
      </c>
      <c r="E26">
        <v>2</v>
      </c>
      <c r="F26">
        <v>0</v>
      </c>
      <c r="G26">
        <v>0</v>
      </c>
      <c r="H26">
        <v>0</v>
      </c>
      <c r="I26">
        <v>1</v>
      </c>
      <c r="J26">
        <v>0</v>
      </c>
      <c r="K26">
        <v>0</v>
      </c>
      <c r="L26">
        <v>0</v>
      </c>
      <c r="M26">
        <v>0</v>
      </c>
      <c r="N26" s="135">
        <f t="shared" ref="N26:N42" si="3">SUM(B26:M26)</f>
        <v>4</v>
      </c>
    </row>
    <row r="27" spans="1:15" hidden="1" x14ac:dyDescent="0.3">
      <c r="A27" t="s">
        <v>218</v>
      </c>
      <c r="B27" s="135">
        <v>0</v>
      </c>
      <c r="C27" s="135">
        <v>0</v>
      </c>
      <c r="D27" s="135">
        <v>0</v>
      </c>
      <c r="E27" s="135">
        <v>2</v>
      </c>
      <c r="F27" s="135">
        <v>1</v>
      </c>
      <c r="G27" s="135">
        <v>0</v>
      </c>
      <c r="H27" s="135">
        <v>0</v>
      </c>
      <c r="I27" s="135">
        <v>0</v>
      </c>
      <c r="J27" s="135">
        <v>3</v>
      </c>
      <c r="K27" s="135">
        <v>1</v>
      </c>
      <c r="L27" s="135">
        <v>0</v>
      </c>
      <c r="M27" s="135">
        <v>0</v>
      </c>
      <c r="N27" s="135">
        <f t="shared" si="3"/>
        <v>7</v>
      </c>
      <c r="O27" s="135"/>
    </row>
    <row r="28" spans="1:15" hidden="1" x14ac:dyDescent="0.3">
      <c r="A28" t="s">
        <v>267</v>
      </c>
      <c r="B28">
        <v>3</v>
      </c>
      <c r="C28">
        <v>0</v>
      </c>
      <c r="D28">
        <v>0</v>
      </c>
      <c r="E28">
        <v>3</v>
      </c>
      <c r="F28">
        <v>2</v>
      </c>
      <c r="G28">
        <v>2</v>
      </c>
      <c r="H28">
        <v>0</v>
      </c>
      <c r="I28">
        <v>3</v>
      </c>
      <c r="J28">
        <v>0</v>
      </c>
      <c r="K28">
        <v>5</v>
      </c>
      <c r="L28">
        <v>3</v>
      </c>
      <c r="M28">
        <v>0</v>
      </c>
      <c r="N28" s="135">
        <f t="shared" si="3"/>
        <v>21</v>
      </c>
    </row>
    <row r="29" spans="1:15" hidden="1" x14ac:dyDescent="0.3">
      <c r="A29" t="s">
        <v>219</v>
      </c>
      <c r="B29" s="135">
        <v>1</v>
      </c>
      <c r="C29" s="135">
        <v>1</v>
      </c>
      <c r="D29" s="135">
        <v>1</v>
      </c>
      <c r="E29" s="135">
        <v>5</v>
      </c>
      <c r="F29" s="135">
        <v>3</v>
      </c>
      <c r="G29" s="135">
        <v>1</v>
      </c>
      <c r="H29">
        <v>3</v>
      </c>
      <c r="I29" s="135">
        <v>2</v>
      </c>
      <c r="J29" s="135">
        <v>2</v>
      </c>
      <c r="K29" s="135">
        <v>2</v>
      </c>
      <c r="L29" s="135">
        <v>2</v>
      </c>
      <c r="M29" s="135">
        <v>3</v>
      </c>
      <c r="N29" s="135">
        <f t="shared" si="3"/>
        <v>26</v>
      </c>
      <c r="O29" s="135"/>
    </row>
    <row r="30" spans="1:15" hidden="1" x14ac:dyDescent="0.3">
      <c r="A30" t="s">
        <v>268</v>
      </c>
      <c r="B30">
        <v>1</v>
      </c>
      <c r="C30">
        <v>1</v>
      </c>
      <c r="D30">
        <v>1</v>
      </c>
      <c r="E30">
        <v>3</v>
      </c>
      <c r="F30">
        <v>0</v>
      </c>
      <c r="G30">
        <v>1</v>
      </c>
      <c r="H30">
        <v>2</v>
      </c>
      <c r="I30">
        <v>1</v>
      </c>
      <c r="J30">
        <v>0</v>
      </c>
      <c r="K30">
        <v>2</v>
      </c>
      <c r="L30">
        <v>1</v>
      </c>
      <c r="M30">
        <v>0</v>
      </c>
      <c r="N30" s="135">
        <f t="shared" si="3"/>
        <v>13</v>
      </c>
    </row>
    <row r="31" spans="1:15" hidden="1" x14ac:dyDescent="0.3">
      <c r="A31" t="s">
        <v>220</v>
      </c>
      <c r="B31" s="135">
        <v>4</v>
      </c>
      <c r="C31" s="135">
        <v>6</v>
      </c>
      <c r="D31" s="135">
        <v>2</v>
      </c>
      <c r="E31" s="135">
        <v>1</v>
      </c>
      <c r="F31" s="135">
        <v>3</v>
      </c>
      <c r="G31" s="135">
        <v>2</v>
      </c>
      <c r="H31">
        <v>6</v>
      </c>
      <c r="I31" s="135">
        <v>4</v>
      </c>
      <c r="J31" s="135">
        <v>1</v>
      </c>
      <c r="K31" s="135">
        <v>3</v>
      </c>
      <c r="L31" s="135">
        <v>3</v>
      </c>
      <c r="M31" s="135">
        <v>1</v>
      </c>
      <c r="N31" s="135">
        <f t="shared" si="3"/>
        <v>36</v>
      </c>
      <c r="O31" s="135"/>
    </row>
    <row r="32" spans="1:15" hidden="1" x14ac:dyDescent="0.3">
      <c r="A32" t="s">
        <v>269</v>
      </c>
      <c r="B32" s="135">
        <v>3</v>
      </c>
      <c r="C32" s="135">
        <v>1</v>
      </c>
      <c r="D32">
        <v>4</v>
      </c>
      <c r="E32" s="135">
        <v>2</v>
      </c>
      <c r="F32" s="135">
        <v>3</v>
      </c>
      <c r="G32" s="135">
        <v>7</v>
      </c>
      <c r="H32" s="135">
        <v>1</v>
      </c>
      <c r="I32" s="135">
        <v>6</v>
      </c>
      <c r="J32">
        <v>2</v>
      </c>
      <c r="K32" s="135">
        <v>6</v>
      </c>
      <c r="L32" s="135">
        <v>10</v>
      </c>
      <c r="M32" s="135">
        <v>4</v>
      </c>
      <c r="N32" s="135">
        <f t="shared" si="3"/>
        <v>49</v>
      </c>
    </row>
    <row r="33" spans="1:15" hidden="1" x14ac:dyDescent="0.3">
      <c r="A33" t="s">
        <v>221</v>
      </c>
      <c r="B33" s="135">
        <v>4</v>
      </c>
      <c r="C33" s="135">
        <v>7</v>
      </c>
      <c r="D33" s="135">
        <v>7</v>
      </c>
      <c r="E33" s="135">
        <v>3</v>
      </c>
      <c r="F33" s="135">
        <v>4</v>
      </c>
      <c r="G33" s="135">
        <v>10</v>
      </c>
      <c r="H33">
        <v>5</v>
      </c>
      <c r="I33" s="135">
        <v>6</v>
      </c>
      <c r="J33" s="135">
        <v>7</v>
      </c>
      <c r="K33" s="135">
        <v>10</v>
      </c>
      <c r="L33" s="135">
        <v>4</v>
      </c>
      <c r="M33" s="135">
        <v>13</v>
      </c>
      <c r="N33" s="135">
        <f t="shared" si="3"/>
        <v>80</v>
      </c>
    </row>
    <row r="34" spans="1:15" hidden="1" x14ac:dyDescent="0.3">
      <c r="A34" t="s">
        <v>270</v>
      </c>
      <c r="B34" s="135">
        <v>3</v>
      </c>
      <c r="C34" s="135">
        <v>2</v>
      </c>
      <c r="D34">
        <v>1</v>
      </c>
      <c r="E34" s="135">
        <v>2</v>
      </c>
      <c r="F34" s="135">
        <v>3</v>
      </c>
      <c r="G34" s="135">
        <v>2</v>
      </c>
      <c r="H34" s="135">
        <v>1</v>
      </c>
      <c r="I34" s="135">
        <v>1</v>
      </c>
      <c r="J34">
        <v>0</v>
      </c>
      <c r="K34" s="135">
        <v>0</v>
      </c>
      <c r="L34" s="135">
        <v>2</v>
      </c>
      <c r="M34" s="135">
        <v>1</v>
      </c>
      <c r="N34" s="135">
        <f t="shared" si="3"/>
        <v>18</v>
      </c>
    </row>
    <row r="35" spans="1:15" hidden="1" x14ac:dyDescent="0.3">
      <c r="A35" t="s">
        <v>271</v>
      </c>
      <c r="B35" s="135">
        <v>5</v>
      </c>
      <c r="C35" s="135">
        <v>6</v>
      </c>
      <c r="D35" s="135">
        <v>3</v>
      </c>
      <c r="E35" s="135">
        <v>2</v>
      </c>
      <c r="F35" s="135">
        <v>4</v>
      </c>
      <c r="G35" s="135">
        <v>1</v>
      </c>
      <c r="H35">
        <v>0</v>
      </c>
      <c r="I35" s="135">
        <v>4</v>
      </c>
      <c r="J35" s="135">
        <v>1</v>
      </c>
      <c r="K35" s="135">
        <v>5</v>
      </c>
      <c r="L35" s="135">
        <v>3</v>
      </c>
      <c r="M35" s="135">
        <v>7</v>
      </c>
      <c r="N35" s="135">
        <f t="shared" si="3"/>
        <v>41</v>
      </c>
    </row>
    <row r="36" spans="1:15" hidden="1" x14ac:dyDescent="0.3">
      <c r="A36" t="s">
        <v>272</v>
      </c>
      <c r="B36" s="135">
        <v>3</v>
      </c>
      <c r="C36" s="135">
        <v>1</v>
      </c>
      <c r="D36" s="135">
        <v>0</v>
      </c>
      <c r="E36" s="135">
        <v>0</v>
      </c>
      <c r="F36" s="135">
        <v>0</v>
      </c>
      <c r="G36" s="135">
        <v>4</v>
      </c>
      <c r="H36" s="135">
        <v>0</v>
      </c>
      <c r="I36" s="135">
        <v>1</v>
      </c>
      <c r="J36">
        <v>0</v>
      </c>
      <c r="K36" s="135">
        <v>2</v>
      </c>
      <c r="L36" s="135">
        <v>0</v>
      </c>
      <c r="M36" s="135">
        <v>1</v>
      </c>
      <c r="N36" s="135">
        <f t="shared" si="3"/>
        <v>12</v>
      </c>
    </row>
    <row r="37" spans="1:15" hidden="1" x14ac:dyDescent="0.3">
      <c r="A37" t="s">
        <v>237</v>
      </c>
      <c r="B37" s="135">
        <v>0</v>
      </c>
      <c r="C37" s="135">
        <v>1</v>
      </c>
      <c r="D37" s="135">
        <v>2</v>
      </c>
      <c r="E37" s="135">
        <v>0</v>
      </c>
      <c r="F37" s="135">
        <v>1</v>
      </c>
      <c r="G37" s="135">
        <v>0</v>
      </c>
      <c r="H37">
        <v>2</v>
      </c>
      <c r="I37" s="135">
        <v>1</v>
      </c>
      <c r="J37" s="135">
        <v>2</v>
      </c>
      <c r="K37" s="135">
        <v>1</v>
      </c>
      <c r="L37" s="135">
        <v>1</v>
      </c>
      <c r="M37" s="135">
        <v>1</v>
      </c>
      <c r="N37" s="135">
        <f t="shared" si="3"/>
        <v>12</v>
      </c>
    </row>
    <row r="38" spans="1:15" hidden="1" x14ac:dyDescent="0.3">
      <c r="A38" t="s">
        <v>273</v>
      </c>
      <c r="B38" s="135">
        <v>2</v>
      </c>
      <c r="C38">
        <v>3</v>
      </c>
      <c r="D38" s="135">
        <v>2</v>
      </c>
      <c r="E38" s="135">
        <v>2</v>
      </c>
      <c r="F38">
        <v>0</v>
      </c>
      <c r="G38" s="135">
        <v>2</v>
      </c>
      <c r="H38" s="135">
        <v>3</v>
      </c>
      <c r="I38" s="135">
        <v>5</v>
      </c>
      <c r="J38">
        <v>3</v>
      </c>
      <c r="K38" s="135">
        <v>8</v>
      </c>
      <c r="L38" s="135">
        <v>8</v>
      </c>
      <c r="M38" s="135">
        <v>6</v>
      </c>
      <c r="N38" s="135">
        <f t="shared" si="3"/>
        <v>44</v>
      </c>
    </row>
    <row r="39" spans="1:15" hidden="1" x14ac:dyDescent="0.3">
      <c r="A39" t="s">
        <v>226</v>
      </c>
      <c r="B39" s="135">
        <v>3</v>
      </c>
      <c r="C39" s="135">
        <v>2</v>
      </c>
      <c r="D39" s="135">
        <v>2</v>
      </c>
      <c r="E39" s="135">
        <v>3</v>
      </c>
      <c r="F39" s="135">
        <v>4</v>
      </c>
      <c r="G39" s="135">
        <v>4</v>
      </c>
      <c r="H39">
        <v>5</v>
      </c>
      <c r="I39" s="135">
        <v>4</v>
      </c>
      <c r="J39" s="135">
        <v>2</v>
      </c>
      <c r="K39" s="135">
        <v>1</v>
      </c>
      <c r="L39" s="135">
        <v>3</v>
      </c>
      <c r="M39" s="135">
        <v>2</v>
      </c>
      <c r="N39" s="135">
        <f t="shared" si="3"/>
        <v>35</v>
      </c>
    </row>
    <row r="40" spans="1:15" hidden="1" x14ac:dyDescent="0.3">
      <c r="A40" t="s">
        <v>274</v>
      </c>
      <c r="B40" s="135">
        <v>0</v>
      </c>
      <c r="C40">
        <v>5</v>
      </c>
      <c r="D40" s="135">
        <v>3</v>
      </c>
      <c r="E40" s="135">
        <v>2</v>
      </c>
      <c r="F40">
        <v>1</v>
      </c>
      <c r="G40" s="135">
        <v>3</v>
      </c>
      <c r="H40" s="135">
        <v>6</v>
      </c>
      <c r="I40" s="135">
        <v>1</v>
      </c>
      <c r="J40">
        <v>2</v>
      </c>
      <c r="K40" s="135">
        <v>5</v>
      </c>
      <c r="L40" s="135">
        <v>0</v>
      </c>
      <c r="M40" s="135">
        <v>3</v>
      </c>
      <c r="N40" s="135">
        <f t="shared" si="3"/>
        <v>31</v>
      </c>
    </row>
    <row r="41" spans="1:15" hidden="1" x14ac:dyDescent="0.3">
      <c r="A41" t="s">
        <v>228</v>
      </c>
      <c r="B41" s="135">
        <v>0</v>
      </c>
      <c r="C41" s="135">
        <v>3</v>
      </c>
      <c r="D41" s="135">
        <v>7</v>
      </c>
      <c r="E41" s="135">
        <v>3</v>
      </c>
      <c r="F41" s="135">
        <v>5</v>
      </c>
      <c r="G41" s="135">
        <v>3</v>
      </c>
      <c r="H41">
        <v>0</v>
      </c>
      <c r="I41" s="135">
        <v>6</v>
      </c>
      <c r="J41" s="135">
        <v>2</v>
      </c>
      <c r="K41" s="135">
        <v>1</v>
      </c>
      <c r="L41" s="135">
        <v>5</v>
      </c>
      <c r="M41" s="135">
        <v>0</v>
      </c>
      <c r="N41" s="135">
        <f t="shared" si="3"/>
        <v>35</v>
      </c>
    </row>
    <row r="42" spans="1:15" hidden="1" x14ac:dyDescent="0.3">
      <c r="A42" t="s">
        <v>275</v>
      </c>
      <c r="B42" s="135">
        <v>1</v>
      </c>
      <c r="C42">
        <v>3</v>
      </c>
      <c r="D42" s="135">
        <v>4</v>
      </c>
      <c r="E42" s="135">
        <v>2</v>
      </c>
      <c r="F42">
        <v>0</v>
      </c>
      <c r="G42" s="135">
        <v>2</v>
      </c>
      <c r="H42" s="135">
        <v>1</v>
      </c>
      <c r="I42" s="135">
        <v>3</v>
      </c>
      <c r="J42">
        <v>2</v>
      </c>
      <c r="K42" s="135">
        <v>1</v>
      </c>
      <c r="L42" s="135">
        <v>3</v>
      </c>
      <c r="M42" s="135">
        <v>3</v>
      </c>
      <c r="N42" s="135">
        <f t="shared" si="3"/>
        <v>25</v>
      </c>
      <c r="O42" s="135"/>
    </row>
    <row r="43" spans="1:15" hidden="1" x14ac:dyDescent="0.3">
      <c r="A43" t="s">
        <v>276</v>
      </c>
      <c r="B43" s="135">
        <v>6</v>
      </c>
      <c r="C43" s="135">
        <v>4</v>
      </c>
      <c r="D43" s="135">
        <v>6</v>
      </c>
      <c r="E43" s="135">
        <v>2</v>
      </c>
      <c r="F43" s="135">
        <v>2</v>
      </c>
      <c r="G43" s="135">
        <v>5</v>
      </c>
      <c r="H43">
        <v>2</v>
      </c>
      <c r="I43" s="135">
        <v>3</v>
      </c>
      <c r="J43" s="135">
        <v>2</v>
      </c>
      <c r="K43" s="135">
        <v>3</v>
      </c>
      <c r="L43" s="135">
        <v>4</v>
      </c>
      <c r="M43" s="135">
        <v>0</v>
      </c>
      <c r="N43" s="135">
        <v>6</v>
      </c>
    </row>
    <row r="44" spans="1:15" hidden="1" x14ac:dyDescent="0.3">
      <c r="A44" t="s">
        <v>277</v>
      </c>
      <c r="B44" s="137">
        <f>SUM(B26+B28+B30+B32+B34+B36+B38+B40+B42)</f>
        <v>17</v>
      </c>
      <c r="C44" s="137">
        <f t="shared" ref="C44:M44" si="4">SUM(C26+C28+C30+C32+C34+C36+C38+C40+C42)</f>
        <v>16</v>
      </c>
      <c r="D44" s="137">
        <f t="shared" si="4"/>
        <v>15</v>
      </c>
      <c r="E44" s="137">
        <f t="shared" si="4"/>
        <v>18</v>
      </c>
      <c r="F44" s="137">
        <f t="shared" si="4"/>
        <v>9</v>
      </c>
      <c r="G44" s="137">
        <f t="shared" si="4"/>
        <v>23</v>
      </c>
      <c r="H44" s="137">
        <f t="shared" si="4"/>
        <v>14</v>
      </c>
      <c r="I44" s="137">
        <f t="shared" si="4"/>
        <v>22</v>
      </c>
      <c r="J44" s="137">
        <f t="shared" si="4"/>
        <v>9</v>
      </c>
      <c r="K44" s="137">
        <f t="shared" si="4"/>
        <v>29</v>
      </c>
      <c r="L44" s="137">
        <f t="shared" si="4"/>
        <v>27</v>
      </c>
      <c r="M44" s="137">
        <f t="shared" si="4"/>
        <v>18</v>
      </c>
      <c r="N44" s="137">
        <f>SUM(B44:M44)</f>
        <v>217</v>
      </c>
    </row>
    <row r="45" spans="1:15" hidden="1" x14ac:dyDescent="0.3">
      <c r="A45" t="s">
        <v>231</v>
      </c>
      <c r="B45" s="137">
        <f>SUM(B27+B29+B31+B33+B35+B37+B39+B41+B43)</f>
        <v>23</v>
      </c>
      <c r="C45" s="137">
        <f t="shared" ref="C45:M45" si="5">SUM(C27+C29+C31+C33+C35+C37+C39+C41+C43)</f>
        <v>30</v>
      </c>
      <c r="D45" s="137">
        <f t="shared" si="5"/>
        <v>30</v>
      </c>
      <c r="E45" s="137">
        <f t="shared" si="5"/>
        <v>21</v>
      </c>
      <c r="F45" s="137">
        <f t="shared" si="5"/>
        <v>27</v>
      </c>
      <c r="G45" s="137">
        <f t="shared" si="5"/>
        <v>26</v>
      </c>
      <c r="H45" s="137">
        <f t="shared" si="5"/>
        <v>23</v>
      </c>
      <c r="I45" s="137">
        <f t="shared" si="5"/>
        <v>30</v>
      </c>
      <c r="J45" s="137">
        <f t="shared" si="5"/>
        <v>22</v>
      </c>
      <c r="K45" s="137">
        <f t="shared" si="5"/>
        <v>27</v>
      </c>
      <c r="L45" s="137">
        <f t="shared" si="5"/>
        <v>25</v>
      </c>
      <c r="M45" s="137">
        <f t="shared" si="5"/>
        <v>27</v>
      </c>
      <c r="N45" s="137">
        <f>SUM(B45:K45)</f>
        <v>259</v>
      </c>
    </row>
    <row r="46" spans="1:15" hidden="1" x14ac:dyDescent="0.3"/>
    <row r="47" spans="1:15" hidden="1" x14ac:dyDescent="0.3"/>
    <row r="48" spans="1:15" hidden="1" x14ac:dyDescent="0.3"/>
    <row r="49" spans="1:14" hidden="1" x14ac:dyDescent="0.3">
      <c r="B49" s="11">
        <v>43118</v>
      </c>
      <c r="C49" s="11">
        <v>43149</v>
      </c>
      <c r="D49" s="11">
        <v>43177</v>
      </c>
      <c r="E49" s="11">
        <v>43208</v>
      </c>
      <c r="F49" s="11">
        <v>43238</v>
      </c>
      <c r="G49" s="11">
        <v>43269</v>
      </c>
      <c r="H49" s="11">
        <v>43299</v>
      </c>
      <c r="I49" s="11">
        <v>43330</v>
      </c>
      <c r="J49" s="11">
        <v>43361</v>
      </c>
      <c r="K49" s="11">
        <v>43391</v>
      </c>
      <c r="L49" s="11">
        <v>43422</v>
      </c>
      <c r="M49" s="11">
        <v>43452</v>
      </c>
      <c r="N49" t="s">
        <v>188</v>
      </c>
    </row>
    <row r="50" spans="1:14" hidden="1" x14ac:dyDescent="0.3">
      <c r="A50" t="s">
        <v>218</v>
      </c>
      <c r="B50" s="135">
        <v>0</v>
      </c>
      <c r="C50" s="135">
        <v>0</v>
      </c>
      <c r="D50" s="135">
        <v>0</v>
      </c>
      <c r="E50" s="135">
        <v>2</v>
      </c>
      <c r="F50" s="135">
        <v>1</v>
      </c>
      <c r="G50" s="135">
        <v>0</v>
      </c>
      <c r="H50" s="135">
        <v>0</v>
      </c>
      <c r="I50" s="135">
        <v>0</v>
      </c>
      <c r="J50" s="135">
        <v>3</v>
      </c>
      <c r="K50" s="135">
        <v>1</v>
      </c>
      <c r="L50" s="135">
        <v>0</v>
      </c>
      <c r="M50" s="135">
        <v>0</v>
      </c>
      <c r="N50" s="135">
        <f t="shared" ref="N50:N69" si="6">SUM(B50:M50)</f>
        <v>7</v>
      </c>
    </row>
    <row r="51" spans="1:14" hidden="1" x14ac:dyDescent="0.3">
      <c r="A51" t="s">
        <v>197</v>
      </c>
      <c r="B51" s="88">
        <v>3</v>
      </c>
      <c r="C51">
        <v>2</v>
      </c>
      <c r="D51">
        <v>0</v>
      </c>
      <c r="E51">
        <v>1</v>
      </c>
      <c r="F51">
        <v>1</v>
      </c>
      <c r="G51">
        <v>0</v>
      </c>
      <c r="H51">
        <v>0</v>
      </c>
      <c r="I51">
        <v>0</v>
      </c>
      <c r="J51">
        <v>0</v>
      </c>
      <c r="K51">
        <v>1</v>
      </c>
      <c r="L51">
        <v>1</v>
      </c>
      <c r="M51">
        <v>0</v>
      </c>
      <c r="N51" s="135">
        <f t="shared" si="6"/>
        <v>9</v>
      </c>
    </row>
    <row r="52" spans="1:14" hidden="1" x14ac:dyDescent="0.3">
      <c r="A52" t="s">
        <v>219</v>
      </c>
      <c r="B52" s="135">
        <v>1</v>
      </c>
      <c r="C52" s="135">
        <v>1</v>
      </c>
      <c r="D52" s="135">
        <v>1</v>
      </c>
      <c r="E52" s="135">
        <v>5</v>
      </c>
      <c r="F52" s="135">
        <v>3</v>
      </c>
      <c r="G52" s="135">
        <v>1</v>
      </c>
      <c r="H52">
        <v>3</v>
      </c>
      <c r="I52" s="135">
        <v>2</v>
      </c>
      <c r="J52" s="135">
        <v>2</v>
      </c>
      <c r="K52" s="135">
        <v>2</v>
      </c>
      <c r="L52" s="135">
        <v>2</v>
      </c>
      <c r="M52" s="135">
        <v>3</v>
      </c>
      <c r="N52" s="135">
        <f t="shared" si="6"/>
        <v>26</v>
      </c>
    </row>
    <row r="53" spans="1:14" hidden="1" x14ac:dyDescent="0.3">
      <c r="A53" t="s">
        <v>198</v>
      </c>
      <c r="B53" s="88">
        <v>2</v>
      </c>
      <c r="C53">
        <v>2</v>
      </c>
      <c r="D53">
        <v>1</v>
      </c>
      <c r="E53">
        <v>3</v>
      </c>
      <c r="F53">
        <v>5</v>
      </c>
      <c r="G53">
        <v>3</v>
      </c>
      <c r="H53">
        <v>2</v>
      </c>
      <c r="I53">
        <v>2</v>
      </c>
      <c r="J53">
        <v>3</v>
      </c>
      <c r="K53">
        <v>4</v>
      </c>
      <c r="L53">
        <v>4</v>
      </c>
      <c r="M53">
        <v>0</v>
      </c>
      <c r="N53" s="135">
        <f t="shared" si="6"/>
        <v>31</v>
      </c>
    </row>
    <row r="54" spans="1:14" hidden="1" x14ac:dyDescent="0.3">
      <c r="A54" t="s">
        <v>220</v>
      </c>
      <c r="B54" s="135">
        <v>4</v>
      </c>
      <c r="C54" s="135">
        <v>6</v>
      </c>
      <c r="D54" s="135">
        <v>2</v>
      </c>
      <c r="E54" s="135">
        <v>1</v>
      </c>
      <c r="F54" s="135">
        <v>3</v>
      </c>
      <c r="G54" s="135">
        <v>2</v>
      </c>
      <c r="H54">
        <v>6</v>
      </c>
      <c r="I54" s="135">
        <v>4</v>
      </c>
      <c r="J54" s="135">
        <v>1</v>
      </c>
      <c r="K54" s="135">
        <v>3</v>
      </c>
      <c r="L54" s="135">
        <v>3</v>
      </c>
      <c r="M54" s="135">
        <v>1</v>
      </c>
      <c r="N54" s="135">
        <f t="shared" si="6"/>
        <v>36</v>
      </c>
    </row>
    <row r="55" spans="1:14" hidden="1" x14ac:dyDescent="0.3">
      <c r="A55" t="s">
        <v>200</v>
      </c>
      <c r="B55" s="135">
        <v>3</v>
      </c>
      <c r="C55" s="135">
        <v>2</v>
      </c>
      <c r="D55" s="135">
        <v>3</v>
      </c>
      <c r="E55" s="135">
        <v>1</v>
      </c>
      <c r="F55" s="135">
        <v>2</v>
      </c>
      <c r="G55">
        <v>0</v>
      </c>
      <c r="H55">
        <v>2</v>
      </c>
      <c r="I55">
        <v>0</v>
      </c>
      <c r="J55">
        <v>6</v>
      </c>
      <c r="K55">
        <v>7</v>
      </c>
      <c r="L55">
        <v>4</v>
      </c>
      <c r="M55">
        <v>7</v>
      </c>
      <c r="N55" s="135">
        <f t="shared" si="6"/>
        <v>37</v>
      </c>
    </row>
    <row r="56" spans="1:14" hidden="1" x14ac:dyDescent="0.3">
      <c r="A56" t="s">
        <v>221</v>
      </c>
      <c r="B56" s="135">
        <v>4</v>
      </c>
      <c r="C56" s="135">
        <v>7</v>
      </c>
      <c r="D56" s="135">
        <v>7</v>
      </c>
      <c r="E56" s="135">
        <v>3</v>
      </c>
      <c r="F56" s="135">
        <v>4</v>
      </c>
      <c r="G56" s="135">
        <v>10</v>
      </c>
      <c r="H56">
        <v>5</v>
      </c>
      <c r="I56" s="135">
        <v>6</v>
      </c>
      <c r="J56" s="135">
        <v>7</v>
      </c>
      <c r="K56" s="135">
        <v>10</v>
      </c>
      <c r="L56" s="135">
        <v>4</v>
      </c>
      <c r="M56" s="135">
        <v>13</v>
      </c>
      <c r="N56" s="135">
        <f t="shared" si="6"/>
        <v>80</v>
      </c>
    </row>
    <row r="57" spans="1:14" hidden="1" x14ac:dyDescent="0.3">
      <c r="A57" t="s">
        <v>202</v>
      </c>
      <c r="B57" s="135">
        <v>2</v>
      </c>
      <c r="C57" s="135">
        <v>3</v>
      </c>
      <c r="D57" s="135">
        <v>11</v>
      </c>
      <c r="E57" s="135">
        <v>3</v>
      </c>
      <c r="F57" s="135">
        <v>5</v>
      </c>
      <c r="G57">
        <v>4</v>
      </c>
      <c r="H57">
        <v>15</v>
      </c>
      <c r="I57">
        <v>3</v>
      </c>
      <c r="J57">
        <v>12</v>
      </c>
      <c r="K57">
        <v>5</v>
      </c>
      <c r="L57">
        <v>6</v>
      </c>
      <c r="M57">
        <v>5</v>
      </c>
      <c r="N57" s="135">
        <f t="shared" si="6"/>
        <v>74</v>
      </c>
    </row>
    <row r="58" spans="1:14" hidden="1" x14ac:dyDescent="0.3">
      <c r="A58" t="s">
        <v>222</v>
      </c>
      <c r="B58" s="135">
        <v>5</v>
      </c>
      <c r="C58" s="135">
        <v>2</v>
      </c>
      <c r="D58" s="135">
        <v>3</v>
      </c>
      <c r="E58" s="135">
        <v>2</v>
      </c>
      <c r="F58" s="135">
        <v>4</v>
      </c>
      <c r="G58" s="135">
        <v>1</v>
      </c>
      <c r="H58">
        <v>0</v>
      </c>
      <c r="I58" s="135">
        <v>4</v>
      </c>
      <c r="J58" s="135">
        <v>1</v>
      </c>
      <c r="K58" s="135">
        <v>5</v>
      </c>
      <c r="L58" s="135">
        <v>3</v>
      </c>
      <c r="M58" s="135">
        <v>7</v>
      </c>
      <c r="N58" s="135">
        <f t="shared" si="6"/>
        <v>37</v>
      </c>
    </row>
    <row r="59" spans="1:14" hidden="1" x14ac:dyDescent="0.3">
      <c r="A59" t="s">
        <v>223</v>
      </c>
      <c r="B59" s="135">
        <v>2</v>
      </c>
      <c r="C59" s="135">
        <v>0</v>
      </c>
      <c r="D59" s="135">
        <v>2</v>
      </c>
      <c r="E59" s="135">
        <v>2</v>
      </c>
      <c r="F59" s="135">
        <v>5</v>
      </c>
      <c r="G59">
        <v>0</v>
      </c>
      <c r="H59">
        <v>1</v>
      </c>
      <c r="I59">
        <v>1</v>
      </c>
      <c r="J59">
        <v>1</v>
      </c>
      <c r="K59">
        <v>2</v>
      </c>
      <c r="L59">
        <v>4</v>
      </c>
      <c r="M59">
        <v>2</v>
      </c>
      <c r="N59" s="135">
        <f t="shared" si="6"/>
        <v>22</v>
      </c>
    </row>
    <row r="60" spans="1:14" hidden="1" x14ac:dyDescent="0.3">
      <c r="A60" t="s">
        <v>224</v>
      </c>
      <c r="B60" s="135">
        <v>0</v>
      </c>
      <c r="C60" s="135">
        <v>1</v>
      </c>
      <c r="D60" s="135">
        <v>2</v>
      </c>
      <c r="E60" s="135">
        <v>0</v>
      </c>
      <c r="F60" s="135">
        <v>1</v>
      </c>
      <c r="G60" s="135">
        <v>0</v>
      </c>
      <c r="H60">
        <v>2</v>
      </c>
      <c r="I60" s="135">
        <v>1</v>
      </c>
      <c r="J60" s="135">
        <v>2</v>
      </c>
      <c r="K60" s="135">
        <v>1</v>
      </c>
      <c r="L60" s="135">
        <v>1</v>
      </c>
      <c r="M60" s="135">
        <v>1</v>
      </c>
      <c r="N60" s="135">
        <f t="shared" si="6"/>
        <v>12</v>
      </c>
    </row>
    <row r="61" spans="1:14" hidden="1" x14ac:dyDescent="0.3">
      <c r="A61" t="s">
        <v>225</v>
      </c>
      <c r="B61" s="88">
        <v>0</v>
      </c>
      <c r="C61">
        <v>3</v>
      </c>
      <c r="D61">
        <v>0</v>
      </c>
      <c r="E61">
        <v>0</v>
      </c>
      <c r="F61">
        <v>2</v>
      </c>
      <c r="G61">
        <v>3</v>
      </c>
      <c r="H61">
        <v>1</v>
      </c>
      <c r="I61">
        <v>0</v>
      </c>
      <c r="J61">
        <v>1</v>
      </c>
      <c r="K61">
        <v>1</v>
      </c>
      <c r="L61">
        <v>0</v>
      </c>
      <c r="M61">
        <v>2</v>
      </c>
      <c r="N61" s="135">
        <f t="shared" si="6"/>
        <v>13</v>
      </c>
    </row>
    <row r="62" spans="1:14" hidden="1" x14ac:dyDescent="0.3">
      <c r="A62" t="s">
        <v>226</v>
      </c>
      <c r="B62" s="135">
        <v>3</v>
      </c>
      <c r="C62" s="135">
        <v>2</v>
      </c>
      <c r="D62" s="135">
        <v>2</v>
      </c>
      <c r="E62" s="135">
        <v>3</v>
      </c>
      <c r="F62" s="135">
        <v>4</v>
      </c>
      <c r="G62" s="135">
        <v>4</v>
      </c>
      <c r="H62">
        <v>5</v>
      </c>
      <c r="I62" s="135">
        <v>4</v>
      </c>
      <c r="J62" s="135">
        <v>2</v>
      </c>
      <c r="K62" s="135">
        <v>1</v>
      </c>
      <c r="L62" s="135">
        <v>3</v>
      </c>
      <c r="M62" s="135">
        <v>2</v>
      </c>
      <c r="N62" s="135">
        <f t="shared" si="6"/>
        <v>35</v>
      </c>
    </row>
    <row r="63" spans="1:14" hidden="1" x14ac:dyDescent="0.3">
      <c r="A63" t="s">
        <v>208</v>
      </c>
      <c r="B63" s="88">
        <v>0</v>
      </c>
      <c r="C63">
        <v>2</v>
      </c>
      <c r="D63">
        <v>4</v>
      </c>
      <c r="E63">
        <v>2</v>
      </c>
      <c r="F63">
        <v>2</v>
      </c>
      <c r="G63">
        <v>8</v>
      </c>
      <c r="H63">
        <v>2</v>
      </c>
      <c r="I63">
        <v>4</v>
      </c>
      <c r="J63">
        <v>3</v>
      </c>
      <c r="K63">
        <v>4</v>
      </c>
      <c r="L63">
        <v>5</v>
      </c>
      <c r="M63">
        <v>2</v>
      </c>
      <c r="N63" s="135">
        <f t="shared" si="6"/>
        <v>38</v>
      </c>
    </row>
    <row r="64" spans="1:14" hidden="1" x14ac:dyDescent="0.3">
      <c r="A64" t="s">
        <v>227</v>
      </c>
      <c r="B64" s="135">
        <v>0</v>
      </c>
      <c r="C64" s="135">
        <v>3</v>
      </c>
      <c r="D64" s="135">
        <v>7</v>
      </c>
      <c r="E64" s="135">
        <v>3</v>
      </c>
      <c r="F64" s="135">
        <v>5</v>
      </c>
      <c r="G64" s="135">
        <v>3</v>
      </c>
      <c r="H64">
        <v>0</v>
      </c>
      <c r="I64" s="135">
        <v>6</v>
      </c>
      <c r="J64" s="135">
        <v>2</v>
      </c>
      <c r="K64" s="135">
        <v>1</v>
      </c>
      <c r="L64" s="135">
        <v>5</v>
      </c>
      <c r="M64" s="135">
        <v>0</v>
      </c>
      <c r="N64" s="135">
        <f t="shared" si="6"/>
        <v>35</v>
      </c>
    </row>
    <row r="65" spans="1:15" hidden="1" x14ac:dyDescent="0.3">
      <c r="A65" t="s">
        <v>241</v>
      </c>
      <c r="B65" s="88">
        <v>1</v>
      </c>
      <c r="C65">
        <v>1</v>
      </c>
      <c r="D65">
        <v>6</v>
      </c>
      <c r="E65">
        <v>2</v>
      </c>
      <c r="F65">
        <v>2</v>
      </c>
      <c r="G65">
        <v>4</v>
      </c>
      <c r="H65">
        <v>7</v>
      </c>
      <c r="I65">
        <v>3</v>
      </c>
      <c r="J65">
        <v>3</v>
      </c>
      <c r="K65">
        <v>6</v>
      </c>
      <c r="L65">
        <v>3</v>
      </c>
      <c r="M65">
        <v>0</v>
      </c>
      <c r="N65" s="135">
        <f t="shared" si="6"/>
        <v>38</v>
      </c>
    </row>
    <row r="66" spans="1:15" hidden="1" x14ac:dyDescent="0.3">
      <c r="A66" t="s">
        <v>229</v>
      </c>
      <c r="B66" s="135">
        <v>6</v>
      </c>
      <c r="C66" s="135">
        <v>4</v>
      </c>
      <c r="D66" s="135">
        <v>6</v>
      </c>
      <c r="E66" s="135">
        <v>2</v>
      </c>
      <c r="F66" s="135">
        <v>2</v>
      </c>
      <c r="G66" s="135">
        <v>5</v>
      </c>
      <c r="H66">
        <v>2</v>
      </c>
      <c r="I66" s="135">
        <v>3</v>
      </c>
      <c r="J66" s="135">
        <v>2</v>
      </c>
      <c r="K66" s="135">
        <v>3</v>
      </c>
      <c r="L66" s="135">
        <v>4</v>
      </c>
      <c r="M66" s="135">
        <v>0</v>
      </c>
      <c r="N66" s="135">
        <f t="shared" si="6"/>
        <v>39</v>
      </c>
      <c r="O66" s="135"/>
    </row>
    <row r="67" spans="1:15" hidden="1" x14ac:dyDescent="0.3">
      <c r="A67" t="s">
        <v>230</v>
      </c>
      <c r="B67" s="88">
        <v>4</v>
      </c>
      <c r="C67">
        <v>6</v>
      </c>
      <c r="D67">
        <v>4</v>
      </c>
      <c r="E67">
        <v>4</v>
      </c>
      <c r="F67">
        <v>3</v>
      </c>
      <c r="G67">
        <v>1</v>
      </c>
      <c r="H67">
        <v>5</v>
      </c>
      <c r="I67">
        <v>1</v>
      </c>
      <c r="J67">
        <v>3</v>
      </c>
      <c r="K67">
        <v>4</v>
      </c>
      <c r="L67">
        <v>4</v>
      </c>
      <c r="M67">
        <v>1</v>
      </c>
      <c r="N67" s="7">
        <f t="shared" si="6"/>
        <v>40</v>
      </c>
    </row>
    <row r="68" spans="1:15" hidden="1" x14ac:dyDescent="0.3">
      <c r="A68" t="s">
        <v>231</v>
      </c>
      <c r="B68" s="7">
        <f t="shared" ref="B68:L68" si="7">SUM(B50+B52+B54+B56+B58+B60+B62+B64+B66)</f>
        <v>23</v>
      </c>
      <c r="C68" s="7">
        <f t="shared" si="7"/>
        <v>26</v>
      </c>
      <c r="D68" s="137">
        <f>SUM(D50+D52+D54+D56+D58+D60+D62+D64+D66)</f>
        <v>30</v>
      </c>
      <c r="E68" s="137">
        <f>SUM(E50+E52+E54+E56+E58+E60+E62+E64+E66)</f>
        <v>21</v>
      </c>
      <c r="F68" s="7">
        <f t="shared" si="7"/>
        <v>27</v>
      </c>
      <c r="G68" s="7">
        <f t="shared" si="7"/>
        <v>26</v>
      </c>
      <c r="H68" s="7">
        <f t="shared" si="7"/>
        <v>23</v>
      </c>
      <c r="I68" s="7">
        <f t="shared" si="7"/>
        <v>30</v>
      </c>
      <c r="J68" s="7">
        <f t="shared" si="7"/>
        <v>22</v>
      </c>
      <c r="K68" s="7">
        <f t="shared" si="7"/>
        <v>27</v>
      </c>
      <c r="L68" s="7">
        <f t="shared" si="7"/>
        <v>25</v>
      </c>
      <c r="M68" s="7">
        <f>SUM(M50+M52+M54+M58+M60+M62+M64+M66)</f>
        <v>14</v>
      </c>
      <c r="N68" s="7">
        <f t="shared" si="6"/>
        <v>294</v>
      </c>
    </row>
    <row r="69" spans="1:15" hidden="1" x14ac:dyDescent="0.3">
      <c r="A69" t="s">
        <v>194</v>
      </c>
      <c r="B69" s="7">
        <f t="shared" ref="B69:L69" si="8">SUM(B51+B53+B55+B57+B59+B61+B63+B65+B67)</f>
        <v>17</v>
      </c>
      <c r="C69" s="7">
        <f t="shared" si="8"/>
        <v>21</v>
      </c>
      <c r="D69" s="7">
        <f>SUM(D51+D53+D55+D57+D59+D61+D63+D65+D67)</f>
        <v>31</v>
      </c>
      <c r="E69" s="7">
        <f>SUM(E51+E53+E55+E57+E59+E61+E63+E65+E67)</f>
        <v>18</v>
      </c>
      <c r="F69" s="7">
        <f t="shared" si="8"/>
        <v>27</v>
      </c>
      <c r="G69" s="7">
        <f t="shared" si="8"/>
        <v>23</v>
      </c>
      <c r="H69" s="7">
        <f t="shared" si="8"/>
        <v>35</v>
      </c>
      <c r="I69" s="7">
        <f t="shared" si="8"/>
        <v>14</v>
      </c>
      <c r="J69" s="7">
        <f t="shared" si="8"/>
        <v>32</v>
      </c>
      <c r="K69" s="7">
        <f t="shared" si="8"/>
        <v>34</v>
      </c>
      <c r="L69" s="7">
        <f t="shared" si="8"/>
        <v>31</v>
      </c>
      <c r="M69" s="7">
        <f>SUM(M51+M53+M55+M59+M61+M63+M65+M67)</f>
        <v>14</v>
      </c>
      <c r="N69" s="7">
        <f t="shared" si="6"/>
        <v>297</v>
      </c>
    </row>
    <row r="70" spans="1:15" hidden="1" x14ac:dyDescent="0.3">
      <c r="E70" s="135"/>
    </row>
    <row r="71" spans="1:15" hidden="1" x14ac:dyDescent="0.3"/>
    <row r="72" spans="1:15" hidden="1" x14ac:dyDescent="0.3">
      <c r="E72" s="135"/>
    </row>
    <row r="73" spans="1:15" hidden="1" x14ac:dyDescent="0.3">
      <c r="B73" s="11">
        <v>42736</v>
      </c>
      <c r="C73" s="11">
        <v>42767</v>
      </c>
      <c r="D73" s="11">
        <v>42795</v>
      </c>
      <c r="E73" s="11">
        <v>42826</v>
      </c>
      <c r="F73" s="11">
        <v>42856</v>
      </c>
      <c r="G73" s="11">
        <v>42887</v>
      </c>
      <c r="H73" s="11">
        <v>42917</v>
      </c>
      <c r="I73" s="11">
        <v>42948</v>
      </c>
      <c r="J73" s="11">
        <v>42979</v>
      </c>
      <c r="K73" s="11">
        <v>43009</v>
      </c>
      <c r="L73" s="11">
        <v>43040</v>
      </c>
      <c r="M73" s="11">
        <v>43070</v>
      </c>
      <c r="N73" t="s">
        <v>188</v>
      </c>
    </row>
    <row r="74" spans="1:15" hidden="1" x14ac:dyDescent="0.3">
      <c r="A74" t="s">
        <v>197</v>
      </c>
      <c r="B74" s="88">
        <v>3</v>
      </c>
      <c r="C74">
        <v>2</v>
      </c>
      <c r="D74">
        <v>0</v>
      </c>
      <c r="E74">
        <v>1</v>
      </c>
      <c r="F74">
        <v>1</v>
      </c>
      <c r="G74">
        <v>0</v>
      </c>
      <c r="H74">
        <v>0</v>
      </c>
      <c r="I74">
        <v>0</v>
      </c>
      <c r="J74" s="7">
        <v>0</v>
      </c>
      <c r="K74">
        <v>1</v>
      </c>
      <c r="L74">
        <v>1</v>
      </c>
      <c r="M74">
        <v>0</v>
      </c>
      <c r="N74" s="7">
        <f>SUM(B74:M74)</f>
        <v>9</v>
      </c>
    </row>
    <row r="75" spans="1:15" hidden="1" x14ac:dyDescent="0.3">
      <c r="A75" t="s">
        <v>196</v>
      </c>
      <c r="B75">
        <v>2</v>
      </c>
      <c r="C75">
        <v>3</v>
      </c>
      <c r="D75">
        <v>1</v>
      </c>
      <c r="E75">
        <v>4</v>
      </c>
      <c r="F75">
        <v>0</v>
      </c>
      <c r="G75">
        <v>4</v>
      </c>
      <c r="H75">
        <v>3</v>
      </c>
      <c r="I75">
        <v>1</v>
      </c>
      <c r="J75" s="7">
        <v>3</v>
      </c>
      <c r="K75">
        <v>3</v>
      </c>
      <c r="L75">
        <v>0</v>
      </c>
      <c r="M75">
        <v>5</v>
      </c>
      <c r="N75" s="7">
        <f t="shared" ref="N75:N91" si="9">SUM(B75:M75)</f>
        <v>29</v>
      </c>
    </row>
    <row r="76" spans="1:15" hidden="1" x14ac:dyDescent="0.3">
      <c r="A76" t="s">
        <v>198</v>
      </c>
      <c r="B76" s="88">
        <v>2</v>
      </c>
      <c r="C76">
        <v>2</v>
      </c>
      <c r="D76">
        <v>1</v>
      </c>
      <c r="E76">
        <v>3</v>
      </c>
      <c r="F76">
        <v>5</v>
      </c>
      <c r="G76">
        <v>3</v>
      </c>
      <c r="H76">
        <v>2</v>
      </c>
      <c r="I76">
        <v>2</v>
      </c>
      <c r="J76" s="7">
        <v>3</v>
      </c>
      <c r="K76">
        <v>4</v>
      </c>
      <c r="L76">
        <v>4</v>
      </c>
      <c r="M76">
        <v>0</v>
      </c>
      <c r="N76" s="7">
        <f t="shared" si="9"/>
        <v>31</v>
      </c>
    </row>
    <row r="77" spans="1:15" hidden="1" x14ac:dyDescent="0.3">
      <c r="A77" t="s">
        <v>199</v>
      </c>
      <c r="B77">
        <v>2</v>
      </c>
      <c r="C77">
        <v>3</v>
      </c>
      <c r="D77">
        <v>0</v>
      </c>
      <c r="E77">
        <v>0</v>
      </c>
      <c r="F77">
        <v>0</v>
      </c>
      <c r="G77">
        <v>5</v>
      </c>
      <c r="H77">
        <v>5</v>
      </c>
      <c r="I77">
        <v>1</v>
      </c>
      <c r="J77" s="7">
        <v>2</v>
      </c>
      <c r="K77">
        <v>0</v>
      </c>
      <c r="L77">
        <v>3</v>
      </c>
      <c r="M77">
        <v>1</v>
      </c>
      <c r="N77" s="7">
        <f t="shared" si="9"/>
        <v>22</v>
      </c>
    </row>
    <row r="78" spans="1:15" hidden="1" x14ac:dyDescent="0.3">
      <c r="A78" t="s">
        <v>200</v>
      </c>
      <c r="B78" s="88">
        <v>3</v>
      </c>
      <c r="C78">
        <v>2</v>
      </c>
      <c r="D78">
        <v>3</v>
      </c>
      <c r="E78">
        <v>1</v>
      </c>
      <c r="F78">
        <v>2</v>
      </c>
      <c r="G78">
        <v>0</v>
      </c>
      <c r="H78">
        <v>2</v>
      </c>
      <c r="I78">
        <v>0</v>
      </c>
      <c r="J78" s="7">
        <v>6</v>
      </c>
      <c r="K78">
        <v>7</v>
      </c>
      <c r="L78">
        <v>4</v>
      </c>
      <c r="M78">
        <v>7</v>
      </c>
      <c r="N78" s="7">
        <f t="shared" si="9"/>
        <v>37</v>
      </c>
    </row>
    <row r="79" spans="1:15" hidden="1" x14ac:dyDescent="0.3">
      <c r="A79" t="s">
        <v>201</v>
      </c>
      <c r="B79">
        <v>3</v>
      </c>
      <c r="C79">
        <v>1</v>
      </c>
      <c r="D79">
        <v>3</v>
      </c>
      <c r="E79">
        <v>4</v>
      </c>
      <c r="F79">
        <v>3</v>
      </c>
      <c r="G79">
        <v>5</v>
      </c>
      <c r="H79">
        <v>4</v>
      </c>
      <c r="I79">
        <v>7</v>
      </c>
      <c r="J79" s="7">
        <v>0</v>
      </c>
      <c r="K79">
        <v>1</v>
      </c>
      <c r="L79">
        <v>4</v>
      </c>
      <c r="M79">
        <v>5</v>
      </c>
      <c r="N79" s="7">
        <f t="shared" si="9"/>
        <v>40</v>
      </c>
    </row>
    <row r="80" spans="1:15" hidden="1" x14ac:dyDescent="0.3">
      <c r="A80" t="s">
        <v>202</v>
      </c>
      <c r="B80" s="88">
        <v>2</v>
      </c>
      <c r="C80">
        <v>3</v>
      </c>
      <c r="D80">
        <v>11</v>
      </c>
      <c r="E80">
        <v>3</v>
      </c>
      <c r="F80">
        <v>5</v>
      </c>
      <c r="G80">
        <v>4</v>
      </c>
      <c r="H80">
        <v>15</v>
      </c>
      <c r="I80">
        <v>3</v>
      </c>
      <c r="J80" s="7">
        <v>12</v>
      </c>
      <c r="K80">
        <v>5</v>
      </c>
      <c r="L80">
        <v>6</v>
      </c>
      <c r="M80">
        <v>5</v>
      </c>
      <c r="N80" s="7">
        <f t="shared" si="9"/>
        <v>74</v>
      </c>
    </row>
    <row r="81" spans="1:14" hidden="1" x14ac:dyDescent="0.3">
      <c r="A81" t="s">
        <v>203</v>
      </c>
      <c r="B81">
        <v>5</v>
      </c>
      <c r="C81">
        <v>8</v>
      </c>
      <c r="D81">
        <v>6</v>
      </c>
      <c r="E81">
        <v>9</v>
      </c>
      <c r="F81">
        <v>5</v>
      </c>
      <c r="G81">
        <v>4</v>
      </c>
      <c r="H81">
        <v>9</v>
      </c>
      <c r="I81">
        <v>8</v>
      </c>
      <c r="J81" s="7">
        <v>10</v>
      </c>
      <c r="K81">
        <v>6</v>
      </c>
      <c r="L81">
        <v>2</v>
      </c>
      <c r="M81">
        <v>5</v>
      </c>
      <c r="N81" s="7">
        <f t="shared" si="9"/>
        <v>77</v>
      </c>
    </row>
    <row r="82" spans="1:14" hidden="1" x14ac:dyDescent="0.3">
      <c r="A82" t="s">
        <v>204</v>
      </c>
      <c r="B82" s="88">
        <v>2</v>
      </c>
      <c r="C82">
        <v>0</v>
      </c>
      <c r="D82">
        <v>2</v>
      </c>
      <c r="E82">
        <v>2</v>
      </c>
      <c r="F82">
        <v>5</v>
      </c>
      <c r="G82">
        <v>0</v>
      </c>
      <c r="H82">
        <v>1</v>
      </c>
      <c r="I82">
        <v>1</v>
      </c>
      <c r="J82" s="7">
        <v>1</v>
      </c>
      <c r="K82">
        <v>2</v>
      </c>
      <c r="L82">
        <v>4</v>
      </c>
      <c r="M82">
        <v>2</v>
      </c>
      <c r="N82" s="7">
        <f t="shared" si="9"/>
        <v>22</v>
      </c>
    </row>
    <row r="83" spans="1:14" hidden="1" x14ac:dyDescent="0.3">
      <c r="A83" t="s">
        <v>205</v>
      </c>
      <c r="B83">
        <v>3</v>
      </c>
      <c r="C83">
        <v>0</v>
      </c>
      <c r="D83">
        <v>0</v>
      </c>
      <c r="E83">
        <v>0</v>
      </c>
      <c r="F83">
        <v>5</v>
      </c>
      <c r="G83">
        <v>6</v>
      </c>
      <c r="H83">
        <v>1</v>
      </c>
      <c r="I83">
        <v>3</v>
      </c>
      <c r="J83" s="7">
        <v>3</v>
      </c>
      <c r="K83">
        <v>0</v>
      </c>
      <c r="L83">
        <v>1</v>
      </c>
      <c r="M83">
        <v>2</v>
      </c>
      <c r="N83" s="7">
        <f t="shared" si="9"/>
        <v>24</v>
      </c>
    </row>
    <row r="84" spans="1:14" hidden="1" x14ac:dyDescent="0.3">
      <c r="A84" t="s">
        <v>206</v>
      </c>
      <c r="B84" s="88">
        <v>0</v>
      </c>
      <c r="C84">
        <v>3</v>
      </c>
      <c r="D84">
        <v>0</v>
      </c>
      <c r="E84">
        <v>0</v>
      </c>
      <c r="F84">
        <v>0</v>
      </c>
      <c r="G84">
        <v>3</v>
      </c>
      <c r="H84">
        <v>1</v>
      </c>
      <c r="I84">
        <v>0</v>
      </c>
      <c r="J84" s="7">
        <v>1</v>
      </c>
      <c r="K84">
        <v>1</v>
      </c>
      <c r="L84">
        <v>0</v>
      </c>
      <c r="M84">
        <v>2</v>
      </c>
      <c r="N84" s="7">
        <f t="shared" si="9"/>
        <v>11</v>
      </c>
    </row>
    <row r="85" spans="1:14" hidden="1" x14ac:dyDescent="0.3">
      <c r="A85" t="s">
        <v>207</v>
      </c>
      <c r="B85">
        <v>0</v>
      </c>
      <c r="C85">
        <v>1</v>
      </c>
      <c r="D85">
        <v>1</v>
      </c>
      <c r="E85">
        <v>0</v>
      </c>
      <c r="F85">
        <v>0</v>
      </c>
      <c r="G85">
        <v>1</v>
      </c>
      <c r="H85">
        <v>2</v>
      </c>
      <c r="I85">
        <v>0</v>
      </c>
      <c r="J85" s="7">
        <v>1</v>
      </c>
      <c r="K85">
        <v>3</v>
      </c>
      <c r="L85">
        <v>0</v>
      </c>
      <c r="M85">
        <v>1</v>
      </c>
      <c r="N85" s="7">
        <f t="shared" si="9"/>
        <v>10</v>
      </c>
    </row>
    <row r="86" spans="1:14" hidden="1" x14ac:dyDescent="0.3">
      <c r="A86" t="s">
        <v>208</v>
      </c>
      <c r="B86" s="88">
        <v>0</v>
      </c>
      <c r="C86">
        <v>2</v>
      </c>
      <c r="D86">
        <v>4</v>
      </c>
      <c r="E86">
        <v>2</v>
      </c>
      <c r="F86">
        <v>2</v>
      </c>
      <c r="G86">
        <v>8</v>
      </c>
      <c r="H86">
        <v>2</v>
      </c>
      <c r="I86">
        <v>4</v>
      </c>
      <c r="J86" s="7">
        <v>3</v>
      </c>
      <c r="K86">
        <v>4</v>
      </c>
      <c r="L86">
        <v>5</v>
      </c>
      <c r="M86">
        <v>2</v>
      </c>
      <c r="N86" s="7">
        <f t="shared" si="9"/>
        <v>38</v>
      </c>
    </row>
    <row r="87" spans="1:14" hidden="1" x14ac:dyDescent="0.3">
      <c r="A87" t="s">
        <v>211</v>
      </c>
      <c r="B87">
        <v>5</v>
      </c>
      <c r="C87">
        <v>2</v>
      </c>
      <c r="D87">
        <v>4</v>
      </c>
      <c r="E87">
        <v>4</v>
      </c>
      <c r="F87">
        <v>7</v>
      </c>
      <c r="G87">
        <v>3</v>
      </c>
      <c r="H87">
        <v>5</v>
      </c>
      <c r="I87">
        <v>3</v>
      </c>
      <c r="J87" s="7">
        <v>3</v>
      </c>
      <c r="K87">
        <v>4</v>
      </c>
      <c r="L87">
        <v>7</v>
      </c>
      <c r="M87">
        <v>5</v>
      </c>
      <c r="N87" s="7">
        <f t="shared" si="9"/>
        <v>52</v>
      </c>
    </row>
    <row r="88" spans="1:14" hidden="1" x14ac:dyDescent="0.3">
      <c r="A88" t="s">
        <v>209</v>
      </c>
      <c r="B88" s="88">
        <v>1</v>
      </c>
      <c r="C88">
        <v>1</v>
      </c>
      <c r="D88">
        <v>6</v>
      </c>
      <c r="E88">
        <v>2</v>
      </c>
      <c r="F88">
        <v>2</v>
      </c>
      <c r="G88">
        <v>4</v>
      </c>
      <c r="H88">
        <v>7</v>
      </c>
      <c r="I88">
        <v>3</v>
      </c>
      <c r="J88" s="7">
        <v>3</v>
      </c>
      <c r="K88">
        <v>6</v>
      </c>
      <c r="L88">
        <v>3</v>
      </c>
      <c r="M88">
        <v>0</v>
      </c>
      <c r="N88" s="7">
        <f t="shared" si="9"/>
        <v>38</v>
      </c>
    </row>
    <row r="89" spans="1:14" hidden="1" x14ac:dyDescent="0.3">
      <c r="A89" t="s">
        <v>212</v>
      </c>
      <c r="B89">
        <v>2</v>
      </c>
      <c r="C89">
        <v>1</v>
      </c>
      <c r="D89">
        <v>1</v>
      </c>
      <c r="E89">
        <v>1</v>
      </c>
      <c r="F89">
        <v>4</v>
      </c>
      <c r="G89">
        <v>5</v>
      </c>
      <c r="H89">
        <v>2</v>
      </c>
      <c r="I89">
        <v>3</v>
      </c>
      <c r="J89" s="7">
        <v>3</v>
      </c>
      <c r="K89">
        <v>4</v>
      </c>
      <c r="L89">
        <v>1</v>
      </c>
      <c r="M89">
        <v>2</v>
      </c>
      <c r="N89" s="7">
        <f t="shared" si="9"/>
        <v>29</v>
      </c>
    </row>
    <row r="90" spans="1:14" hidden="1" x14ac:dyDescent="0.3">
      <c r="A90" t="s">
        <v>210</v>
      </c>
      <c r="B90" s="88">
        <v>4</v>
      </c>
      <c r="C90">
        <v>6</v>
      </c>
      <c r="D90">
        <v>4</v>
      </c>
      <c r="E90">
        <v>4</v>
      </c>
      <c r="F90">
        <v>3</v>
      </c>
      <c r="G90">
        <v>1</v>
      </c>
      <c r="H90">
        <v>5</v>
      </c>
      <c r="I90">
        <v>1</v>
      </c>
      <c r="J90" s="7">
        <v>3</v>
      </c>
      <c r="K90">
        <v>4</v>
      </c>
      <c r="L90">
        <v>4</v>
      </c>
      <c r="M90">
        <v>1</v>
      </c>
      <c r="N90" s="7">
        <f t="shared" si="9"/>
        <v>40</v>
      </c>
    </row>
    <row r="91" spans="1:14" hidden="1" x14ac:dyDescent="0.3">
      <c r="A91" t="s">
        <v>213</v>
      </c>
      <c r="B91">
        <v>6</v>
      </c>
      <c r="C91">
        <v>4</v>
      </c>
      <c r="D91">
        <v>2</v>
      </c>
      <c r="E91">
        <v>2</v>
      </c>
      <c r="F91">
        <v>4</v>
      </c>
      <c r="G91">
        <v>5</v>
      </c>
      <c r="H91">
        <v>3</v>
      </c>
      <c r="I91">
        <v>1</v>
      </c>
      <c r="J91" s="7">
        <v>2</v>
      </c>
      <c r="K91">
        <v>5</v>
      </c>
      <c r="L91">
        <v>1</v>
      </c>
      <c r="M91">
        <v>1</v>
      </c>
      <c r="N91" s="7">
        <f t="shared" si="9"/>
        <v>36</v>
      </c>
    </row>
    <row r="92" spans="1:14" hidden="1" x14ac:dyDescent="0.3">
      <c r="A92" t="s">
        <v>194</v>
      </c>
      <c r="B92" s="7">
        <f t="shared" ref="B92:H93" si="10">SUM(B74+B76+B78+B80+B82+B84+B86+B88+B90)</f>
        <v>17</v>
      </c>
      <c r="C92" s="7">
        <f t="shared" si="10"/>
        <v>21</v>
      </c>
      <c r="D92" s="7">
        <f t="shared" si="10"/>
        <v>31</v>
      </c>
      <c r="E92" s="7">
        <f t="shared" si="10"/>
        <v>18</v>
      </c>
      <c r="F92" s="7">
        <f t="shared" si="10"/>
        <v>25</v>
      </c>
      <c r="G92" s="7">
        <f t="shared" si="10"/>
        <v>23</v>
      </c>
      <c r="H92" s="7">
        <f t="shared" si="10"/>
        <v>35</v>
      </c>
      <c r="I92" s="7">
        <f t="shared" ref="I92:L93" si="11">SUM(I74+I76+I78+I80+I82+I84+I86+I88+I90)</f>
        <v>14</v>
      </c>
      <c r="J92" s="7">
        <f t="shared" si="11"/>
        <v>32</v>
      </c>
      <c r="K92" s="7">
        <f t="shared" si="11"/>
        <v>34</v>
      </c>
      <c r="L92" s="7">
        <f t="shared" si="11"/>
        <v>31</v>
      </c>
      <c r="M92" s="7">
        <f>SUM(M74+M76+M78+M82+M84+M86+M88+M90)</f>
        <v>14</v>
      </c>
      <c r="N92" s="7">
        <f>SUM(N74+N76+N78+N80+N82+N84+N86+N88+N90)</f>
        <v>300</v>
      </c>
    </row>
    <row r="93" spans="1:14" hidden="1" x14ac:dyDescent="0.3">
      <c r="A93" t="s">
        <v>195</v>
      </c>
      <c r="B93" s="7">
        <f t="shared" si="10"/>
        <v>28</v>
      </c>
      <c r="C93" s="7">
        <f t="shared" si="10"/>
        <v>23</v>
      </c>
      <c r="D93" s="7">
        <f t="shared" si="10"/>
        <v>18</v>
      </c>
      <c r="E93" s="7">
        <f t="shared" si="10"/>
        <v>24</v>
      </c>
      <c r="F93" s="7">
        <f t="shared" si="10"/>
        <v>28</v>
      </c>
      <c r="G93" s="7">
        <f t="shared" si="10"/>
        <v>38</v>
      </c>
      <c r="H93" s="7">
        <f t="shared" si="10"/>
        <v>34</v>
      </c>
      <c r="I93" s="7">
        <f t="shared" si="11"/>
        <v>27</v>
      </c>
      <c r="J93" s="7">
        <f t="shared" si="11"/>
        <v>27</v>
      </c>
      <c r="K93" s="7">
        <f t="shared" si="11"/>
        <v>26</v>
      </c>
      <c r="L93" s="7">
        <f t="shared" si="11"/>
        <v>19</v>
      </c>
      <c r="M93" s="7">
        <f>SUM(M75+M77+M79+M81+M83+M85+M87+M89+M91)</f>
        <v>27</v>
      </c>
      <c r="N93" s="7">
        <f>SUM(N75+N77+N79+N81+N83+N85+N87+N89+N91)</f>
        <v>319</v>
      </c>
    </row>
    <row r="94" spans="1:14" hidden="1" x14ac:dyDescent="0.3"/>
    <row r="95" spans="1:14" hidden="1" x14ac:dyDescent="0.3"/>
    <row r="96" spans="1:14" hidden="1" x14ac:dyDescent="0.3">
      <c r="B96" s="11">
        <v>42736</v>
      </c>
      <c r="C96" s="11">
        <v>42767</v>
      </c>
      <c r="D96" s="11">
        <v>42795</v>
      </c>
      <c r="E96" s="11">
        <v>42826</v>
      </c>
      <c r="F96" s="11">
        <v>42856</v>
      </c>
      <c r="G96" s="11">
        <v>42887</v>
      </c>
      <c r="H96" s="11">
        <v>42917</v>
      </c>
      <c r="I96" s="11">
        <v>42948</v>
      </c>
      <c r="J96" s="11">
        <v>42979</v>
      </c>
      <c r="K96" s="11">
        <v>43009</v>
      </c>
      <c r="L96" s="11">
        <v>43040</v>
      </c>
      <c r="M96" s="11">
        <v>43070</v>
      </c>
      <c r="N96" t="s">
        <v>188</v>
      </c>
    </row>
    <row r="97" spans="1:14" hidden="1" x14ac:dyDescent="0.3">
      <c r="A97" t="s">
        <v>197</v>
      </c>
      <c r="C97">
        <v>2</v>
      </c>
      <c r="D97">
        <v>0</v>
      </c>
      <c r="E97">
        <v>1</v>
      </c>
      <c r="J97" s="7"/>
      <c r="N97" s="7">
        <f t="shared" ref="N97:N114" si="12">SUM(B97:M97)</f>
        <v>3</v>
      </c>
    </row>
    <row r="98" spans="1:14" hidden="1" x14ac:dyDescent="0.3">
      <c r="A98" t="s">
        <v>196</v>
      </c>
      <c r="B98">
        <v>2</v>
      </c>
      <c r="C98">
        <v>3</v>
      </c>
      <c r="D98">
        <v>1</v>
      </c>
      <c r="E98">
        <v>4</v>
      </c>
      <c r="F98">
        <v>0</v>
      </c>
      <c r="G98">
        <v>4</v>
      </c>
      <c r="H98">
        <v>3</v>
      </c>
      <c r="I98">
        <v>1</v>
      </c>
      <c r="J98" s="7">
        <v>3</v>
      </c>
      <c r="K98">
        <v>3</v>
      </c>
      <c r="L98">
        <v>0</v>
      </c>
      <c r="M98">
        <v>5</v>
      </c>
      <c r="N98" s="7">
        <f t="shared" si="12"/>
        <v>29</v>
      </c>
    </row>
    <row r="99" spans="1:14" hidden="1" x14ac:dyDescent="0.3">
      <c r="A99" t="s">
        <v>198</v>
      </c>
      <c r="B99">
        <v>2</v>
      </c>
      <c r="C99">
        <v>2</v>
      </c>
      <c r="D99">
        <v>1</v>
      </c>
      <c r="E99">
        <v>3</v>
      </c>
      <c r="J99" s="7"/>
      <c r="N99" s="7">
        <f t="shared" si="12"/>
        <v>8</v>
      </c>
    </row>
    <row r="100" spans="1:14" hidden="1" x14ac:dyDescent="0.3">
      <c r="A100" t="s">
        <v>199</v>
      </c>
      <c r="B100">
        <v>2</v>
      </c>
      <c r="C100">
        <v>3</v>
      </c>
      <c r="D100">
        <v>0</v>
      </c>
      <c r="E100">
        <v>0</v>
      </c>
      <c r="F100">
        <v>0</v>
      </c>
      <c r="G100">
        <v>5</v>
      </c>
      <c r="H100">
        <v>5</v>
      </c>
      <c r="I100">
        <v>1</v>
      </c>
      <c r="J100" s="7">
        <v>2</v>
      </c>
      <c r="K100">
        <v>0</v>
      </c>
      <c r="L100">
        <v>3</v>
      </c>
      <c r="M100">
        <v>1</v>
      </c>
      <c r="N100" s="7">
        <f t="shared" si="12"/>
        <v>22</v>
      </c>
    </row>
    <row r="101" spans="1:14" hidden="1" x14ac:dyDescent="0.3">
      <c r="A101" t="s">
        <v>200</v>
      </c>
      <c r="B101">
        <v>3</v>
      </c>
      <c r="C101">
        <v>2</v>
      </c>
      <c r="D101">
        <v>3</v>
      </c>
      <c r="E101">
        <v>1</v>
      </c>
      <c r="J101" s="7"/>
      <c r="N101" s="7">
        <f t="shared" si="12"/>
        <v>9</v>
      </c>
    </row>
    <row r="102" spans="1:14" hidden="1" x14ac:dyDescent="0.3">
      <c r="A102" t="s">
        <v>201</v>
      </c>
      <c r="B102">
        <v>3</v>
      </c>
      <c r="C102">
        <v>1</v>
      </c>
      <c r="D102">
        <v>3</v>
      </c>
      <c r="E102">
        <v>4</v>
      </c>
      <c r="F102">
        <v>3</v>
      </c>
      <c r="G102">
        <v>5</v>
      </c>
      <c r="H102">
        <v>4</v>
      </c>
      <c r="I102">
        <v>7</v>
      </c>
      <c r="J102" s="7">
        <v>0</v>
      </c>
      <c r="K102">
        <v>1</v>
      </c>
      <c r="L102">
        <v>4</v>
      </c>
      <c r="M102">
        <v>5</v>
      </c>
      <c r="N102" s="7">
        <f t="shared" si="12"/>
        <v>40</v>
      </c>
    </row>
    <row r="103" spans="1:14" hidden="1" x14ac:dyDescent="0.3">
      <c r="A103" t="s">
        <v>202</v>
      </c>
      <c r="B103">
        <v>2</v>
      </c>
      <c r="C103">
        <v>3</v>
      </c>
      <c r="D103">
        <v>11</v>
      </c>
      <c r="E103">
        <v>3</v>
      </c>
      <c r="J103" s="7"/>
      <c r="N103" s="7">
        <f t="shared" si="12"/>
        <v>19</v>
      </c>
    </row>
    <row r="104" spans="1:14" hidden="1" x14ac:dyDescent="0.3">
      <c r="A104" t="s">
        <v>203</v>
      </c>
      <c r="B104">
        <v>5</v>
      </c>
      <c r="C104">
        <v>8</v>
      </c>
      <c r="D104">
        <v>6</v>
      </c>
      <c r="E104">
        <v>9</v>
      </c>
      <c r="F104">
        <v>5</v>
      </c>
      <c r="G104">
        <v>4</v>
      </c>
      <c r="H104">
        <v>9</v>
      </c>
      <c r="I104">
        <v>8</v>
      </c>
      <c r="J104" s="7">
        <v>10</v>
      </c>
      <c r="K104">
        <v>6</v>
      </c>
      <c r="L104">
        <v>2</v>
      </c>
      <c r="M104">
        <v>5</v>
      </c>
      <c r="N104" s="7">
        <f t="shared" si="12"/>
        <v>77</v>
      </c>
    </row>
    <row r="105" spans="1:14" hidden="1" x14ac:dyDescent="0.3">
      <c r="A105" t="s">
        <v>204</v>
      </c>
      <c r="B105">
        <v>2</v>
      </c>
      <c r="C105">
        <v>0</v>
      </c>
      <c r="D105">
        <v>2</v>
      </c>
      <c r="E105">
        <v>2</v>
      </c>
      <c r="J105" s="7"/>
      <c r="N105" s="7">
        <f t="shared" si="12"/>
        <v>6</v>
      </c>
    </row>
    <row r="106" spans="1:14" hidden="1" x14ac:dyDescent="0.3">
      <c r="A106" t="s">
        <v>205</v>
      </c>
      <c r="B106">
        <v>3</v>
      </c>
      <c r="C106">
        <v>0</v>
      </c>
      <c r="D106">
        <v>0</v>
      </c>
      <c r="E106">
        <v>0</v>
      </c>
      <c r="F106">
        <v>5</v>
      </c>
      <c r="G106">
        <v>6</v>
      </c>
      <c r="H106">
        <v>1</v>
      </c>
      <c r="I106">
        <v>3</v>
      </c>
      <c r="J106" s="7">
        <v>3</v>
      </c>
      <c r="K106">
        <v>0</v>
      </c>
      <c r="L106">
        <v>1</v>
      </c>
      <c r="M106">
        <v>2</v>
      </c>
      <c r="N106" s="7">
        <f t="shared" si="12"/>
        <v>24</v>
      </c>
    </row>
    <row r="107" spans="1:14" hidden="1" x14ac:dyDescent="0.3">
      <c r="A107" t="s">
        <v>206</v>
      </c>
      <c r="B107">
        <v>0</v>
      </c>
      <c r="C107">
        <v>3</v>
      </c>
      <c r="D107">
        <v>0</v>
      </c>
      <c r="E107">
        <v>0</v>
      </c>
      <c r="J107" s="7"/>
      <c r="N107" s="7">
        <f t="shared" si="12"/>
        <v>3</v>
      </c>
    </row>
    <row r="108" spans="1:14" hidden="1" x14ac:dyDescent="0.3">
      <c r="A108" t="s">
        <v>207</v>
      </c>
      <c r="B108">
        <v>0</v>
      </c>
      <c r="C108">
        <v>1</v>
      </c>
      <c r="D108">
        <v>1</v>
      </c>
      <c r="E108">
        <v>0</v>
      </c>
      <c r="F108">
        <v>0</v>
      </c>
      <c r="G108">
        <v>1</v>
      </c>
      <c r="H108">
        <v>2</v>
      </c>
      <c r="I108">
        <v>0</v>
      </c>
      <c r="J108" s="7">
        <v>1</v>
      </c>
      <c r="K108">
        <v>3</v>
      </c>
      <c r="L108">
        <v>0</v>
      </c>
      <c r="M108">
        <v>1</v>
      </c>
      <c r="N108" s="7">
        <f t="shared" si="12"/>
        <v>10</v>
      </c>
    </row>
    <row r="109" spans="1:14" hidden="1" x14ac:dyDescent="0.3">
      <c r="A109" t="s">
        <v>208</v>
      </c>
      <c r="B109">
        <v>0</v>
      </c>
      <c r="C109">
        <v>2</v>
      </c>
      <c r="D109">
        <v>4</v>
      </c>
      <c r="E109">
        <v>0</v>
      </c>
      <c r="J109" s="7"/>
      <c r="N109" s="7">
        <f t="shared" si="12"/>
        <v>6</v>
      </c>
    </row>
    <row r="110" spans="1:14" hidden="1" x14ac:dyDescent="0.3">
      <c r="A110" t="s">
        <v>211</v>
      </c>
      <c r="B110">
        <v>5</v>
      </c>
      <c r="C110">
        <v>2</v>
      </c>
      <c r="D110">
        <v>4</v>
      </c>
      <c r="E110">
        <v>4</v>
      </c>
      <c r="F110">
        <v>7</v>
      </c>
      <c r="G110">
        <v>3</v>
      </c>
      <c r="H110">
        <v>5</v>
      </c>
      <c r="I110">
        <v>3</v>
      </c>
      <c r="J110" s="7">
        <v>3</v>
      </c>
      <c r="K110">
        <v>4</v>
      </c>
      <c r="L110">
        <v>7</v>
      </c>
      <c r="M110">
        <v>5</v>
      </c>
      <c r="N110" s="7">
        <f t="shared" si="12"/>
        <v>52</v>
      </c>
    </row>
    <row r="111" spans="1:14" hidden="1" x14ac:dyDescent="0.3">
      <c r="A111" t="s">
        <v>209</v>
      </c>
      <c r="B111">
        <v>1</v>
      </c>
      <c r="C111">
        <v>1</v>
      </c>
      <c r="D111">
        <v>6</v>
      </c>
      <c r="E111">
        <v>2</v>
      </c>
      <c r="J111" s="7"/>
      <c r="N111" s="7">
        <f t="shared" si="12"/>
        <v>10</v>
      </c>
    </row>
    <row r="112" spans="1:14" hidden="1" x14ac:dyDescent="0.3">
      <c r="A112" t="s">
        <v>212</v>
      </c>
      <c r="B112">
        <v>2</v>
      </c>
      <c r="C112">
        <v>1</v>
      </c>
      <c r="D112">
        <v>1</v>
      </c>
      <c r="E112">
        <v>1</v>
      </c>
      <c r="F112">
        <v>4</v>
      </c>
      <c r="G112">
        <v>5</v>
      </c>
      <c r="H112">
        <v>2</v>
      </c>
      <c r="I112">
        <v>3</v>
      </c>
      <c r="J112" s="7">
        <v>3</v>
      </c>
      <c r="K112">
        <v>4</v>
      </c>
      <c r="L112">
        <v>1</v>
      </c>
      <c r="M112">
        <v>2</v>
      </c>
      <c r="N112" s="7">
        <f t="shared" si="12"/>
        <v>29</v>
      </c>
    </row>
    <row r="113" spans="1:14" hidden="1" x14ac:dyDescent="0.3">
      <c r="A113" t="s">
        <v>210</v>
      </c>
      <c r="B113">
        <v>4</v>
      </c>
      <c r="C113">
        <v>6</v>
      </c>
      <c r="D113">
        <v>4</v>
      </c>
      <c r="E113">
        <v>4</v>
      </c>
      <c r="J113" s="7"/>
      <c r="N113" s="7">
        <f t="shared" si="12"/>
        <v>18</v>
      </c>
    </row>
    <row r="114" spans="1:14" hidden="1" x14ac:dyDescent="0.3">
      <c r="A114" t="s">
        <v>213</v>
      </c>
      <c r="B114">
        <v>6</v>
      </c>
      <c r="C114">
        <v>4</v>
      </c>
      <c r="D114">
        <v>2</v>
      </c>
      <c r="E114">
        <v>2</v>
      </c>
      <c r="F114">
        <v>4</v>
      </c>
      <c r="G114">
        <v>5</v>
      </c>
      <c r="H114">
        <v>3</v>
      </c>
      <c r="I114">
        <v>1</v>
      </c>
      <c r="J114" s="7">
        <v>2</v>
      </c>
      <c r="K114">
        <v>5</v>
      </c>
      <c r="L114">
        <v>1</v>
      </c>
      <c r="M114">
        <v>1</v>
      </c>
      <c r="N114" s="7">
        <f t="shared" si="12"/>
        <v>36</v>
      </c>
    </row>
    <row r="115" spans="1:14" hidden="1" x14ac:dyDescent="0.3">
      <c r="B115" s="7">
        <f t="shared" ref="B115:N115" si="13">SUM(B97+B99+B101+B105+B107+B109+B111+B113)</f>
        <v>12</v>
      </c>
      <c r="C115" s="7">
        <f t="shared" si="13"/>
        <v>18</v>
      </c>
      <c r="D115" s="7">
        <f t="shared" si="13"/>
        <v>20</v>
      </c>
      <c r="E115" s="7">
        <f t="shared" si="13"/>
        <v>13</v>
      </c>
      <c r="F115" s="7">
        <f t="shared" si="13"/>
        <v>0</v>
      </c>
      <c r="G115" s="7">
        <f t="shared" si="13"/>
        <v>0</v>
      </c>
      <c r="H115" s="7">
        <f t="shared" si="13"/>
        <v>0</v>
      </c>
      <c r="I115" s="7">
        <f t="shared" si="13"/>
        <v>0</v>
      </c>
      <c r="J115" s="7">
        <f>SUM(J74+J76+J78+J82+J84+J86+J88+J90)</f>
        <v>20</v>
      </c>
      <c r="K115" s="7">
        <f t="shared" si="13"/>
        <v>0</v>
      </c>
      <c r="L115" s="7">
        <f t="shared" si="13"/>
        <v>0</v>
      </c>
      <c r="M115" s="7">
        <f t="shared" si="13"/>
        <v>0</v>
      </c>
      <c r="N115" s="7">
        <f t="shared" si="13"/>
        <v>63</v>
      </c>
    </row>
    <row r="116" spans="1:14" hidden="1" x14ac:dyDescent="0.3">
      <c r="B116" s="7">
        <f t="shared" ref="B116:N116" si="14">SUM(B98+B100+B102+B104+B106+B108+B110+B112+B114)</f>
        <v>28</v>
      </c>
      <c r="C116" s="7">
        <f t="shared" si="14"/>
        <v>23</v>
      </c>
      <c r="D116" s="7">
        <f t="shared" si="14"/>
        <v>18</v>
      </c>
      <c r="E116" s="7">
        <f t="shared" si="14"/>
        <v>24</v>
      </c>
      <c r="F116" s="7">
        <f t="shared" si="14"/>
        <v>28</v>
      </c>
      <c r="G116" s="7">
        <f t="shared" si="14"/>
        <v>38</v>
      </c>
      <c r="H116" s="7">
        <f t="shared" si="14"/>
        <v>34</v>
      </c>
      <c r="I116" s="7">
        <f t="shared" si="14"/>
        <v>27</v>
      </c>
      <c r="J116" s="7">
        <f>SUM(J75+J77+J79+J81+J83+J85+J87+J89+J91)</f>
        <v>27</v>
      </c>
      <c r="K116" s="7">
        <f t="shared" si="14"/>
        <v>26</v>
      </c>
      <c r="L116" s="7">
        <f t="shared" si="14"/>
        <v>19</v>
      </c>
      <c r="M116" s="7">
        <f t="shared" si="14"/>
        <v>27</v>
      </c>
      <c r="N116" s="7">
        <f t="shared" si="14"/>
        <v>319</v>
      </c>
    </row>
    <row r="117" spans="1:14" hidden="1" x14ac:dyDescent="0.3"/>
    <row r="118" spans="1:14" x14ac:dyDescent="0.3">
      <c r="C118" s="181"/>
    </row>
    <row r="119" spans="1:14" x14ac:dyDescent="0.3">
      <c r="A119" s="7"/>
      <c r="B119" s="7" t="s">
        <v>188</v>
      </c>
      <c r="C119" s="181"/>
    </row>
    <row r="120" spans="1:14" x14ac:dyDescent="0.3">
      <c r="A120" s="7" t="s">
        <v>315</v>
      </c>
      <c r="B120" s="137">
        <f>N20</f>
        <v>120</v>
      </c>
      <c r="C120" s="181"/>
    </row>
    <row r="121" spans="1:14" x14ac:dyDescent="0.3">
      <c r="A121" s="7" t="s">
        <v>277</v>
      </c>
      <c r="B121" s="137">
        <f>N21</f>
        <v>98</v>
      </c>
      <c r="C121" s="181"/>
    </row>
    <row r="122" spans="1:14" x14ac:dyDescent="0.3">
      <c r="A122" s="7" t="s">
        <v>308</v>
      </c>
      <c r="B122" s="137">
        <f>N8</f>
        <v>35</v>
      </c>
      <c r="C122" s="181"/>
    </row>
    <row r="123" spans="1:14" x14ac:dyDescent="0.3">
      <c r="A123" s="7" t="s">
        <v>269</v>
      </c>
      <c r="B123" s="137">
        <f>N9</f>
        <v>20</v>
      </c>
      <c r="C123" s="181"/>
    </row>
    <row r="124" spans="1:14" x14ac:dyDescent="0.3">
      <c r="A124" s="7" t="s">
        <v>304</v>
      </c>
      <c r="B124" s="137">
        <f>N18</f>
        <v>7</v>
      </c>
      <c r="C124" s="181"/>
    </row>
    <row r="125" spans="1:14" x14ac:dyDescent="0.3">
      <c r="A125" s="7" t="s">
        <v>314</v>
      </c>
      <c r="B125" s="137">
        <f>N19</f>
        <v>12</v>
      </c>
      <c r="C125" s="181"/>
    </row>
    <row r="126" spans="1:14" x14ac:dyDescent="0.3">
      <c r="A126" s="7" t="s">
        <v>313</v>
      </c>
      <c r="B126" s="137">
        <f>N16</f>
        <v>23</v>
      </c>
      <c r="C126" s="181"/>
    </row>
    <row r="127" spans="1:14" x14ac:dyDescent="0.3">
      <c r="A127" s="7" t="s">
        <v>285</v>
      </c>
      <c r="B127" s="137">
        <f>N17</f>
        <v>14</v>
      </c>
      <c r="C127" s="181"/>
    </row>
    <row r="128" spans="1:14" x14ac:dyDescent="0.3">
      <c r="A128" s="7" t="s">
        <v>312</v>
      </c>
      <c r="B128" s="137">
        <f>N14</f>
        <v>16</v>
      </c>
      <c r="C128" s="181"/>
    </row>
    <row r="129" spans="1:3" x14ac:dyDescent="0.3">
      <c r="A129" s="7" t="s">
        <v>273</v>
      </c>
      <c r="B129" s="137">
        <f>N15</f>
        <v>11</v>
      </c>
      <c r="C129" s="181"/>
    </row>
    <row r="130" spans="1:3" x14ac:dyDescent="0.3">
      <c r="A130" s="7" t="s">
        <v>306</v>
      </c>
      <c r="B130" s="137">
        <f>N4</f>
        <v>16</v>
      </c>
      <c r="C130" s="181"/>
    </row>
    <row r="131" spans="1:3" x14ac:dyDescent="0.3">
      <c r="A131" s="7" t="s">
        <v>267</v>
      </c>
      <c r="B131" s="137">
        <f>N5</f>
        <v>10</v>
      </c>
      <c r="C131" s="181"/>
    </row>
    <row r="132" spans="1:3" x14ac:dyDescent="0.3">
      <c r="A132" s="7" t="s">
        <v>307</v>
      </c>
      <c r="B132" s="137">
        <f>N6</f>
        <v>4</v>
      </c>
      <c r="C132" s="181"/>
    </row>
    <row r="133" spans="1:3" x14ac:dyDescent="0.3">
      <c r="A133" s="7" t="s">
        <v>268</v>
      </c>
      <c r="B133" s="137">
        <f>N7</f>
        <v>7</v>
      </c>
      <c r="C133" s="181"/>
    </row>
    <row r="134" spans="1:3" x14ac:dyDescent="0.3">
      <c r="A134" s="7" t="s">
        <v>316</v>
      </c>
      <c r="B134" s="137">
        <f>N10</f>
        <v>10</v>
      </c>
      <c r="C134" s="181"/>
    </row>
    <row r="135" spans="1:3" x14ac:dyDescent="0.3">
      <c r="A135" s="7" t="s">
        <v>310</v>
      </c>
      <c r="B135" s="137">
        <f>N11</f>
        <v>13</v>
      </c>
      <c r="C135" s="181"/>
    </row>
    <row r="136" spans="1:3" x14ac:dyDescent="0.3">
      <c r="A136" s="7" t="s">
        <v>311</v>
      </c>
      <c r="B136" s="137">
        <f>N12</f>
        <v>6</v>
      </c>
      <c r="C136" s="181"/>
    </row>
    <row r="137" spans="1:3" x14ac:dyDescent="0.3">
      <c r="A137" s="7" t="s">
        <v>283</v>
      </c>
      <c r="B137" s="137">
        <f>N13</f>
        <v>8</v>
      </c>
      <c r="C137" s="181"/>
    </row>
    <row r="138" spans="1:3" x14ac:dyDescent="0.3">
      <c r="A138" s="7" t="s">
        <v>305</v>
      </c>
      <c r="B138" s="137">
        <f>N2</f>
        <v>3</v>
      </c>
      <c r="C138" s="181"/>
    </row>
    <row r="139" spans="1:3" x14ac:dyDescent="0.3">
      <c r="A139" s="7" t="s">
        <v>266</v>
      </c>
      <c r="B139" s="137">
        <f>N3</f>
        <v>3</v>
      </c>
      <c r="C139" s="181"/>
    </row>
    <row r="140" spans="1:3" x14ac:dyDescent="0.3">
      <c r="C140" s="181"/>
    </row>
  </sheetData>
  <phoneticPr fontId="18" type="noConversion"/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rgb="FFFFFF00"/>
  </sheetPr>
  <dimension ref="A1:U41"/>
  <sheetViews>
    <sheetView topLeftCell="A34" workbookViewId="0">
      <selection activeCell="C11" sqref="C11"/>
    </sheetView>
  </sheetViews>
  <sheetFormatPr defaultColWidth="8.6640625" defaultRowHeight="14.4" x14ac:dyDescent="0.3"/>
  <cols>
    <col min="1" max="1" width="17.6640625" bestFit="1" customWidth="1"/>
    <col min="2" max="13" width="8.6640625" customWidth="1"/>
  </cols>
  <sheetData>
    <row r="1" spans="1:14" x14ac:dyDescent="0.3">
      <c r="B1" s="11">
        <v>43101</v>
      </c>
      <c r="C1" s="11">
        <v>43132</v>
      </c>
      <c r="D1" s="11">
        <v>43160</v>
      </c>
      <c r="E1" s="11">
        <v>43191</v>
      </c>
      <c r="F1" s="11">
        <v>43221</v>
      </c>
      <c r="G1" s="11">
        <v>43252</v>
      </c>
      <c r="H1" s="11">
        <v>43282</v>
      </c>
      <c r="I1" s="11">
        <v>43313</v>
      </c>
      <c r="J1" s="11">
        <v>43344</v>
      </c>
      <c r="K1" s="11">
        <v>43374</v>
      </c>
      <c r="L1" s="11">
        <v>43405</v>
      </c>
      <c r="M1" s="11">
        <v>43435</v>
      </c>
      <c r="N1" t="s">
        <v>188</v>
      </c>
    </row>
    <row r="2" spans="1:14" x14ac:dyDescent="0.3">
      <c r="A2" t="s">
        <v>176</v>
      </c>
      <c r="B2" s="135">
        <f>'NC Numbers'!B50</f>
        <v>0</v>
      </c>
      <c r="C2" s="135">
        <v>0</v>
      </c>
      <c r="D2" s="135">
        <v>0</v>
      </c>
      <c r="E2" s="135">
        <v>2</v>
      </c>
      <c r="F2" s="135">
        <v>1</v>
      </c>
      <c r="G2" s="135">
        <f>'NC Numbers'!G50</f>
        <v>0</v>
      </c>
      <c r="H2" s="135">
        <v>0</v>
      </c>
      <c r="I2" s="135">
        <f>'NC Numbers'!I50</f>
        <v>0</v>
      </c>
      <c r="J2" s="135">
        <v>3</v>
      </c>
      <c r="K2" s="135">
        <v>1</v>
      </c>
      <c r="L2" s="135">
        <v>0</v>
      </c>
      <c r="M2" s="135">
        <v>0</v>
      </c>
      <c r="N2" s="137">
        <f t="shared" ref="N2:N11" si="0">SUM(B2:M2)</f>
        <v>7</v>
      </c>
    </row>
    <row r="3" spans="1:14" x14ac:dyDescent="0.3">
      <c r="A3" t="s">
        <v>177</v>
      </c>
      <c r="B3" s="135">
        <f>'NC Numbers'!B52</f>
        <v>1</v>
      </c>
      <c r="C3" s="135">
        <v>1</v>
      </c>
      <c r="D3" s="135">
        <v>1</v>
      </c>
      <c r="E3" s="135">
        <v>5</v>
      </c>
      <c r="F3" s="135">
        <v>3</v>
      </c>
      <c r="G3" s="135">
        <f>'NC Numbers'!G52</f>
        <v>1</v>
      </c>
      <c r="H3" s="135">
        <v>3</v>
      </c>
      <c r="I3" s="135">
        <f>'NC Numbers'!I52</f>
        <v>2</v>
      </c>
      <c r="J3" s="135">
        <v>2</v>
      </c>
      <c r="K3" s="135">
        <v>2</v>
      </c>
      <c r="L3" s="135">
        <v>2</v>
      </c>
      <c r="M3" s="135">
        <v>3</v>
      </c>
      <c r="N3" s="137">
        <f t="shared" si="0"/>
        <v>26</v>
      </c>
    </row>
    <row r="4" spans="1:14" x14ac:dyDescent="0.3">
      <c r="A4" t="s">
        <v>178</v>
      </c>
      <c r="B4" s="135">
        <f>'NC Numbers'!B54</f>
        <v>4</v>
      </c>
      <c r="C4" s="135">
        <v>6</v>
      </c>
      <c r="D4" s="135">
        <v>2</v>
      </c>
      <c r="E4" s="135">
        <v>1</v>
      </c>
      <c r="F4" s="135">
        <v>3</v>
      </c>
      <c r="G4" s="135">
        <f>'NC Numbers'!G54</f>
        <v>2</v>
      </c>
      <c r="H4" s="135">
        <v>6</v>
      </c>
      <c r="I4" s="135">
        <f>'NC Numbers'!I54</f>
        <v>4</v>
      </c>
      <c r="J4" s="135">
        <v>1</v>
      </c>
      <c r="K4" s="135">
        <v>3</v>
      </c>
      <c r="L4" s="135">
        <v>3</v>
      </c>
      <c r="M4" s="135">
        <v>1</v>
      </c>
      <c r="N4" s="137">
        <f t="shared" si="0"/>
        <v>36</v>
      </c>
    </row>
    <row r="5" spans="1:14" x14ac:dyDescent="0.3">
      <c r="A5" t="s">
        <v>179</v>
      </c>
      <c r="B5" s="135">
        <f>'NC Numbers'!B56</f>
        <v>4</v>
      </c>
      <c r="C5" s="135">
        <v>7</v>
      </c>
      <c r="D5" s="135">
        <v>7</v>
      </c>
      <c r="E5" s="135">
        <v>3</v>
      </c>
      <c r="F5" s="135">
        <v>4</v>
      </c>
      <c r="G5" s="135">
        <f>'NC Numbers'!G56</f>
        <v>10</v>
      </c>
      <c r="H5" s="135">
        <v>5</v>
      </c>
      <c r="I5" s="135">
        <f>'NC Numbers'!I56</f>
        <v>6</v>
      </c>
      <c r="J5" s="135">
        <v>7</v>
      </c>
      <c r="K5" s="135">
        <v>10</v>
      </c>
      <c r="L5" s="135">
        <v>4</v>
      </c>
      <c r="M5" s="135">
        <v>13</v>
      </c>
      <c r="N5" s="137">
        <f t="shared" si="0"/>
        <v>80</v>
      </c>
    </row>
    <row r="6" spans="1:14" x14ac:dyDescent="0.3">
      <c r="A6" t="s">
        <v>180</v>
      </c>
      <c r="B6" s="135">
        <f>'NC Numbers'!B58</f>
        <v>5</v>
      </c>
      <c r="C6" s="135">
        <v>6</v>
      </c>
      <c r="D6" s="135">
        <v>3</v>
      </c>
      <c r="E6" s="135">
        <v>2</v>
      </c>
      <c r="F6" s="135">
        <v>4</v>
      </c>
      <c r="G6" s="135">
        <f>'NC Numbers'!G58</f>
        <v>1</v>
      </c>
      <c r="H6" s="135">
        <v>0</v>
      </c>
      <c r="I6" s="135">
        <f>'NC Numbers'!I58</f>
        <v>4</v>
      </c>
      <c r="J6" s="135">
        <v>1</v>
      </c>
      <c r="K6" s="135">
        <v>5</v>
      </c>
      <c r="L6" s="135">
        <v>3</v>
      </c>
      <c r="M6" s="135">
        <v>7</v>
      </c>
      <c r="N6" s="137">
        <f t="shared" si="0"/>
        <v>41</v>
      </c>
    </row>
    <row r="7" spans="1:14" x14ac:dyDescent="0.3">
      <c r="A7" t="s">
        <v>181</v>
      </c>
      <c r="B7" s="135">
        <f>'NC Numbers'!B60</f>
        <v>0</v>
      </c>
      <c r="C7" s="135">
        <v>1</v>
      </c>
      <c r="D7" s="135">
        <v>2</v>
      </c>
      <c r="E7" s="135">
        <v>0</v>
      </c>
      <c r="F7" s="135">
        <v>1</v>
      </c>
      <c r="G7" s="135">
        <f>'NC Numbers'!G60</f>
        <v>0</v>
      </c>
      <c r="H7" s="135">
        <v>2</v>
      </c>
      <c r="I7" s="135">
        <f>'NC Numbers'!I60</f>
        <v>1</v>
      </c>
      <c r="J7" s="135">
        <v>2</v>
      </c>
      <c r="K7" s="135">
        <v>1</v>
      </c>
      <c r="L7" s="135">
        <v>1</v>
      </c>
      <c r="M7" s="135">
        <v>1</v>
      </c>
      <c r="N7" s="137">
        <f t="shared" si="0"/>
        <v>12</v>
      </c>
    </row>
    <row r="8" spans="1:14" x14ac:dyDescent="0.3">
      <c r="A8" t="s">
        <v>182</v>
      </c>
      <c r="B8" s="135">
        <f>'NC Numbers'!B62</f>
        <v>3</v>
      </c>
      <c r="C8" s="135">
        <v>2</v>
      </c>
      <c r="D8" s="135">
        <v>2</v>
      </c>
      <c r="E8" s="135">
        <v>3</v>
      </c>
      <c r="F8" s="135">
        <v>4</v>
      </c>
      <c r="G8" s="135">
        <f>'NC Numbers'!G62</f>
        <v>4</v>
      </c>
      <c r="H8" s="135">
        <v>5</v>
      </c>
      <c r="I8" s="135">
        <f>'NC Numbers'!I62</f>
        <v>4</v>
      </c>
      <c r="J8" s="135">
        <v>2</v>
      </c>
      <c r="K8" s="135">
        <v>1</v>
      </c>
      <c r="L8" s="135">
        <v>3</v>
      </c>
      <c r="M8" s="135">
        <v>2</v>
      </c>
      <c r="N8" s="137">
        <f t="shared" si="0"/>
        <v>35</v>
      </c>
    </row>
    <row r="9" spans="1:14" x14ac:dyDescent="0.3">
      <c r="A9" t="s">
        <v>183</v>
      </c>
      <c r="B9" s="135">
        <f>'NC Numbers'!B64</f>
        <v>0</v>
      </c>
      <c r="C9" s="135">
        <v>3</v>
      </c>
      <c r="D9" s="135">
        <v>7</v>
      </c>
      <c r="E9" s="135">
        <v>3</v>
      </c>
      <c r="F9" s="135">
        <v>5</v>
      </c>
      <c r="G9" s="135">
        <f>'NC Numbers'!G64</f>
        <v>3</v>
      </c>
      <c r="H9" s="135">
        <f>'NC Numbers'!H64</f>
        <v>0</v>
      </c>
      <c r="I9" s="135">
        <f>'NC Numbers'!I64</f>
        <v>6</v>
      </c>
      <c r="J9" s="135">
        <v>2</v>
      </c>
      <c r="K9" s="135">
        <v>1</v>
      </c>
      <c r="L9" s="135">
        <v>5</v>
      </c>
      <c r="M9" s="135">
        <v>0</v>
      </c>
      <c r="N9" s="137">
        <f t="shared" si="0"/>
        <v>35</v>
      </c>
    </row>
    <row r="10" spans="1:14" x14ac:dyDescent="0.3">
      <c r="A10" t="s">
        <v>184</v>
      </c>
      <c r="B10" s="135">
        <f>'NC Numbers'!B66</f>
        <v>6</v>
      </c>
      <c r="C10" s="135">
        <v>4</v>
      </c>
      <c r="D10" s="135">
        <v>6</v>
      </c>
      <c r="E10" s="135">
        <v>2</v>
      </c>
      <c r="F10" s="135">
        <v>2</v>
      </c>
      <c r="G10" s="135">
        <f>'NC Numbers'!G66</f>
        <v>5</v>
      </c>
      <c r="H10" s="135">
        <v>2</v>
      </c>
      <c r="I10" s="135">
        <f>'NC Numbers'!I66</f>
        <v>3</v>
      </c>
      <c r="J10" s="135">
        <v>2</v>
      </c>
      <c r="K10" s="135">
        <v>3</v>
      </c>
      <c r="L10" s="135">
        <v>4</v>
      </c>
      <c r="M10" s="135">
        <v>0</v>
      </c>
      <c r="N10" s="137">
        <f t="shared" si="0"/>
        <v>39</v>
      </c>
    </row>
    <row r="11" spans="1:14" x14ac:dyDescent="0.3">
      <c r="A11" t="s">
        <v>16</v>
      </c>
      <c r="B11" s="137">
        <f t="shared" ref="B11:G11" si="1">SUM(B2:B10)</f>
        <v>23</v>
      </c>
      <c r="C11" s="137">
        <f t="shared" si="1"/>
        <v>30</v>
      </c>
      <c r="D11" s="137">
        <f t="shared" si="1"/>
        <v>30</v>
      </c>
      <c r="E11" s="137">
        <f t="shared" si="1"/>
        <v>21</v>
      </c>
      <c r="F11" s="137">
        <f t="shared" si="1"/>
        <v>27</v>
      </c>
      <c r="G11" s="137">
        <f t="shared" si="1"/>
        <v>26</v>
      </c>
      <c r="H11" s="137">
        <f t="shared" ref="H11:M11" si="2">SUM(H2:H10)</f>
        <v>23</v>
      </c>
      <c r="I11" s="137">
        <f t="shared" si="2"/>
        <v>30</v>
      </c>
      <c r="J11" s="137">
        <f t="shared" si="2"/>
        <v>22</v>
      </c>
      <c r="K11" s="137">
        <f t="shared" si="2"/>
        <v>27</v>
      </c>
      <c r="L11" s="137">
        <f t="shared" si="2"/>
        <v>25</v>
      </c>
      <c r="M11" s="137">
        <f t="shared" si="2"/>
        <v>27</v>
      </c>
      <c r="N11" s="7">
        <f t="shared" si="0"/>
        <v>311</v>
      </c>
    </row>
    <row r="12" spans="1:14" x14ac:dyDescent="0.3">
      <c r="D12" s="143"/>
    </row>
    <row r="13" spans="1:14" x14ac:dyDescent="0.3">
      <c r="B13" s="11">
        <v>42736</v>
      </c>
      <c r="C13" s="11">
        <v>42767</v>
      </c>
      <c r="D13" s="11">
        <v>42795</v>
      </c>
      <c r="E13" s="11">
        <v>42826</v>
      </c>
      <c r="F13" s="11">
        <v>42856</v>
      </c>
      <c r="G13" s="11">
        <v>42887</v>
      </c>
      <c r="H13" s="11">
        <v>42917</v>
      </c>
      <c r="I13" s="11">
        <v>42948</v>
      </c>
      <c r="J13" s="11">
        <v>42979</v>
      </c>
      <c r="K13" s="11">
        <v>43009</v>
      </c>
      <c r="L13" s="11">
        <v>43040</v>
      </c>
      <c r="M13" s="11">
        <v>43070</v>
      </c>
      <c r="N13" t="s">
        <v>188</v>
      </c>
    </row>
    <row r="14" spans="1:14" x14ac:dyDescent="0.3">
      <c r="A14" t="s">
        <v>176</v>
      </c>
      <c r="B14">
        <v>3</v>
      </c>
      <c r="C14">
        <v>2</v>
      </c>
      <c r="D14">
        <v>0</v>
      </c>
      <c r="E14">
        <v>1</v>
      </c>
      <c r="F14">
        <v>1</v>
      </c>
      <c r="G14">
        <v>0</v>
      </c>
      <c r="H14">
        <v>0</v>
      </c>
      <c r="I14">
        <v>0</v>
      </c>
      <c r="J14">
        <v>0</v>
      </c>
      <c r="K14" s="7">
        <v>1</v>
      </c>
      <c r="L14">
        <v>1</v>
      </c>
      <c r="M14">
        <v>0</v>
      </c>
      <c r="N14" s="7">
        <f t="shared" ref="N14:N22" si="3">SUM(B14:M14)</f>
        <v>9</v>
      </c>
    </row>
    <row r="15" spans="1:14" x14ac:dyDescent="0.3">
      <c r="A15" t="s">
        <v>177</v>
      </c>
      <c r="B15">
        <v>2</v>
      </c>
      <c r="C15">
        <v>2</v>
      </c>
      <c r="D15">
        <v>1</v>
      </c>
      <c r="E15">
        <v>3</v>
      </c>
      <c r="F15">
        <v>5</v>
      </c>
      <c r="G15">
        <v>3</v>
      </c>
      <c r="H15">
        <v>2</v>
      </c>
      <c r="I15">
        <v>2</v>
      </c>
      <c r="J15">
        <v>3</v>
      </c>
      <c r="K15" s="7">
        <v>4</v>
      </c>
      <c r="L15">
        <v>4</v>
      </c>
      <c r="M15">
        <v>0</v>
      </c>
      <c r="N15" s="7">
        <f t="shared" si="3"/>
        <v>31</v>
      </c>
    </row>
    <row r="16" spans="1:14" x14ac:dyDescent="0.3">
      <c r="A16" t="s">
        <v>178</v>
      </c>
      <c r="B16">
        <v>3</v>
      </c>
      <c r="C16">
        <v>2</v>
      </c>
      <c r="D16">
        <v>3</v>
      </c>
      <c r="E16">
        <v>1</v>
      </c>
      <c r="F16">
        <v>2</v>
      </c>
      <c r="G16">
        <v>0</v>
      </c>
      <c r="H16">
        <v>2</v>
      </c>
      <c r="I16">
        <v>0</v>
      </c>
      <c r="J16">
        <v>6</v>
      </c>
      <c r="K16" s="7">
        <v>7</v>
      </c>
      <c r="L16">
        <v>4</v>
      </c>
      <c r="M16">
        <v>7</v>
      </c>
      <c r="N16" s="7">
        <f t="shared" si="3"/>
        <v>37</v>
      </c>
    </row>
    <row r="17" spans="1:16" x14ac:dyDescent="0.3">
      <c r="A17" t="s">
        <v>179</v>
      </c>
      <c r="B17">
        <v>2</v>
      </c>
      <c r="C17">
        <v>3</v>
      </c>
      <c r="D17">
        <v>11</v>
      </c>
      <c r="E17">
        <v>3</v>
      </c>
      <c r="F17">
        <v>5</v>
      </c>
      <c r="G17">
        <v>4</v>
      </c>
      <c r="H17">
        <v>15</v>
      </c>
      <c r="I17">
        <v>3</v>
      </c>
      <c r="J17">
        <v>12</v>
      </c>
      <c r="K17" s="7">
        <v>5</v>
      </c>
      <c r="L17">
        <v>6</v>
      </c>
      <c r="M17">
        <v>5</v>
      </c>
      <c r="N17" s="7">
        <f t="shared" si="3"/>
        <v>74</v>
      </c>
    </row>
    <row r="18" spans="1:16" x14ac:dyDescent="0.3">
      <c r="A18" t="s">
        <v>180</v>
      </c>
      <c r="B18">
        <v>2</v>
      </c>
      <c r="C18">
        <v>0</v>
      </c>
      <c r="D18">
        <v>2</v>
      </c>
      <c r="E18">
        <v>2</v>
      </c>
      <c r="F18">
        <v>5</v>
      </c>
      <c r="G18">
        <v>0</v>
      </c>
      <c r="H18">
        <v>1</v>
      </c>
      <c r="I18">
        <v>1</v>
      </c>
      <c r="J18">
        <v>1</v>
      </c>
      <c r="K18" s="7">
        <v>2</v>
      </c>
      <c r="L18">
        <v>4</v>
      </c>
      <c r="M18">
        <v>2</v>
      </c>
      <c r="N18" s="7">
        <f t="shared" si="3"/>
        <v>22</v>
      </c>
    </row>
    <row r="19" spans="1:16" x14ac:dyDescent="0.3">
      <c r="A19" t="s">
        <v>181</v>
      </c>
      <c r="B19">
        <v>0</v>
      </c>
      <c r="C19">
        <v>3</v>
      </c>
      <c r="D19">
        <v>0</v>
      </c>
      <c r="E19">
        <v>0</v>
      </c>
      <c r="F19">
        <v>0</v>
      </c>
      <c r="G19">
        <v>3</v>
      </c>
      <c r="H19">
        <v>1</v>
      </c>
      <c r="I19">
        <v>0</v>
      </c>
      <c r="J19">
        <v>1</v>
      </c>
      <c r="K19" s="7">
        <v>1</v>
      </c>
      <c r="L19">
        <v>0</v>
      </c>
      <c r="M19">
        <v>2</v>
      </c>
      <c r="N19" s="7">
        <f t="shared" si="3"/>
        <v>11</v>
      </c>
    </row>
    <row r="20" spans="1:16" x14ac:dyDescent="0.3">
      <c r="A20" t="s">
        <v>182</v>
      </c>
      <c r="B20">
        <v>0</v>
      </c>
      <c r="C20">
        <v>2</v>
      </c>
      <c r="D20">
        <v>4</v>
      </c>
      <c r="E20">
        <v>2</v>
      </c>
      <c r="F20">
        <v>2</v>
      </c>
      <c r="G20">
        <v>8</v>
      </c>
      <c r="H20">
        <v>2</v>
      </c>
      <c r="I20">
        <v>4</v>
      </c>
      <c r="J20">
        <v>3</v>
      </c>
      <c r="K20" s="7">
        <v>4</v>
      </c>
      <c r="L20">
        <v>5</v>
      </c>
      <c r="M20">
        <v>2</v>
      </c>
      <c r="N20" s="7">
        <f t="shared" si="3"/>
        <v>38</v>
      </c>
    </row>
    <row r="21" spans="1:16" x14ac:dyDescent="0.3">
      <c r="A21" t="s">
        <v>183</v>
      </c>
      <c r="B21">
        <v>1</v>
      </c>
      <c r="C21">
        <v>1</v>
      </c>
      <c r="D21">
        <v>6</v>
      </c>
      <c r="E21">
        <v>2</v>
      </c>
      <c r="F21">
        <v>2</v>
      </c>
      <c r="G21">
        <v>4</v>
      </c>
      <c r="H21">
        <v>7</v>
      </c>
      <c r="I21">
        <v>3</v>
      </c>
      <c r="J21">
        <v>3</v>
      </c>
      <c r="K21" s="7">
        <v>6</v>
      </c>
      <c r="L21">
        <v>3</v>
      </c>
      <c r="M21">
        <v>0</v>
      </c>
      <c r="N21" s="7">
        <f t="shared" si="3"/>
        <v>38</v>
      </c>
    </row>
    <row r="22" spans="1:16" x14ac:dyDescent="0.3">
      <c r="A22" t="s">
        <v>184</v>
      </c>
      <c r="B22">
        <v>4</v>
      </c>
      <c r="C22">
        <v>6</v>
      </c>
      <c r="D22">
        <v>4</v>
      </c>
      <c r="E22">
        <v>4</v>
      </c>
      <c r="F22">
        <v>3</v>
      </c>
      <c r="G22">
        <v>1</v>
      </c>
      <c r="H22">
        <v>5</v>
      </c>
      <c r="I22">
        <v>1</v>
      </c>
      <c r="J22">
        <v>3</v>
      </c>
      <c r="K22" s="7">
        <v>4</v>
      </c>
      <c r="L22">
        <v>4</v>
      </c>
      <c r="M22">
        <v>1</v>
      </c>
      <c r="N22" s="7">
        <f t="shared" si="3"/>
        <v>40</v>
      </c>
    </row>
    <row r="23" spans="1:16" x14ac:dyDescent="0.3">
      <c r="A23" t="s">
        <v>16</v>
      </c>
      <c r="B23" s="7">
        <f t="shared" ref="B23:N23" si="4">SUM(B14:B22)</f>
        <v>17</v>
      </c>
      <c r="C23" s="7">
        <f t="shared" si="4"/>
        <v>21</v>
      </c>
      <c r="D23" s="7">
        <f t="shared" si="4"/>
        <v>31</v>
      </c>
      <c r="E23" s="7">
        <f t="shared" si="4"/>
        <v>18</v>
      </c>
      <c r="F23" s="7">
        <f t="shared" si="4"/>
        <v>25</v>
      </c>
      <c r="G23" s="7">
        <f t="shared" si="4"/>
        <v>23</v>
      </c>
      <c r="H23" s="7">
        <f t="shared" si="4"/>
        <v>35</v>
      </c>
      <c r="I23" s="7">
        <f t="shared" si="4"/>
        <v>14</v>
      </c>
      <c r="J23" s="7">
        <f t="shared" si="4"/>
        <v>32</v>
      </c>
      <c r="K23" s="7">
        <f t="shared" si="4"/>
        <v>34</v>
      </c>
      <c r="L23" s="7">
        <f t="shared" si="4"/>
        <v>31</v>
      </c>
      <c r="M23" s="7">
        <f t="shared" si="4"/>
        <v>19</v>
      </c>
      <c r="N23" s="7">
        <f t="shared" si="4"/>
        <v>300</v>
      </c>
      <c r="P23" s="7">
        <f>SUM(B23:K23)</f>
        <v>250</v>
      </c>
    </row>
    <row r="25" spans="1:16" x14ac:dyDescent="0.3">
      <c r="B25" s="11">
        <v>42370</v>
      </c>
      <c r="C25" s="11">
        <v>42401</v>
      </c>
      <c r="D25" s="11">
        <v>42430</v>
      </c>
      <c r="E25" s="11">
        <v>42461</v>
      </c>
      <c r="F25" s="11">
        <v>42491</v>
      </c>
      <c r="G25" s="11">
        <v>42522</v>
      </c>
      <c r="H25" s="11">
        <v>42552</v>
      </c>
      <c r="I25" s="11">
        <v>42583</v>
      </c>
      <c r="J25" s="11">
        <v>42614</v>
      </c>
      <c r="K25" s="11">
        <v>42644</v>
      </c>
      <c r="L25" s="11">
        <v>42675</v>
      </c>
      <c r="M25" s="11">
        <v>42705</v>
      </c>
      <c r="N25" t="s">
        <v>188</v>
      </c>
    </row>
    <row r="26" spans="1:16" x14ac:dyDescent="0.3">
      <c r="A26" t="s">
        <v>176</v>
      </c>
      <c r="B26">
        <v>2</v>
      </c>
      <c r="C26">
        <v>3</v>
      </c>
      <c r="D26">
        <v>1</v>
      </c>
      <c r="E26">
        <v>4</v>
      </c>
      <c r="F26">
        <v>0</v>
      </c>
      <c r="G26">
        <v>4</v>
      </c>
      <c r="H26">
        <v>3</v>
      </c>
      <c r="I26">
        <v>1</v>
      </c>
      <c r="J26">
        <v>3</v>
      </c>
      <c r="K26">
        <v>3</v>
      </c>
      <c r="L26">
        <v>0</v>
      </c>
      <c r="M26">
        <v>5</v>
      </c>
      <c r="N26" s="7">
        <f>SUM(B26:M26)</f>
        <v>29</v>
      </c>
    </row>
    <row r="27" spans="1:16" x14ac:dyDescent="0.3">
      <c r="A27" t="s">
        <v>177</v>
      </c>
      <c r="B27">
        <v>2</v>
      </c>
      <c r="C27">
        <v>3</v>
      </c>
      <c r="D27">
        <v>0</v>
      </c>
      <c r="E27">
        <v>0</v>
      </c>
      <c r="F27">
        <v>0</v>
      </c>
      <c r="G27">
        <v>5</v>
      </c>
      <c r="H27">
        <v>5</v>
      </c>
      <c r="I27">
        <v>1</v>
      </c>
      <c r="J27">
        <v>2</v>
      </c>
      <c r="K27">
        <v>0</v>
      </c>
      <c r="L27">
        <v>3</v>
      </c>
      <c r="M27">
        <v>1</v>
      </c>
      <c r="N27" s="7">
        <f t="shared" ref="N27:N32" si="5">SUM(B27:M27)</f>
        <v>22</v>
      </c>
    </row>
    <row r="28" spans="1:16" x14ac:dyDescent="0.3">
      <c r="A28" t="s">
        <v>178</v>
      </c>
      <c r="B28">
        <v>3</v>
      </c>
      <c r="C28">
        <v>1</v>
      </c>
      <c r="D28">
        <v>3</v>
      </c>
      <c r="E28">
        <v>4</v>
      </c>
      <c r="F28">
        <v>3</v>
      </c>
      <c r="G28">
        <v>5</v>
      </c>
      <c r="H28">
        <v>4</v>
      </c>
      <c r="I28">
        <v>7</v>
      </c>
      <c r="J28">
        <v>0</v>
      </c>
      <c r="K28">
        <v>1</v>
      </c>
      <c r="L28">
        <v>4</v>
      </c>
      <c r="M28">
        <v>5</v>
      </c>
      <c r="N28" s="7">
        <f t="shared" si="5"/>
        <v>40</v>
      </c>
    </row>
    <row r="29" spans="1:16" x14ac:dyDescent="0.3">
      <c r="A29" t="s">
        <v>179</v>
      </c>
      <c r="B29">
        <v>5</v>
      </c>
      <c r="C29">
        <v>8</v>
      </c>
      <c r="D29">
        <v>6</v>
      </c>
      <c r="E29">
        <v>9</v>
      </c>
      <c r="F29">
        <v>5</v>
      </c>
      <c r="G29">
        <v>4</v>
      </c>
      <c r="H29">
        <v>9</v>
      </c>
      <c r="I29">
        <v>8</v>
      </c>
      <c r="J29">
        <v>10</v>
      </c>
      <c r="K29">
        <v>6</v>
      </c>
      <c r="L29">
        <v>2</v>
      </c>
      <c r="M29">
        <v>5</v>
      </c>
      <c r="N29" s="7">
        <f t="shared" si="5"/>
        <v>77</v>
      </c>
    </row>
    <row r="30" spans="1:16" x14ac:dyDescent="0.3">
      <c r="A30" t="s">
        <v>180</v>
      </c>
      <c r="B30">
        <v>3</v>
      </c>
      <c r="C30">
        <v>0</v>
      </c>
      <c r="D30">
        <v>0</v>
      </c>
      <c r="E30">
        <v>0</v>
      </c>
      <c r="F30">
        <v>5</v>
      </c>
      <c r="G30">
        <v>6</v>
      </c>
      <c r="H30">
        <v>1</v>
      </c>
      <c r="I30">
        <v>3</v>
      </c>
      <c r="J30">
        <v>3</v>
      </c>
      <c r="K30">
        <v>0</v>
      </c>
      <c r="L30">
        <v>1</v>
      </c>
      <c r="M30">
        <v>2</v>
      </c>
      <c r="N30" s="7">
        <f t="shared" si="5"/>
        <v>24</v>
      </c>
    </row>
    <row r="31" spans="1:16" x14ac:dyDescent="0.3">
      <c r="A31" t="s">
        <v>181</v>
      </c>
      <c r="B31">
        <v>0</v>
      </c>
      <c r="C31">
        <v>1</v>
      </c>
      <c r="D31">
        <v>1</v>
      </c>
      <c r="E31">
        <v>0</v>
      </c>
      <c r="F31">
        <v>0</v>
      </c>
      <c r="G31">
        <v>1</v>
      </c>
      <c r="H31">
        <v>2</v>
      </c>
      <c r="I31">
        <v>0</v>
      </c>
      <c r="J31">
        <v>1</v>
      </c>
      <c r="K31">
        <v>3</v>
      </c>
      <c r="L31">
        <v>0</v>
      </c>
      <c r="M31">
        <v>1</v>
      </c>
      <c r="N31" s="7">
        <f t="shared" si="5"/>
        <v>10</v>
      </c>
    </row>
    <row r="32" spans="1:16" x14ac:dyDescent="0.3">
      <c r="A32" t="s">
        <v>16</v>
      </c>
      <c r="B32" s="7">
        <f t="shared" ref="B32:M32" si="6">SUM(B26:B31)</f>
        <v>15</v>
      </c>
      <c r="C32" s="7">
        <f t="shared" si="6"/>
        <v>16</v>
      </c>
      <c r="D32" s="7">
        <f t="shared" si="6"/>
        <v>11</v>
      </c>
      <c r="E32" s="7">
        <f t="shared" si="6"/>
        <v>17</v>
      </c>
      <c r="F32" s="7">
        <f t="shared" si="6"/>
        <v>13</v>
      </c>
      <c r="G32" s="7">
        <f t="shared" si="6"/>
        <v>25</v>
      </c>
      <c r="H32" s="7">
        <f t="shared" si="6"/>
        <v>24</v>
      </c>
      <c r="I32" s="7">
        <f t="shared" si="6"/>
        <v>20</v>
      </c>
      <c r="J32" s="7">
        <f t="shared" si="6"/>
        <v>19</v>
      </c>
      <c r="K32" s="7">
        <f t="shared" si="6"/>
        <v>13</v>
      </c>
      <c r="L32" s="7">
        <f t="shared" si="6"/>
        <v>10</v>
      </c>
      <c r="M32" s="7">
        <f t="shared" si="6"/>
        <v>19</v>
      </c>
      <c r="N32" s="7">
        <f t="shared" si="5"/>
        <v>202</v>
      </c>
      <c r="P32">
        <f>SUM(B41:L41)</f>
        <v>292</v>
      </c>
    </row>
    <row r="33" spans="1:21" x14ac:dyDescent="0.3">
      <c r="J33" s="7"/>
    </row>
    <row r="34" spans="1:21" x14ac:dyDescent="0.3">
      <c r="B34" s="11">
        <v>42370</v>
      </c>
      <c r="C34" s="11">
        <v>42401</v>
      </c>
      <c r="D34" s="11">
        <v>42430</v>
      </c>
      <c r="E34" s="11">
        <v>42461</v>
      </c>
      <c r="F34" s="11">
        <v>42491</v>
      </c>
      <c r="G34" s="11">
        <v>42522</v>
      </c>
      <c r="H34" s="11">
        <v>42552</v>
      </c>
      <c r="I34" s="11">
        <v>42583</v>
      </c>
      <c r="J34" s="81">
        <v>42614</v>
      </c>
      <c r="K34" s="11">
        <v>42644</v>
      </c>
      <c r="L34" s="11">
        <v>42675</v>
      </c>
      <c r="M34" s="11">
        <v>42705</v>
      </c>
    </row>
    <row r="35" spans="1:21" x14ac:dyDescent="0.3">
      <c r="A35" t="s">
        <v>182</v>
      </c>
      <c r="B35">
        <v>5</v>
      </c>
      <c r="C35">
        <v>2</v>
      </c>
      <c r="D35">
        <v>4</v>
      </c>
      <c r="E35">
        <v>4</v>
      </c>
      <c r="F35">
        <v>7</v>
      </c>
      <c r="G35">
        <v>3</v>
      </c>
      <c r="H35">
        <v>5</v>
      </c>
      <c r="I35">
        <v>3</v>
      </c>
      <c r="J35" s="7">
        <v>3</v>
      </c>
      <c r="K35">
        <v>4</v>
      </c>
      <c r="L35">
        <v>7</v>
      </c>
      <c r="M35">
        <v>5</v>
      </c>
      <c r="N35" s="7">
        <f>SUM(B35:M35)</f>
        <v>52</v>
      </c>
    </row>
    <row r="36" spans="1:21" x14ac:dyDescent="0.3">
      <c r="A36" t="s">
        <v>183</v>
      </c>
      <c r="B36">
        <v>2</v>
      </c>
      <c r="C36">
        <v>1</v>
      </c>
      <c r="D36">
        <v>1</v>
      </c>
      <c r="E36">
        <v>1</v>
      </c>
      <c r="F36">
        <v>4</v>
      </c>
      <c r="G36">
        <v>5</v>
      </c>
      <c r="H36">
        <v>2</v>
      </c>
      <c r="I36">
        <v>3</v>
      </c>
      <c r="J36" s="7">
        <v>3</v>
      </c>
      <c r="K36">
        <v>4</v>
      </c>
      <c r="L36">
        <v>1</v>
      </c>
      <c r="M36">
        <v>2</v>
      </c>
      <c r="N36" s="7">
        <f>SUM(B36:M36)</f>
        <v>29</v>
      </c>
    </row>
    <row r="37" spans="1:21" x14ac:dyDescent="0.3">
      <c r="A37" t="s">
        <v>184</v>
      </c>
      <c r="B37">
        <v>6</v>
      </c>
      <c r="C37">
        <v>4</v>
      </c>
      <c r="D37">
        <v>2</v>
      </c>
      <c r="E37">
        <v>2</v>
      </c>
      <c r="F37">
        <v>4</v>
      </c>
      <c r="G37">
        <v>5</v>
      </c>
      <c r="H37">
        <v>3</v>
      </c>
      <c r="I37">
        <v>1</v>
      </c>
      <c r="J37" s="7">
        <v>2</v>
      </c>
      <c r="K37">
        <v>5</v>
      </c>
      <c r="L37">
        <v>1</v>
      </c>
      <c r="M37">
        <v>1</v>
      </c>
      <c r="N37" s="7">
        <f>SUM(B37:M37)</f>
        <v>36</v>
      </c>
    </row>
    <row r="38" spans="1:21" x14ac:dyDescent="0.3">
      <c r="B38" s="7">
        <f>SUM(B35:B37)</f>
        <v>13</v>
      </c>
      <c r="C38" s="7">
        <f t="shared" ref="C38:M38" si="7">SUM(C35:C37)</f>
        <v>7</v>
      </c>
      <c r="D38" s="7">
        <f t="shared" si="7"/>
        <v>7</v>
      </c>
      <c r="E38" s="7">
        <f t="shared" si="7"/>
        <v>7</v>
      </c>
      <c r="F38" s="7">
        <f t="shared" si="7"/>
        <v>15</v>
      </c>
      <c r="G38" s="7">
        <f t="shared" si="7"/>
        <v>13</v>
      </c>
      <c r="H38" s="7">
        <f t="shared" si="7"/>
        <v>10</v>
      </c>
      <c r="I38" s="7">
        <f t="shared" si="7"/>
        <v>7</v>
      </c>
      <c r="J38" s="7">
        <f t="shared" si="7"/>
        <v>8</v>
      </c>
      <c r="K38" s="7">
        <f t="shared" si="7"/>
        <v>13</v>
      </c>
      <c r="L38" s="7">
        <f t="shared" si="7"/>
        <v>9</v>
      </c>
      <c r="M38" s="7">
        <f t="shared" si="7"/>
        <v>8</v>
      </c>
      <c r="N38" s="7">
        <f>SUM(B38:M38)</f>
        <v>117</v>
      </c>
    </row>
    <row r="39" spans="1:21" x14ac:dyDescent="0.3">
      <c r="J39" s="7"/>
    </row>
    <row r="40" spans="1:21" x14ac:dyDescent="0.3">
      <c r="P40" s="51" t="s">
        <v>70</v>
      </c>
      <c r="Q40" s="51" t="s">
        <v>71</v>
      </c>
      <c r="R40" s="51" t="s">
        <v>72</v>
      </c>
      <c r="S40" s="51" t="s">
        <v>73</v>
      </c>
      <c r="T40" s="51" t="s">
        <v>74</v>
      </c>
      <c r="U40" s="51" t="s">
        <v>75</v>
      </c>
    </row>
    <row r="41" spans="1:21" x14ac:dyDescent="0.3">
      <c r="A41" t="s">
        <v>16</v>
      </c>
      <c r="B41" s="7">
        <f>B32+B38</f>
        <v>28</v>
      </c>
      <c r="C41" s="7">
        <f t="shared" ref="C41:M41" si="8">C32+C38</f>
        <v>23</v>
      </c>
      <c r="D41" s="7">
        <f t="shared" si="8"/>
        <v>18</v>
      </c>
      <c r="E41" s="7">
        <f t="shared" si="8"/>
        <v>24</v>
      </c>
      <c r="F41" s="7">
        <f t="shared" si="8"/>
        <v>28</v>
      </c>
      <c r="G41" s="7">
        <f t="shared" si="8"/>
        <v>38</v>
      </c>
      <c r="H41" s="7">
        <f t="shared" si="8"/>
        <v>34</v>
      </c>
      <c r="I41" s="7">
        <f t="shared" si="8"/>
        <v>27</v>
      </c>
      <c r="J41" s="7">
        <f t="shared" si="8"/>
        <v>27</v>
      </c>
      <c r="K41" s="7">
        <f t="shared" si="8"/>
        <v>26</v>
      </c>
      <c r="L41" s="7">
        <f t="shared" si="8"/>
        <v>19</v>
      </c>
      <c r="M41" s="7">
        <f t="shared" si="8"/>
        <v>27</v>
      </c>
      <c r="N41" s="7">
        <f>SUM(B41:M41)</f>
        <v>319</v>
      </c>
      <c r="P41">
        <f>B41</f>
        <v>28</v>
      </c>
      <c r="Q41">
        <f>SUM(B41:C41)</f>
        <v>51</v>
      </c>
      <c r="R41">
        <f>SUM(B41:D41)</f>
        <v>69</v>
      </c>
      <c r="S41">
        <f>SUM(B41:E41)</f>
        <v>93</v>
      </c>
      <c r="T41">
        <f>SUM(B41:F41)</f>
        <v>121</v>
      </c>
      <c r="U41">
        <f>U32+U38</f>
        <v>0</v>
      </c>
    </row>
  </sheetData>
  <pageMargins left="0.7" right="0.7" top="0.75" bottom="0.7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rgb="FFFFFF00"/>
  </sheetPr>
  <dimension ref="A1:Q63"/>
  <sheetViews>
    <sheetView workbookViewId="0">
      <pane xSplit="1" topLeftCell="B1" activePane="topRight" state="frozen"/>
      <selection pane="topRight" activeCell="N5" sqref="N5"/>
    </sheetView>
  </sheetViews>
  <sheetFormatPr defaultColWidth="8.6640625" defaultRowHeight="14.4" x14ac:dyDescent="0.3"/>
  <cols>
    <col min="1" max="1" width="25.6640625" style="82" bestFit="1" customWidth="1"/>
    <col min="2" max="2" width="11.109375" bestFit="1" customWidth="1"/>
    <col min="3" max="7" width="10.6640625" bestFit="1" customWidth="1"/>
    <col min="8" max="11" width="11.6640625" bestFit="1" customWidth="1"/>
    <col min="12" max="13" width="12.109375" bestFit="1" customWidth="1"/>
    <col min="14" max="14" width="11.88671875" bestFit="1" customWidth="1"/>
    <col min="15" max="15" width="11.109375" bestFit="1" customWidth="1"/>
    <col min="16" max="16" width="24.109375" bestFit="1" customWidth="1"/>
    <col min="17" max="17" width="11.109375" bestFit="1" customWidth="1"/>
  </cols>
  <sheetData>
    <row r="1" spans="1:17" x14ac:dyDescent="0.3">
      <c r="B1" s="11">
        <v>43850</v>
      </c>
      <c r="C1" s="11">
        <v>43881</v>
      </c>
      <c r="D1" s="11">
        <v>43910</v>
      </c>
      <c r="E1" s="11">
        <v>43941</v>
      </c>
      <c r="F1" s="11">
        <v>43971</v>
      </c>
      <c r="G1" s="11">
        <v>44002</v>
      </c>
      <c r="H1" s="11">
        <v>44032</v>
      </c>
      <c r="I1" s="11">
        <v>44063</v>
      </c>
      <c r="J1" s="11">
        <v>44094</v>
      </c>
      <c r="K1" s="11">
        <v>44124</v>
      </c>
      <c r="L1" s="11">
        <v>44155</v>
      </c>
      <c r="M1" s="11">
        <v>44185</v>
      </c>
      <c r="N1" t="s">
        <v>16</v>
      </c>
    </row>
    <row r="2" spans="1:17" x14ac:dyDescent="0.3">
      <c r="A2" s="82" t="s">
        <v>296</v>
      </c>
      <c r="B2" s="29">
        <v>181000</v>
      </c>
      <c r="C2" s="29">
        <v>0</v>
      </c>
      <c r="D2" s="29">
        <v>0</v>
      </c>
      <c r="E2" s="29">
        <v>0</v>
      </c>
      <c r="F2" s="29">
        <v>450000</v>
      </c>
      <c r="G2" s="29">
        <v>200000</v>
      </c>
      <c r="H2" s="29"/>
      <c r="I2" s="29"/>
      <c r="J2" s="29"/>
      <c r="K2" s="29"/>
      <c r="L2" s="29"/>
      <c r="M2" s="29"/>
      <c r="N2" s="27">
        <f t="shared" ref="N2:N10" si="0">SUM(B2:M2)</f>
        <v>831000</v>
      </c>
      <c r="P2" t="str">
        <f t="shared" ref="P2:P10" si="1">A2</f>
        <v>Manteo - 20</v>
      </c>
      <c r="Q2" s="29">
        <f>N2</f>
        <v>831000</v>
      </c>
    </row>
    <row r="3" spans="1:17" x14ac:dyDescent="0.3">
      <c r="A3" s="82" t="s">
        <v>297</v>
      </c>
      <c r="B3" s="29">
        <v>700000</v>
      </c>
      <c r="C3" s="29">
        <v>1258285</v>
      </c>
      <c r="D3" s="29">
        <v>2176830</v>
      </c>
      <c r="E3" s="29">
        <v>700000</v>
      </c>
      <c r="F3" s="29">
        <v>175000</v>
      </c>
      <c r="G3" s="29">
        <v>1545772</v>
      </c>
      <c r="H3" s="29"/>
      <c r="I3" s="29"/>
      <c r="J3" s="29"/>
      <c r="K3" s="29"/>
      <c r="L3" s="29"/>
      <c r="M3" s="29"/>
      <c r="N3" s="27">
        <f t="shared" si="0"/>
        <v>6555887</v>
      </c>
      <c r="P3" t="str">
        <f t="shared" si="1"/>
        <v>Southern Shores-20</v>
      </c>
      <c r="Q3" s="29">
        <f t="shared" ref="Q3:Q10" si="2">N3</f>
        <v>6555887</v>
      </c>
    </row>
    <row r="4" spans="1:17" x14ac:dyDescent="0.3">
      <c r="A4" s="82" t="s">
        <v>298</v>
      </c>
      <c r="B4" s="29">
        <v>367797</v>
      </c>
      <c r="C4" s="29">
        <v>1150000</v>
      </c>
      <c r="D4" s="29">
        <v>572000</v>
      </c>
      <c r="E4" s="29">
        <v>150000</v>
      </c>
      <c r="F4" s="29">
        <v>0</v>
      </c>
      <c r="G4" s="29">
        <v>0</v>
      </c>
      <c r="H4" s="29"/>
      <c r="I4" s="29"/>
      <c r="J4" s="29"/>
      <c r="K4" s="29"/>
      <c r="L4" s="29"/>
      <c r="M4" s="29"/>
      <c r="N4" s="27">
        <f t="shared" si="0"/>
        <v>2239797</v>
      </c>
      <c r="P4" t="str">
        <f t="shared" si="1"/>
        <v>Nags Head-20</v>
      </c>
      <c r="Q4" s="29">
        <f t="shared" si="2"/>
        <v>2239797</v>
      </c>
    </row>
    <row r="5" spans="1:17" x14ac:dyDescent="0.3">
      <c r="A5" s="82" t="s">
        <v>299</v>
      </c>
      <c r="B5" s="29">
        <v>1294765</v>
      </c>
      <c r="C5" s="29">
        <v>2769000</v>
      </c>
      <c r="D5" s="29">
        <v>1025000</v>
      </c>
      <c r="E5" s="29">
        <v>1167000</v>
      </c>
      <c r="F5" s="29">
        <v>515000</v>
      </c>
      <c r="G5" s="29">
        <v>1645000</v>
      </c>
      <c r="H5" s="29"/>
      <c r="I5" s="29"/>
      <c r="J5" s="29"/>
      <c r="K5" s="29"/>
      <c r="L5" s="29"/>
      <c r="M5" s="29"/>
      <c r="N5" s="27">
        <f t="shared" si="0"/>
        <v>8415765</v>
      </c>
      <c r="P5" t="str">
        <f t="shared" si="1"/>
        <v>Kill Devil Hills -20</v>
      </c>
      <c r="Q5" s="29">
        <f t="shared" si="2"/>
        <v>8415765</v>
      </c>
    </row>
    <row r="6" spans="1:17" x14ac:dyDescent="0.3">
      <c r="A6" s="82" t="s">
        <v>300</v>
      </c>
      <c r="B6" s="29">
        <v>0</v>
      </c>
      <c r="C6" s="29">
        <v>743460</v>
      </c>
      <c r="D6" s="29">
        <v>1175000</v>
      </c>
      <c r="E6" s="29">
        <v>150000</v>
      </c>
      <c r="F6" s="29">
        <v>1105200</v>
      </c>
      <c r="G6" s="29">
        <v>515900</v>
      </c>
      <c r="H6" s="29"/>
      <c r="I6" s="29"/>
      <c r="J6" s="29"/>
      <c r="K6" s="29"/>
      <c r="L6" s="29"/>
      <c r="M6" s="29"/>
      <c r="N6" s="27">
        <f t="shared" si="0"/>
        <v>3689560</v>
      </c>
      <c r="P6" t="str">
        <f t="shared" si="1"/>
        <v>Kitty Hawk-20</v>
      </c>
      <c r="Q6" s="29">
        <f t="shared" si="2"/>
        <v>3689560</v>
      </c>
    </row>
    <row r="7" spans="1:17" x14ac:dyDescent="0.3">
      <c r="A7" s="82" t="s">
        <v>301</v>
      </c>
      <c r="B7" s="29">
        <v>0</v>
      </c>
      <c r="C7" s="29">
        <v>525000</v>
      </c>
      <c r="D7" s="29">
        <v>1230000</v>
      </c>
      <c r="E7" s="29">
        <v>1300000</v>
      </c>
      <c r="F7" s="29">
        <v>468000</v>
      </c>
      <c r="G7" s="29">
        <v>0</v>
      </c>
      <c r="H7" s="29"/>
      <c r="I7" s="29"/>
      <c r="J7" s="29"/>
      <c r="K7" s="29"/>
      <c r="L7" s="29"/>
      <c r="M7" s="29"/>
      <c r="N7" s="27">
        <f t="shared" si="0"/>
        <v>3523000</v>
      </c>
      <c r="P7" t="str">
        <f t="shared" si="1"/>
        <v>Duck - 20</v>
      </c>
      <c r="Q7" s="29">
        <f t="shared" si="2"/>
        <v>3523000</v>
      </c>
    </row>
    <row r="8" spans="1:17" x14ac:dyDescent="0.3">
      <c r="A8" s="82" t="s">
        <v>302</v>
      </c>
      <c r="B8" s="29">
        <v>1457000</v>
      </c>
      <c r="C8" s="29">
        <v>0</v>
      </c>
      <c r="D8" s="29">
        <v>387750</v>
      </c>
      <c r="E8" s="29">
        <v>1143700</v>
      </c>
      <c r="F8" s="29">
        <v>750000</v>
      </c>
      <c r="G8" s="29">
        <v>930000</v>
      </c>
      <c r="H8" s="29"/>
      <c r="I8" s="29"/>
      <c r="J8" s="29"/>
      <c r="K8" s="29"/>
      <c r="L8" s="29"/>
      <c r="M8" s="29"/>
      <c r="N8" s="27">
        <f t="shared" si="0"/>
        <v>4668450</v>
      </c>
      <c r="P8" t="str">
        <f t="shared" si="1"/>
        <v>Hatteras Island -20</v>
      </c>
      <c r="Q8" s="29">
        <f t="shared" si="2"/>
        <v>4668450</v>
      </c>
    </row>
    <row r="9" spans="1:17" x14ac:dyDescent="0.3">
      <c r="A9" s="82" t="s">
        <v>303</v>
      </c>
      <c r="B9" s="29">
        <v>645000</v>
      </c>
      <c r="C9" s="29">
        <v>1015000</v>
      </c>
      <c r="D9" s="29">
        <v>1528800</v>
      </c>
      <c r="E9" s="29">
        <v>66800</v>
      </c>
      <c r="F9" s="29">
        <v>976323</v>
      </c>
      <c r="G9" s="29">
        <v>1000000</v>
      </c>
      <c r="H9" s="29"/>
      <c r="I9" s="29"/>
      <c r="J9" s="29"/>
      <c r="K9" s="29"/>
      <c r="L9" s="29"/>
      <c r="M9" s="29"/>
      <c r="N9" s="27">
        <f t="shared" si="0"/>
        <v>5231923</v>
      </c>
      <c r="P9" t="str">
        <f t="shared" si="1"/>
        <v>Roanoke Island -20</v>
      </c>
      <c r="Q9" s="29">
        <f t="shared" si="2"/>
        <v>5231923</v>
      </c>
    </row>
    <row r="10" spans="1:17" x14ac:dyDescent="0.3">
      <c r="A10" s="82" t="s">
        <v>304</v>
      </c>
      <c r="B10" s="29">
        <v>0</v>
      </c>
      <c r="C10" s="29">
        <v>250000</v>
      </c>
      <c r="D10" s="29">
        <v>1160500</v>
      </c>
      <c r="E10" s="29">
        <v>0</v>
      </c>
      <c r="F10" s="29">
        <v>185000</v>
      </c>
      <c r="G10" s="29">
        <v>190000</v>
      </c>
      <c r="H10" s="29"/>
      <c r="I10" s="29"/>
      <c r="J10" s="29"/>
      <c r="K10" s="29"/>
      <c r="L10" s="29"/>
      <c r="M10" s="29"/>
      <c r="N10" s="27">
        <f t="shared" si="0"/>
        <v>1785500</v>
      </c>
      <c r="P10" t="str">
        <f t="shared" si="1"/>
        <v>KDH - UnIncorporated - 20</v>
      </c>
      <c r="Q10" s="29">
        <f t="shared" si="2"/>
        <v>1785500</v>
      </c>
    </row>
    <row r="11" spans="1:17" x14ac:dyDescent="0.3">
      <c r="B11" s="27">
        <f t="shared" ref="B11:N11" si="3">SUM(B2:B10)</f>
        <v>4645562</v>
      </c>
      <c r="C11" s="27">
        <f t="shared" si="3"/>
        <v>7710745</v>
      </c>
      <c r="D11" s="27">
        <f t="shared" si="3"/>
        <v>9255880</v>
      </c>
      <c r="E11" s="27">
        <f t="shared" si="3"/>
        <v>4677500</v>
      </c>
      <c r="F11" s="27">
        <f t="shared" si="3"/>
        <v>4624523</v>
      </c>
      <c r="G11" s="27">
        <f t="shared" si="3"/>
        <v>6026672</v>
      </c>
      <c r="H11" s="27">
        <f t="shared" si="3"/>
        <v>0</v>
      </c>
      <c r="I11" s="27">
        <f t="shared" si="3"/>
        <v>0</v>
      </c>
      <c r="J11" s="27">
        <f t="shared" si="3"/>
        <v>0</v>
      </c>
      <c r="K11" s="27">
        <f t="shared" si="3"/>
        <v>0</v>
      </c>
      <c r="L11" s="27">
        <f t="shared" si="3"/>
        <v>0</v>
      </c>
      <c r="M11" s="27">
        <f t="shared" si="3"/>
        <v>0</v>
      </c>
      <c r="N11" s="27">
        <f t="shared" si="3"/>
        <v>36940882</v>
      </c>
    </row>
    <row r="13" spans="1:17" x14ac:dyDescent="0.3">
      <c r="B13" s="11">
        <v>43466</v>
      </c>
      <c r="C13" s="11">
        <v>43497</v>
      </c>
      <c r="D13" s="11">
        <v>43525</v>
      </c>
      <c r="E13" s="11">
        <v>43556</v>
      </c>
      <c r="F13" s="11">
        <v>43586</v>
      </c>
      <c r="G13" s="11">
        <v>43617</v>
      </c>
      <c r="H13" s="11">
        <v>43647</v>
      </c>
      <c r="I13" s="11">
        <v>43678</v>
      </c>
      <c r="J13" s="11">
        <v>43709</v>
      </c>
      <c r="K13" s="11">
        <v>43739</v>
      </c>
      <c r="L13" s="11">
        <v>43770</v>
      </c>
      <c r="M13" s="11">
        <v>43800</v>
      </c>
      <c r="N13" t="s">
        <v>16</v>
      </c>
    </row>
    <row r="14" spans="1:17" x14ac:dyDescent="0.3">
      <c r="A14" s="82" t="s">
        <v>278</v>
      </c>
      <c r="B14" s="29">
        <v>175261</v>
      </c>
      <c r="C14" s="29">
        <v>0</v>
      </c>
      <c r="D14" s="29">
        <v>0</v>
      </c>
      <c r="E14" s="29">
        <v>1425000</v>
      </c>
      <c r="F14" s="29">
        <v>0</v>
      </c>
      <c r="G14" s="29">
        <v>0</v>
      </c>
      <c r="H14" s="29">
        <v>0</v>
      </c>
      <c r="I14" s="29">
        <v>335000</v>
      </c>
      <c r="J14" s="29">
        <v>0</v>
      </c>
      <c r="K14" s="29">
        <v>0</v>
      </c>
      <c r="L14" s="29">
        <v>0</v>
      </c>
      <c r="M14" s="29">
        <v>0</v>
      </c>
      <c r="N14" s="27">
        <f t="shared" ref="N14:N22" si="4">SUM(B14:M14)</f>
        <v>1935261</v>
      </c>
      <c r="P14" t="str">
        <f t="shared" ref="P14:P22" si="5">A14</f>
        <v>Manteo - 19</v>
      </c>
      <c r="Q14" s="29">
        <f>N14</f>
        <v>1935261</v>
      </c>
    </row>
    <row r="15" spans="1:17" x14ac:dyDescent="0.3">
      <c r="A15" s="82" t="s">
        <v>279</v>
      </c>
      <c r="B15" s="29">
        <v>1710000</v>
      </c>
      <c r="C15" s="29">
        <v>0</v>
      </c>
      <c r="D15" s="29">
        <v>0</v>
      </c>
      <c r="E15" s="29">
        <v>1158000</v>
      </c>
      <c r="F15" s="29">
        <v>754000</v>
      </c>
      <c r="G15" s="29">
        <v>639897</v>
      </c>
      <c r="H15" s="29">
        <v>0</v>
      </c>
      <c r="I15" s="29">
        <v>2635000</v>
      </c>
      <c r="J15" s="29">
        <v>0</v>
      </c>
      <c r="K15" s="29">
        <v>2022920</v>
      </c>
      <c r="L15" s="29">
        <v>2219138</v>
      </c>
      <c r="M15" s="29">
        <v>0</v>
      </c>
      <c r="N15" s="27">
        <f t="shared" si="4"/>
        <v>11138955</v>
      </c>
      <c r="P15" t="str">
        <f t="shared" si="5"/>
        <v>Southern Shores-19</v>
      </c>
      <c r="Q15" s="29">
        <f t="shared" ref="Q15:Q22" si="6">N15</f>
        <v>11138955</v>
      </c>
    </row>
    <row r="16" spans="1:17" x14ac:dyDescent="0.3">
      <c r="A16" s="82" t="s">
        <v>280</v>
      </c>
      <c r="B16" s="29">
        <v>500000</v>
      </c>
      <c r="C16" s="29">
        <v>185000</v>
      </c>
      <c r="D16" s="29">
        <v>230000</v>
      </c>
      <c r="E16" s="29">
        <v>1268000</v>
      </c>
      <c r="F16" s="29">
        <v>0</v>
      </c>
      <c r="G16" s="29">
        <v>200000</v>
      </c>
      <c r="H16" s="29">
        <v>875000</v>
      </c>
      <c r="I16" s="29">
        <v>900000</v>
      </c>
      <c r="J16" s="29">
        <v>0</v>
      </c>
      <c r="K16" s="29">
        <v>1632561</v>
      </c>
      <c r="L16" s="29">
        <v>200000</v>
      </c>
      <c r="M16" s="29">
        <v>0</v>
      </c>
      <c r="N16" s="27">
        <f t="shared" si="4"/>
        <v>5990561</v>
      </c>
      <c r="P16" t="str">
        <f t="shared" si="5"/>
        <v>Nags Head-19</v>
      </c>
      <c r="Q16" s="29">
        <f t="shared" si="6"/>
        <v>5990561</v>
      </c>
    </row>
    <row r="17" spans="1:17" x14ac:dyDescent="0.3">
      <c r="A17" s="82" t="s">
        <v>281</v>
      </c>
      <c r="B17" s="29">
        <v>718000</v>
      </c>
      <c r="C17" s="29">
        <v>65000</v>
      </c>
      <c r="D17" s="29">
        <v>755000</v>
      </c>
      <c r="E17" s="29">
        <v>540000</v>
      </c>
      <c r="F17" s="29">
        <v>605000</v>
      </c>
      <c r="G17" s="29">
        <v>8100000</v>
      </c>
      <c r="H17" s="29">
        <v>150000</v>
      </c>
      <c r="I17" s="29">
        <v>1856719</v>
      </c>
      <c r="J17" s="29">
        <v>360000</v>
      </c>
      <c r="K17" s="29">
        <v>4035000</v>
      </c>
      <c r="L17" s="29">
        <v>5405000</v>
      </c>
      <c r="M17" s="29">
        <v>1081000</v>
      </c>
      <c r="N17" s="27">
        <f t="shared" si="4"/>
        <v>23670719</v>
      </c>
      <c r="P17" t="str">
        <f t="shared" si="5"/>
        <v>Kill Devil Hills -19</v>
      </c>
      <c r="Q17" s="29">
        <f t="shared" si="6"/>
        <v>23670719</v>
      </c>
    </row>
    <row r="18" spans="1:17" x14ac:dyDescent="0.3">
      <c r="A18" s="82" t="s">
        <v>282</v>
      </c>
      <c r="B18" s="29">
        <v>963800</v>
      </c>
      <c r="C18" s="29">
        <v>596246</v>
      </c>
      <c r="D18" s="29">
        <v>280000</v>
      </c>
      <c r="E18" s="29">
        <v>452655</v>
      </c>
      <c r="F18" s="29">
        <v>1078912</v>
      </c>
      <c r="G18" s="29">
        <v>485200</v>
      </c>
      <c r="H18" s="29">
        <v>354000</v>
      </c>
      <c r="I18" s="29">
        <v>360000</v>
      </c>
      <c r="J18" s="29">
        <v>0</v>
      </c>
      <c r="K18" s="29">
        <v>0</v>
      </c>
      <c r="L18" s="29">
        <v>750000</v>
      </c>
      <c r="M18" s="29">
        <v>350000</v>
      </c>
      <c r="N18" s="27">
        <f t="shared" si="4"/>
        <v>5670813</v>
      </c>
      <c r="P18" t="str">
        <f t="shared" si="5"/>
        <v>Kitty Hawk-19</v>
      </c>
      <c r="Q18" s="29">
        <f t="shared" si="6"/>
        <v>5670813</v>
      </c>
    </row>
    <row r="19" spans="1:17" x14ac:dyDescent="0.3">
      <c r="A19" s="82" t="s">
        <v>283</v>
      </c>
      <c r="B19" s="29">
        <v>1534500</v>
      </c>
      <c r="C19" s="29">
        <v>507000</v>
      </c>
      <c r="D19" s="29">
        <v>0</v>
      </c>
      <c r="E19" s="29">
        <v>0</v>
      </c>
      <c r="F19" s="29">
        <v>0</v>
      </c>
      <c r="G19" s="29">
        <v>2890476</v>
      </c>
      <c r="H19" s="29">
        <v>0</v>
      </c>
      <c r="I19" s="29">
        <v>348000</v>
      </c>
      <c r="J19" s="29">
        <v>0</v>
      </c>
      <c r="K19" s="29">
        <v>871850</v>
      </c>
      <c r="L19" s="29">
        <v>0</v>
      </c>
      <c r="M19" s="29">
        <v>850938</v>
      </c>
      <c r="N19" s="27">
        <f t="shared" si="4"/>
        <v>7002764</v>
      </c>
      <c r="P19" t="str">
        <f t="shared" si="5"/>
        <v>Duck - 19</v>
      </c>
      <c r="Q19" s="29">
        <f t="shared" si="6"/>
        <v>7002764</v>
      </c>
    </row>
    <row r="20" spans="1:17" x14ac:dyDescent="0.3">
      <c r="A20" s="82" t="s">
        <v>284</v>
      </c>
      <c r="B20" s="29">
        <v>975352</v>
      </c>
      <c r="C20" s="29">
        <v>1000000</v>
      </c>
      <c r="D20" s="29">
        <v>585000</v>
      </c>
      <c r="E20" s="29">
        <v>375000</v>
      </c>
      <c r="F20" s="29">
        <v>1435000</v>
      </c>
      <c r="G20" s="29">
        <v>1100000</v>
      </c>
      <c r="H20" s="29">
        <v>1201864</v>
      </c>
      <c r="I20" s="29">
        <v>3926200</v>
      </c>
      <c r="J20" s="29">
        <v>3341000</v>
      </c>
      <c r="K20" s="29">
        <v>1819411</v>
      </c>
      <c r="L20" s="29">
        <v>1627000</v>
      </c>
      <c r="M20" s="29">
        <v>1834470</v>
      </c>
      <c r="N20" s="27">
        <f t="shared" si="4"/>
        <v>19220297</v>
      </c>
      <c r="P20" t="str">
        <f t="shared" si="5"/>
        <v>Hatteras Island -19</v>
      </c>
      <c r="Q20" s="29">
        <f t="shared" si="6"/>
        <v>19220297</v>
      </c>
    </row>
    <row r="21" spans="1:17" x14ac:dyDescent="0.3">
      <c r="A21" s="82" t="s">
        <v>285</v>
      </c>
      <c r="B21" s="29">
        <v>0</v>
      </c>
      <c r="C21" s="29">
        <v>1046697</v>
      </c>
      <c r="D21" s="29">
        <v>1077750</v>
      </c>
      <c r="E21" s="29">
        <v>325000</v>
      </c>
      <c r="F21" s="29">
        <v>260000</v>
      </c>
      <c r="G21" s="29">
        <v>637068</v>
      </c>
      <c r="H21" s="29">
        <v>1290500</v>
      </c>
      <c r="I21" s="29">
        <v>150000</v>
      </c>
      <c r="J21" s="29">
        <v>420000</v>
      </c>
      <c r="K21" s="29">
        <v>1208000</v>
      </c>
      <c r="L21" s="29">
        <v>0</v>
      </c>
      <c r="M21" s="29">
        <v>635000</v>
      </c>
      <c r="N21" s="27">
        <f t="shared" si="4"/>
        <v>7050015</v>
      </c>
      <c r="P21" t="str">
        <f t="shared" si="5"/>
        <v>Roanoke Island -19</v>
      </c>
      <c r="Q21" s="29">
        <f t="shared" si="6"/>
        <v>7050015</v>
      </c>
    </row>
    <row r="22" spans="1:17" x14ac:dyDescent="0.3">
      <c r="A22" s="82" t="s">
        <v>275</v>
      </c>
      <c r="B22" s="29">
        <v>500000</v>
      </c>
      <c r="C22" s="29">
        <v>1275000</v>
      </c>
      <c r="D22" s="29">
        <v>859000</v>
      </c>
      <c r="E22" s="29">
        <v>200000</v>
      </c>
      <c r="F22" s="29">
        <v>782500</v>
      </c>
      <c r="G22" s="29">
        <v>480000</v>
      </c>
      <c r="H22" s="29">
        <v>350000</v>
      </c>
      <c r="I22" s="29">
        <v>551000</v>
      </c>
      <c r="J22" s="29">
        <v>370000</v>
      </c>
      <c r="K22" s="29">
        <v>230000</v>
      </c>
      <c r="L22" s="29">
        <v>990500</v>
      </c>
      <c r="M22" s="29">
        <v>1340000</v>
      </c>
      <c r="N22" s="27">
        <f t="shared" si="4"/>
        <v>7928000</v>
      </c>
      <c r="P22" t="str">
        <f t="shared" si="5"/>
        <v>KDH - UnIncorporated - 19</v>
      </c>
      <c r="Q22" s="29">
        <f t="shared" si="6"/>
        <v>7928000</v>
      </c>
    </row>
    <row r="23" spans="1:17" x14ac:dyDescent="0.3">
      <c r="B23" s="27">
        <f t="shared" ref="B23:N23" si="7">SUM(B14:B22)</f>
        <v>7076913</v>
      </c>
      <c r="C23" s="27">
        <f t="shared" si="7"/>
        <v>4674943</v>
      </c>
      <c r="D23" s="27">
        <f t="shared" si="7"/>
        <v>3786750</v>
      </c>
      <c r="E23" s="27">
        <f t="shared" si="7"/>
        <v>5743655</v>
      </c>
      <c r="F23" s="27">
        <f t="shared" si="7"/>
        <v>4915412</v>
      </c>
      <c r="G23" s="27">
        <f t="shared" si="7"/>
        <v>14532641</v>
      </c>
      <c r="H23" s="27">
        <f t="shared" si="7"/>
        <v>4221364</v>
      </c>
      <c r="I23" s="27">
        <f t="shared" si="7"/>
        <v>11061919</v>
      </c>
      <c r="J23" s="27">
        <f t="shared" si="7"/>
        <v>4491000</v>
      </c>
      <c r="K23" s="27">
        <f t="shared" si="7"/>
        <v>11819742</v>
      </c>
      <c r="L23" s="27">
        <f t="shared" si="7"/>
        <v>11191638</v>
      </c>
      <c r="M23" s="27">
        <f t="shared" si="7"/>
        <v>6091408</v>
      </c>
      <c r="N23" s="27">
        <f t="shared" si="7"/>
        <v>89607385</v>
      </c>
    </row>
    <row r="25" spans="1:17" x14ac:dyDescent="0.3">
      <c r="B25" s="11">
        <v>43101</v>
      </c>
      <c r="C25" s="11">
        <v>43132</v>
      </c>
      <c r="D25" s="11">
        <v>43160</v>
      </c>
      <c r="E25" s="11">
        <v>43191</v>
      </c>
      <c r="F25" s="11">
        <v>43221</v>
      </c>
      <c r="G25" s="11">
        <v>43252</v>
      </c>
      <c r="H25" s="11">
        <v>43282</v>
      </c>
      <c r="I25" s="11">
        <v>43313</v>
      </c>
      <c r="J25" s="11">
        <v>43344</v>
      </c>
      <c r="K25" s="11">
        <v>43374</v>
      </c>
      <c r="L25" s="11">
        <v>43405</v>
      </c>
      <c r="M25" s="11">
        <v>43435</v>
      </c>
      <c r="N25" t="s">
        <v>16</v>
      </c>
    </row>
    <row r="26" spans="1:17" x14ac:dyDescent="0.3">
      <c r="A26" s="82" t="s">
        <v>232</v>
      </c>
      <c r="B26" s="29">
        <v>0</v>
      </c>
      <c r="C26" s="29">
        <v>0</v>
      </c>
      <c r="D26" s="29">
        <v>0</v>
      </c>
      <c r="E26" s="29">
        <v>305000</v>
      </c>
      <c r="F26" s="29">
        <v>203000</v>
      </c>
      <c r="G26" s="29">
        <v>0</v>
      </c>
      <c r="H26" s="29">
        <v>0</v>
      </c>
      <c r="I26" s="29">
        <v>0</v>
      </c>
      <c r="J26" s="29">
        <v>1334000</v>
      </c>
      <c r="K26" s="29">
        <v>500000</v>
      </c>
      <c r="L26" s="29">
        <v>0</v>
      </c>
      <c r="M26" s="29">
        <v>0</v>
      </c>
      <c r="N26" s="27">
        <f t="shared" ref="N26:N34" si="8">SUM(B26:M26)</f>
        <v>2342000</v>
      </c>
      <c r="P26" t="str">
        <f t="shared" ref="P26:P34" si="9">A26</f>
        <v>Manteo - 18</v>
      </c>
      <c r="Q26" s="29">
        <f>N26</f>
        <v>2342000</v>
      </c>
    </row>
    <row r="27" spans="1:17" x14ac:dyDescent="0.3">
      <c r="A27" s="82" t="s">
        <v>233</v>
      </c>
      <c r="B27" s="29">
        <v>215000</v>
      </c>
      <c r="C27" s="29">
        <v>440000</v>
      </c>
      <c r="D27" s="29">
        <v>380000</v>
      </c>
      <c r="E27" s="29">
        <v>2325000</v>
      </c>
      <c r="F27" s="29">
        <v>1085156</v>
      </c>
      <c r="G27" s="29">
        <v>170000</v>
      </c>
      <c r="H27" s="29">
        <v>1350000</v>
      </c>
      <c r="I27" s="29">
        <v>1303345</v>
      </c>
      <c r="J27" s="29">
        <v>911104</v>
      </c>
      <c r="K27" s="29">
        <v>1100000</v>
      </c>
      <c r="L27" s="29">
        <v>967472</v>
      </c>
      <c r="M27" s="29">
        <v>1080745</v>
      </c>
      <c r="N27" s="27">
        <f t="shared" si="8"/>
        <v>11327822</v>
      </c>
      <c r="P27" t="str">
        <f t="shared" si="9"/>
        <v>Southern Shores-18</v>
      </c>
      <c r="Q27" s="29">
        <f t="shared" ref="Q27:Q34" si="10">N27</f>
        <v>11327822</v>
      </c>
    </row>
    <row r="28" spans="1:17" x14ac:dyDescent="0.3">
      <c r="A28" s="82" t="s">
        <v>234</v>
      </c>
      <c r="B28" s="29">
        <v>1908000</v>
      </c>
      <c r="C28" s="29">
        <v>3631235</v>
      </c>
      <c r="D28" s="29">
        <v>749500</v>
      </c>
      <c r="E28" s="29">
        <v>400000</v>
      </c>
      <c r="F28" s="29">
        <v>1661900</v>
      </c>
      <c r="G28" s="29">
        <v>380000</v>
      </c>
      <c r="H28" s="29">
        <v>1770000</v>
      </c>
      <c r="I28" s="29">
        <v>2468539</v>
      </c>
      <c r="J28" s="29">
        <v>240000</v>
      </c>
      <c r="K28" s="29">
        <v>1336921</v>
      </c>
      <c r="L28" s="29">
        <v>503000</v>
      </c>
      <c r="M28" s="29">
        <v>225000</v>
      </c>
      <c r="N28" s="27">
        <f t="shared" si="8"/>
        <v>15274095</v>
      </c>
      <c r="P28" t="str">
        <f t="shared" si="9"/>
        <v>Nags Head-18</v>
      </c>
      <c r="Q28" s="29">
        <f t="shared" si="10"/>
        <v>15274095</v>
      </c>
    </row>
    <row r="29" spans="1:17" x14ac:dyDescent="0.3">
      <c r="A29" s="82" t="s">
        <v>235</v>
      </c>
      <c r="B29" s="29">
        <v>655000</v>
      </c>
      <c r="C29" s="29">
        <v>156067</v>
      </c>
      <c r="D29" s="29">
        <v>1370000</v>
      </c>
      <c r="E29" s="29">
        <v>548000</v>
      </c>
      <c r="F29" s="29">
        <v>695000</v>
      </c>
      <c r="G29" s="29">
        <v>1700000</v>
      </c>
      <c r="H29" s="29">
        <v>935000</v>
      </c>
      <c r="I29" s="29">
        <v>1393000</v>
      </c>
      <c r="J29" s="29">
        <v>2939448</v>
      </c>
      <c r="K29" s="29">
        <v>3429329</v>
      </c>
      <c r="L29" s="29">
        <v>770000</v>
      </c>
      <c r="M29" s="29">
        <v>6409470</v>
      </c>
      <c r="N29" s="27">
        <f t="shared" si="8"/>
        <v>21000314</v>
      </c>
      <c r="P29" t="str">
        <f t="shared" si="9"/>
        <v>Kill Devil Hills -18</v>
      </c>
      <c r="Q29" s="29">
        <f t="shared" si="10"/>
        <v>21000314</v>
      </c>
    </row>
    <row r="30" spans="1:17" x14ac:dyDescent="0.3">
      <c r="A30" s="82" t="s">
        <v>236</v>
      </c>
      <c r="B30" s="29">
        <v>1705000</v>
      </c>
      <c r="C30" s="29">
        <v>775000</v>
      </c>
      <c r="D30" s="29">
        <v>767000</v>
      </c>
      <c r="E30" s="29">
        <v>398900</v>
      </c>
      <c r="F30" s="29">
        <v>1185003</v>
      </c>
      <c r="G30" s="29">
        <v>525000</v>
      </c>
      <c r="H30" s="29">
        <v>0</v>
      </c>
      <c r="I30" s="29">
        <v>1180000</v>
      </c>
      <c r="J30" s="29">
        <v>400000</v>
      </c>
      <c r="K30" s="29">
        <v>2500000</v>
      </c>
      <c r="L30" s="29">
        <v>720000</v>
      </c>
      <c r="M30" s="29">
        <v>3234543</v>
      </c>
      <c r="N30" s="27">
        <f t="shared" si="8"/>
        <v>13390446</v>
      </c>
      <c r="P30" t="str">
        <f t="shared" si="9"/>
        <v>Kitty Hawk-18</v>
      </c>
      <c r="Q30" s="29">
        <f t="shared" si="10"/>
        <v>13390446</v>
      </c>
    </row>
    <row r="31" spans="1:17" x14ac:dyDescent="0.3">
      <c r="A31" s="82" t="s">
        <v>237</v>
      </c>
      <c r="B31" s="29">
        <v>0</v>
      </c>
      <c r="C31" s="29">
        <v>512900</v>
      </c>
      <c r="D31" s="29">
        <v>1027518</v>
      </c>
      <c r="E31" s="29">
        <v>0</v>
      </c>
      <c r="F31" s="29">
        <v>622000</v>
      </c>
      <c r="G31" s="29">
        <v>0</v>
      </c>
      <c r="H31" s="29">
        <v>1661472</v>
      </c>
      <c r="I31" s="29">
        <v>737092</v>
      </c>
      <c r="J31" s="29">
        <v>590950</v>
      </c>
      <c r="K31" s="29">
        <v>83700</v>
      </c>
      <c r="L31" s="29">
        <v>650000</v>
      </c>
      <c r="M31" s="29">
        <v>1200000</v>
      </c>
      <c r="N31" s="27">
        <f t="shared" si="8"/>
        <v>7085632</v>
      </c>
      <c r="P31" t="str">
        <f t="shared" si="9"/>
        <v>Duck - 18</v>
      </c>
      <c r="Q31" s="29">
        <f t="shared" si="10"/>
        <v>7085632</v>
      </c>
    </row>
    <row r="32" spans="1:17" x14ac:dyDescent="0.3">
      <c r="A32" s="82" t="s">
        <v>238</v>
      </c>
      <c r="B32" s="29">
        <v>575720</v>
      </c>
      <c r="C32" s="29">
        <v>860575</v>
      </c>
      <c r="D32" s="29">
        <v>640000</v>
      </c>
      <c r="E32" s="29">
        <v>740000</v>
      </c>
      <c r="F32" s="29">
        <v>2152748</v>
      </c>
      <c r="G32" s="29">
        <v>300000</v>
      </c>
      <c r="H32" s="29">
        <v>1515000</v>
      </c>
      <c r="I32" s="29">
        <v>1550000</v>
      </c>
      <c r="J32" s="29">
        <v>700000</v>
      </c>
      <c r="K32" s="29">
        <v>340000</v>
      </c>
      <c r="L32" s="29">
        <v>770000</v>
      </c>
      <c r="M32" s="29">
        <v>400000</v>
      </c>
      <c r="N32" s="27">
        <f t="shared" si="8"/>
        <v>10544043</v>
      </c>
      <c r="P32" t="str">
        <f t="shared" si="9"/>
        <v>Hatteras Island -18</v>
      </c>
      <c r="Q32" s="29">
        <f t="shared" si="10"/>
        <v>10544043</v>
      </c>
    </row>
    <row r="33" spans="1:17" x14ac:dyDescent="0.3">
      <c r="A33" s="82" t="s">
        <v>228</v>
      </c>
      <c r="B33" s="29">
        <v>0</v>
      </c>
      <c r="C33" s="29">
        <v>461900</v>
      </c>
      <c r="D33" s="29">
        <v>1373095</v>
      </c>
      <c r="E33" s="29">
        <v>850000</v>
      </c>
      <c r="F33" s="29">
        <v>1043000</v>
      </c>
      <c r="G33" s="29">
        <v>820000</v>
      </c>
      <c r="H33" s="29">
        <v>0</v>
      </c>
      <c r="I33" s="29">
        <v>1453461</v>
      </c>
      <c r="J33" s="29">
        <v>600000</v>
      </c>
      <c r="K33" s="29">
        <v>40000</v>
      </c>
      <c r="L33" s="29">
        <v>1315000</v>
      </c>
      <c r="M33" s="29">
        <v>0</v>
      </c>
      <c r="N33" s="27">
        <f t="shared" si="8"/>
        <v>7956456</v>
      </c>
      <c r="P33" t="str">
        <f t="shared" si="9"/>
        <v>Roanoke Island -18</v>
      </c>
      <c r="Q33" s="29">
        <f t="shared" si="10"/>
        <v>7956456</v>
      </c>
    </row>
    <row r="34" spans="1:17" x14ac:dyDescent="0.3">
      <c r="A34" s="82" t="s">
        <v>229</v>
      </c>
      <c r="B34" s="29">
        <v>1362640</v>
      </c>
      <c r="C34" s="29">
        <v>2290000</v>
      </c>
      <c r="D34" s="29">
        <v>1570000</v>
      </c>
      <c r="E34" s="29">
        <v>556320</v>
      </c>
      <c r="F34" s="29">
        <v>502000</v>
      </c>
      <c r="G34" s="29">
        <v>1100000</v>
      </c>
      <c r="H34" s="29">
        <v>442000</v>
      </c>
      <c r="I34" s="29">
        <v>667500</v>
      </c>
      <c r="J34" s="29">
        <v>910000</v>
      </c>
      <c r="K34" s="29">
        <v>1163000</v>
      </c>
      <c r="L34" s="29">
        <v>697000</v>
      </c>
      <c r="M34" s="29">
        <v>0</v>
      </c>
      <c r="N34" s="27">
        <f t="shared" si="8"/>
        <v>11260460</v>
      </c>
      <c r="P34" t="str">
        <f t="shared" si="9"/>
        <v>KDH - UnIncorporated - 18</v>
      </c>
      <c r="Q34" s="29">
        <f t="shared" si="10"/>
        <v>11260460</v>
      </c>
    </row>
    <row r="35" spans="1:17" x14ac:dyDescent="0.3">
      <c r="B35" s="27">
        <f t="shared" ref="B35:N35" si="11">SUM(B26:B34)</f>
        <v>6421360</v>
      </c>
      <c r="C35" s="27">
        <f t="shared" si="11"/>
        <v>9127677</v>
      </c>
      <c r="D35" s="27">
        <f t="shared" si="11"/>
        <v>7877113</v>
      </c>
      <c r="E35" s="27">
        <f t="shared" si="11"/>
        <v>6123220</v>
      </c>
      <c r="F35" s="27">
        <f t="shared" si="11"/>
        <v>9149807</v>
      </c>
      <c r="G35" s="27">
        <f t="shared" si="11"/>
        <v>4995000</v>
      </c>
      <c r="H35" s="27">
        <f t="shared" si="11"/>
        <v>7673472</v>
      </c>
      <c r="I35" s="27">
        <f t="shared" si="11"/>
        <v>10752937</v>
      </c>
      <c r="J35" s="27">
        <f t="shared" si="11"/>
        <v>8625502</v>
      </c>
      <c r="K35" s="27">
        <f t="shared" si="11"/>
        <v>10492950</v>
      </c>
      <c r="L35" s="27">
        <f t="shared" si="11"/>
        <v>6392472</v>
      </c>
      <c r="M35" s="27">
        <f t="shared" si="11"/>
        <v>12549758</v>
      </c>
      <c r="N35" s="27">
        <f t="shared" si="11"/>
        <v>100181268</v>
      </c>
    </row>
    <row r="37" spans="1:17" x14ac:dyDescent="0.3">
      <c r="B37" s="11">
        <v>42736</v>
      </c>
      <c r="C37" s="11">
        <v>42767</v>
      </c>
      <c r="D37" s="11">
        <v>42795</v>
      </c>
      <c r="E37" s="11">
        <v>42826</v>
      </c>
      <c r="F37" s="11">
        <v>42856</v>
      </c>
      <c r="G37" s="11">
        <v>42887</v>
      </c>
      <c r="H37" s="11">
        <v>42917</v>
      </c>
      <c r="I37" s="11">
        <v>42948</v>
      </c>
      <c r="J37" s="11">
        <v>42979</v>
      </c>
      <c r="K37" s="11">
        <v>43009</v>
      </c>
      <c r="L37" s="11">
        <v>43040</v>
      </c>
      <c r="M37" s="11">
        <v>43070</v>
      </c>
      <c r="N37" t="s">
        <v>16</v>
      </c>
    </row>
    <row r="38" spans="1:17" x14ac:dyDescent="0.3">
      <c r="A38" s="82" t="s">
        <v>239</v>
      </c>
      <c r="B38" s="29">
        <v>1020048</v>
      </c>
      <c r="C38" s="29">
        <v>585900</v>
      </c>
      <c r="D38" s="29">
        <v>0</v>
      </c>
      <c r="E38" s="29">
        <v>240000</v>
      </c>
      <c r="F38" s="29">
        <v>174000</v>
      </c>
      <c r="G38" s="29">
        <v>0</v>
      </c>
      <c r="H38" s="29">
        <v>0</v>
      </c>
      <c r="I38" s="29">
        <v>0</v>
      </c>
      <c r="J38" s="29">
        <v>0</v>
      </c>
      <c r="K38" s="29">
        <v>586600</v>
      </c>
      <c r="L38" s="29">
        <v>358712</v>
      </c>
      <c r="M38" s="29">
        <v>0</v>
      </c>
      <c r="N38" s="27">
        <f t="shared" ref="N38:N46" si="12">SUM(B38:M38)</f>
        <v>2965260</v>
      </c>
      <c r="P38" t="str">
        <f>A38</f>
        <v xml:space="preserve">Manteo - 17 </v>
      </c>
      <c r="Q38" s="29">
        <f t="shared" ref="Q38:Q44" si="13">SUM(B38:M38)</f>
        <v>2965260</v>
      </c>
    </row>
    <row r="39" spans="1:17" x14ac:dyDescent="0.3">
      <c r="A39" s="82" t="s">
        <v>198</v>
      </c>
      <c r="B39" s="29">
        <v>839125</v>
      </c>
      <c r="C39" s="29">
        <v>1823301</v>
      </c>
      <c r="D39" s="29">
        <v>295000</v>
      </c>
      <c r="E39" s="29">
        <v>899000</v>
      </c>
      <c r="F39" s="29">
        <v>3646156</v>
      </c>
      <c r="G39" s="29">
        <v>729957</v>
      </c>
      <c r="H39" s="29">
        <v>715000</v>
      </c>
      <c r="I39" s="29">
        <v>640435</v>
      </c>
      <c r="J39" s="29">
        <v>1696000</v>
      </c>
      <c r="K39" s="29">
        <v>2350032</v>
      </c>
      <c r="L39" s="29">
        <v>3085000</v>
      </c>
      <c r="M39" s="29">
        <v>0</v>
      </c>
      <c r="N39" s="27">
        <f t="shared" si="12"/>
        <v>16719006</v>
      </c>
      <c r="P39" t="str">
        <f t="shared" ref="P39:P46" si="14">A39</f>
        <v>Southern Shores - 17</v>
      </c>
      <c r="Q39" s="29">
        <f t="shared" si="13"/>
        <v>16719006</v>
      </c>
    </row>
    <row r="40" spans="1:17" x14ac:dyDescent="0.3">
      <c r="A40" s="82" t="s">
        <v>200</v>
      </c>
      <c r="B40" s="29">
        <v>1789000</v>
      </c>
      <c r="C40" s="29">
        <v>527976</v>
      </c>
      <c r="D40" s="29">
        <v>1060000</v>
      </c>
      <c r="E40" s="29">
        <v>381000</v>
      </c>
      <c r="F40" s="29">
        <v>800976</v>
      </c>
      <c r="G40" s="29">
        <v>0</v>
      </c>
      <c r="H40" s="29">
        <v>320000</v>
      </c>
      <c r="I40" s="29">
        <v>0</v>
      </c>
      <c r="J40" s="29">
        <v>3170000</v>
      </c>
      <c r="K40" s="29">
        <v>2449200</v>
      </c>
      <c r="L40" s="29">
        <v>1112000</v>
      </c>
      <c r="M40" s="29">
        <v>3731000</v>
      </c>
      <c r="N40" s="27">
        <f t="shared" si="12"/>
        <v>15341152</v>
      </c>
      <c r="P40" t="str">
        <f t="shared" si="14"/>
        <v>Nags Head - 17</v>
      </c>
      <c r="Q40" s="29">
        <f t="shared" si="13"/>
        <v>15341152</v>
      </c>
    </row>
    <row r="41" spans="1:17" x14ac:dyDescent="0.3">
      <c r="A41" s="82" t="s">
        <v>202</v>
      </c>
      <c r="B41" s="29">
        <v>285000</v>
      </c>
      <c r="C41" s="29">
        <v>534816</v>
      </c>
      <c r="D41" s="29">
        <v>1987722</v>
      </c>
      <c r="E41" s="29">
        <v>540000</v>
      </c>
      <c r="F41" s="29">
        <v>856633</v>
      </c>
      <c r="G41" s="29">
        <v>804000</v>
      </c>
      <c r="H41" s="29">
        <v>3965042</v>
      </c>
      <c r="I41" s="29">
        <v>535932</v>
      </c>
      <c r="J41" s="29">
        <v>5400063</v>
      </c>
      <c r="K41" s="29">
        <v>952300</v>
      </c>
      <c r="L41" s="29">
        <v>1745000</v>
      </c>
      <c r="M41" s="29">
        <v>909900</v>
      </c>
      <c r="N41" s="27">
        <f t="shared" si="12"/>
        <v>18516408</v>
      </c>
      <c r="P41" t="str">
        <f t="shared" si="14"/>
        <v>Kill Devil Hills - 17</v>
      </c>
      <c r="Q41" s="29">
        <f t="shared" si="13"/>
        <v>18516408</v>
      </c>
    </row>
    <row r="42" spans="1:17" x14ac:dyDescent="0.3">
      <c r="A42" s="82" t="s">
        <v>204</v>
      </c>
      <c r="B42" s="29">
        <v>678671</v>
      </c>
      <c r="C42" s="29">
        <v>0</v>
      </c>
      <c r="D42" s="29">
        <v>440000</v>
      </c>
      <c r="E42" s="29">
        <v>645000</v>
      </c>
      <c r="F42" s="29">
        <v>1724608</v>
      </c>
      <c r="G42" s="29">
        <v>0</v>
      </c>
      <c r="H42" s="29">
        <v>350000</v>
      </c>
      <c r="I42" s="29">
        <v>200000</v>
      </c>
      <c r="J42" s="29">
        <v>539502</v>
      </c>
      <c r="K42" s="29">
        <v>641126</v>
      </c>
      <c r="L42" s="29">
        <v>674000</v>
      </c>
      <c r="M42" s="29">
        <v>935000</v>
      </c>
      <c r="N42" s="27">
        <f t="shared" si="12"/>
        <v>6827907</v>
      </c>
      <c r="P42" t="str">
        <f t="shared" si="14"/>
        <v>Kitty Hawk - 17</v>
      </c>
      <c r="Q42" s="29">
        <f t="shared" si="13"/>
        <v>6827907</v>
      </c>
    </row>
    <row r="43" spans="1:17" x14ac:dyDescent="0.3">
      <c r="A43" s="82" t="s">
        <v>225</v>
      </c>
      <c r="B43" s="29">
        <v>0</v>
      </c>
      <c r="C43" s="29">
        <v>1700000</v>
      </c>
      <c r="D43" s="29">
        <v>0</v>
      </c>
      <c r="E43" s="29">
        <v>0</v>
      </c>
      <c r="F43" s="29">
        <v>0</v>
      </c>
      <c r="G43" s="29">
        <v>2255517</v>
      </c>
      <c r="H43" s="29">
        <v>445000</v>
      </c>
      <c r="I43" s="29">
        <v>0</v>
      </c>
      <c r="J43" s="29">
        <v>497000</v>
      </c>
      <c r="K43" s="29">
        <v>732000</v>
      </c>
      <c r="L43" s="29">
        <v>0</v>
      </c>
      <c r="M43" s="29">
        <v>1525819</v>
      </c>
      <c r="N43" s="27">
        <f t="shared" si="12"/>
        <v>7155336</v>
      </c>
      <c r="P43" t="str">
        <f t="shared" si="14"/>
        <v>Duck - 17</v>
      </c>
      <c r="Q43" s="29">
        <f t="shared" si="13"/>
        <v>7155336</v>
      </c>
    </row>
    <row r="44" spans="1:17" x14ac:dyDescent="0.3">
      <c r="A44" s="82" t="s">
        <v>208</v>
      </c>
      <c r="B44" s="29">
        <v>0</v>
      </c>
      <c r="C44" s="29">
        <v>541949</v>
      </c>
      <c r="D44" s="29">
        <v>1286000</v>
      </c>
      <c r="E44" s="29">
        <v>862000</v>
      </c>
      <c r="F44" s="29">
        <v>314000</v>
      </c>
      <c r="G44" s="29">
        <v>1912000</v>
      </c>
      <c r="H44" s="29">
        <v>670000</v>
      </c>
      <c r="I44" s="29">
        <v>1021388</v>
      </c>
      <c r="J44" s="29">
        <v>536000</v>
      </c>
      <c r="K44" s="29">
        <v>1470000</v>
      </c>
      <c r="L44" s="29">
        <v>1260000</v>
      </c>
      <c r="M44" s="29">
        <v>399000</v>
      </c>
      <c r="N44" s="27">
        <f t="shared" si="12"/>
        <v>10272337</v>
      </c>
      <c r="P44" t="str">
        <f t="shared" si="14"/>
        <v>Hatteras Island - 17</v>
      </c>
      <c r="Q44" s="29">
        <f t="shared" si="13"/>
        <v>10272337</v>
      </c>
    </row>
    <row r="45" spans="1:17" x14ac:dyDescent="0.3">
      <c r="A45" s="82" t="s">
        <v>209</v>
      </c>
      <c r="B45" s="29">
        <v>247328</v>
      </c>
      <c r="C45" s="29">
        <v>265000</v>
      </c>
      <c r="D45" s="29">
        <v>1122660</v>
      </c>
      <c r="E45" s="29">
        <v>280000</v>
      </c>
      <c r="F45" s="29">
        <v>480000</v>
      </c>
      <c r="G45" s="29">
        <v>602615</v>
      </c>
      <c r="H45" s="29">
        <v>2278500</v>
      </c>
      <c r="I45" s="29">
        <v>302504</v>
      </c>
      <c r="J45" s="29">
        <v>395380</v>
      </c>
      <c r="K45" s="29">
        <v>944200</v>
      </c>
      <c r="L45" s="29">
        <v>850000</v>
      </c>
      <c r="M45" s="29">
        <v>0</v>
      </c>
      <c r="N45" s="27">
        <f t="shared" si="12"/>
        <v>7768187</v>
      </c>
      <c r="P45" t="str">
        <f t="shared" si="14"/>
        <v>Roanoke Island - 17</v>
      </c>
      <c r="Q45" s="29">
        <f>SUM(B45:M45)</f>
        <v>7768187</v>
      </c>
    </row>
    <row r="46" spans="1:17" x14ac:dyDescent="0.3">
      <c r="A46" s="82" t="s">
        <v>210</v>
      </c>
      <c r="B46" s="29">
        <v>1325000</v>
      </c>
      <c r="C46" s="29">
        <v>1229000</v>
      </c>
      <c r="D46" s="29">
        <v>831000</v>
      </c>
      <c r="E46" s="29">
        <v>660000</v>
      </c>
      <c r="F46" s="29">
        <v>538000</v>
      </c>
      <c r="G46" s="29">
        <v>125000</v>
      </c>
      <c r="H46" s="29">
        <v>751004</v>
      </c>
      <c r="I46" s="29">
        <v>1420000</v>
      </c>
      <c r="J46" s="29">
        <v>601555</v>
      </c>
      <c r="K46" s="29">
        <v>1105300</v>
      </c>
      <c r="L46" s="29">
        <v>457000</v>
      </c>
      <c r="M46" s="29">
        <v>142000</v>
      </c>
      <c r="N46" s="27">
        <f t="shared" si="12"/>
        <v>9184859</v>
      </c>
      <c r="P46" t="str">
        <f t="shared" si="14"/>
        <v>KDH - UnIncorporated - 17</v>
      </c>
      <c r="Q46" s="29">
        <f>SUM(B46:M46)</f>
        <v>9184859</v>
      </c>
    </row>
    <row r="47" spans="1:17" x14ac:dyDescent="0.3">
      <c r="B47" s="27">
        <f t="shared" ref="B47:N47" si="15">SUM(B38:B46)</f>
        <v>6184172</v>
      </c>
      <c r="C47" s="27">
        <f t="shared" si="15"/>
        <v>7207942</v>
      </c>
      <c r="D47" s="27">
        <f t="shared" si="15"/>
        <v>7022382</v>
      </c>
      <c r="E47" s="27">
        <f t="shared" si="15"/>
        <v>4507000</v>
      </c>
      <c r="F47" s="27">
        <f t="shared" si="15"/>
        <v>8534373</v>
      </c>
      <c r="G47" s="27">
        <f t="shared" si="15"/>
        <v>6429089</v>
      </c>
      <c r="H47" s="27">
        <f t="shared" si="15"/>
        <v>9494546</v>
      </c>
      <c r="I47" s="27">
        <f t="shared" si="15"/>
        <v>4120259</v>
      </c>
      <c r="J47" s="27">
        <f t="shared" si="15"/>
        <v>12835500</v>
      </c>
      <c r="K47" s="27">
        <f t="shared" si="15"/>
        <v>11230758</v>
      </c>
      <c r="L47" s="27">
        <f t="shared" si="15"/>
        <v>9541712</v>
      </c>
      <c r="M47" s="27">
        <f t="shared" si="15"/>
        <v>7642719</v>
      </c>
      <c r="N47" s="27">
        <f t="shared" si="15"/>
        <v>94750452</v>
      </c>
      <c r="Q47" s="29"/>
    </row>
    <row r="48" spans="1:17" x14ac:dyDescent="0.3">
      <c r="P48" s="29"/>
    </row>
    <row r="49" spans="1:16" x14ac:dyDescent="0.3">
      <c r="B49" s="11">
        <v>42370</v>
      </c>
      <c r="C49" s="11">
        <v>42401</v>
      </c>
      <c r="D49" s="11">
        <v>42430</v>
      </c>
      <c r="E49" s="11">
        <v>42461</v>
      </c>
      <c r="F49" s="11">
        <v>42491</v>
      </c>
      <c r="G49" s="11">
        <v>42522</v>
      </c>
      <c r="H49" s="11">
        <v>42552</v>
      </c>
      <c r="I49" s="11">
        <v>42583</v>
      </c>
      <c r="J49" s="11">
        <v>42614</v>
      </c>
      <c r="K49" s="11">
        <v>42644</v>
      </c>
      <c r="L49" s="11">
        <v>42675</v>
      </c>
      <c r="M49" s="11">
        <v>42705</v>
      </c>
      <c r="N49" t="s">
        <v>16</v>
      </c>
    </row>
    <row r="50" spans="1:16" x14ac:dyDescent="0.3">
      <c r="A50" s="82" t="s">
        <v>176</v>
      </c>
      <c r="B50" s="29">
        <v>306600</v>
      </c>
      <c r="C50" s="29">
        <v>689000</v>
      </c>
      <c r="D50" s="29">
        <v>200500</v>
      </c>
      <c r="E50" s="29">
        <v>956000</v>
      </c>
      <c r="F50" s="29">
        <v>0</v>
      </c>
      <c r="G50" s="29">
        <v>645600</v>
      </c>
      <c r="H50" s="29">
        <v>731925</v>
      </c>
      <c r="I50" s="29">
        <v>300000</v>
      </c>
      <c r="J50" s="27">
        <v>1394000</v>
      </c>
      <c r="K50" s="29">
        <v>667402</v>
      </c>
      <c r="L50" s="29">
        <v>0</v>
      </c>
      <c r="M50" s="29">
        <v>1161000</v>
      </c>
      <c r="N50" s="29">
        <f t="shared" ref="N50:N59" si="16">SUM(B50:M50)</f>
        <v>7052027</v>
      </c>
    </row>
    <row r="51" spans="1:16" x14ac:dyDescent="0.3">
      <c r="A51" s="82" t="s">
        <v>177</v>
      </c>
      <c r="B51" s="29">
        <v>686750</v>
      </c>
      <c r="C51" s="29">
        <v>1035000</v>
      </c>
      <c r="D51" s="29">
        <v>0</v>
      </c>
      <c r="E51" s="29">
        <v>0</v>
      </c>
      <c r="F51" s="29">
        <v>0</v>
      </c>
      <c r="G51" s="29">
        <v>4129000</v>
      </c>
      <c r="H51" s="29">
        <v>1861950</v>
      </c>
      <c r="I51" s="29">
        <v>198800</v>
      </c>
      <c r="J51" s="27">
        <v>1404589</v>
      </c>
      <c r="K51" s="29">
        <v>0</v>
      </c>
      <c r="L51" s="29">
        <v>1659000</v>
      </c>
      <c r="M51" s="29">
        <v>180000</v>
      </c>
      <c r="N51" s="29">
        <f t="shared" si="16"/>
        <v>11155089</v>
      </c>
      <c r="P51" s="29"/>
    </row>
    <row r="52" spans="1:16" x14ac:dyDescent="0.3">
      <c r="A52" s="82" t="s">
        <v>178</v>
      </c>
      <c r="B52" s="29">
        <v>842046</v>
      </c>
      <c r="C52" s="29">
        <v>434407</v>
      </c>
      <c r="D52" s="29">
        <v>410000</v>
      </c>
      <c r="E52" s="29">
        <v>3289700</v>
      </c>
      <c r="F52" s="29">
        <v>536000</v>
      </c>
      <c r="G52" s="29">
        <v>1890000</v>
      </c>
      <c r="H52" s="29">
        <v>2401000</v>
      </c>
      <c r="I52" s="29">
        <v>4322500</v>
      </c>
      <c r="J52" s="27">
        <v>0</v>
      </c>
      <c r="K52" s="29">
        <v>175000</v>
      </c>
      <c r="L52" s="29">
        <v>1814200</v>
      </c>
      <c r="M52" s="29">
        <v>1714825</v>
      </c>
      <c r="N52" s="29">
        <f t="shared" si="16"/>
        <v>17829678</v>
      </c>
      <c r="P52" s="29"/>
    </row>
    <row r="53" spans="1:16" x14ac:dyDescent="0.3">
      <c r="A53" s="82" t="s">
        <v>179</v>
      </c>
      <c r="B53" s="29">
        <v>1238400</v>
      </c>
      <c r="C53" s="29">
        <v>1377790</v>
      </c>
      <c r="D53" s="29">
        <v>1060000</v>
      </c>
      <c r="E53" s="29">
        <v>1368253</v>
      </c>
      <c r="F53" s="29">
        <v>2734816</v>
      </c>
      <c r="G53" s="29">
        <v>854817</v>
      </c>
      <c r="H53" s="29">
        <v>1525633</v>
      </c>
      <c r="I53" s="29">
        <v>2494000</v>
      </c>
      <c r="J53" s="29">
        <v>2235600</v>
      </c>
      <c r="K53" s="29">
        <v>1118817</v>
      </c>
      <c r="L53" s="29">
        <v>492993</v>
      </c>
      <c r="M53" s="29">
        <v>3648247</v>
      </c>
      <c r="N53" s="29">
        <f t="shared" si="16"/>
        <v>20149366</v>
      </c>
      <c r="P53" s="29"/>
    </row>
    <row r="54" spans="1:16" x14ac:dyDescent="0.3">
      <c r="A54" s="82" t="s">
        <v>180</v>
      </c>
      <c r="B54" s="29">
        <v>1288000</v>
      </c>
      <c r="C54" s="29">
        <v>0</v>
      </c>
      <c r="D54" s="29">
        <v>0</v>
      </c>
      <c r="E54" s="29">
        <v>0</v>
      </c>
      <c r="F54" s="29">
        <v>1287208</v>
      </c>
      <c r="G54" s="29">
        <v>1016110</v>
      </c>
      <c r="H54" s="29">
        <v>250000</v>
      </c>
      <c r="I54" s="29">
        <v>993979</v>
      </c>
      <c r="J54" s="29">
        <v>787664</v>
      </c>
      <c r="K54" s="29">
        <v>0</v>
      </c>
      <c r="L54" s="29">
        <v>320000</v>
      </c>
      <c r="M54" s="29">
        <v>670000</v>
      </c>
      <c r="N54" s="29">
        <f t="shared" si="16"/>
        <v>6612961</v>
      </c>
      <c r="P54" s="29"/>
    </row>
    <row r="55" spans="1:16" x14ac:dyDescent="0.3">
      <c r="A55" s="82" t="s">
        <v>181</v>
      </c>
      <c r="B55" s="29">
        <v>0</v>
      </c>
      <c r="C55" s="29">
        <v>200000</v>
      </c>
      <c r="D55" s="29">
        <v>320000</v>
      </c>
      <c r="E55" s="29">
        <v>0</v>
      </c>
      <c r="F55" s="29">
        <v>0</v>
      </c>
      <c r="G55" s="29">
        <v>290000</v>
      </c>
      <c r="H55" s="29">
        <v>1064775</v>
      </c>
      <c r="I55" s="29">
        <v>0</v>
      </c>
      <c r="J55" s="29">
        <v>425000</v>
      </c>
      <c r="K55" s="29">
        <v>1984000</v>
      </c>
      <c r="L55" s="29">
        <v>0</v>
      </c>
      <c r="M55" s="29">
        <v>185000</v>
      </c>
      <c r="N55" s="29">
        <f t="shared" si="16"/>
        <v>4468775</v>
      </c>
      <c r="P55" s="29"/>
    </row>
    <row r="56" spans="1:16" x14ac:dyDescent="0.3">
      <c r="A56" s="82" t="s">
        <v>182</v>
      </c>
      <c r="B56" s="29">
        <v>1200950</v>
      </c>
      <c r="C56" s="29">
        <v>438000</v>
      </c>
      <c r="D56" s="29">
        <v>1440000</v>
      </c>
      <c r="E56" s="29">
        <v>1614000</v>
      </c>
      <c r="F56" s="29">
        <v>3115750</v>
      </c>
      <c r="G56" s="29">
        <v>1550000</v>
      </c>
      <c r="H56" s="29">
        <v>1673000</v>
      </c>
      <c r="I56" s="29">
        <v>915000</v>
      </c>
      <c r="J56" s="29">
        <v>889000</v>
      </c>
      <c r="K56" s="29">
        <v>575000</v>
      </c>
      <c r="L56" s="29">
        <v>1865000</v>
      </c>
      <c r="M56" s="29">
        <v>2315000</v>
      </c>
      <c r="N56" s="29">
        <f t="shared" si="16"/>
        <v>17590700</v>
      </c>
      <c r="P56" s="29"/>
    </row>
    <row r="57" spans="1:16" x14ac:dyDescent="0.3">
      <c r="A57" s="82" t="s">
        <v>183</v>
      </c>
      <c r="B57" s="29">
        <v>402000</v>
      </c>
      <c r="C57" s="29">
        <v>670000</v>
      </c>
      <c r="D57" s="29">
        <v>144000</v>
      </c>
      <c r="E57" s="29">
        <v>170000</v>
      </c>
      <c r="F57" s="29">
        <v>495000</v>
      </c>
      <c r="G57" s="29">
        <v>871112</v>
      </c>
      <c r="H57" s="29">
        <v>496365</v>
      </c>
      <c r="I57" s="29">
        <v>556091</v>
      </c>
      <c r="J57" s="29">
        <v>799298</v>
      </c>
      <c r="K57" s="29">
        <v>685500</v>
      </c>
      <c r="L57" s="29">
        <v>385000</v>
      </c>
      <c r="M57" s="29">
        <v>430000</v>
      </c>
      <c r="N57" s="29">
        <f t="shared" si="16"/>
        <v>6104366</v>
      </c>
      <c r="P57" s="29"/>
    </row>
    <row r="58" spans="1:16" x14ac:dyDescent="0.3">
      <c r="A58" s="82" t="s">
        <v>184</v>
      </c>
      <c r="B58" s="29">
        <v>1145370</v>
      </c>
      <c r="C58" s="29">
        <v>1295000</v>
      </c>
      <c r="D58" s="29">
        <v>235000</v>
      </c>
      <c r="E58" s="29">
        <v>1157200</v>
      </c>
      <c r="F58" s="29">
        <v>613675</v>
      </c>
      <c r="G58" s="29">
        <v>1233000</v>
      </c>
      <c r="H58" s="29">
        <v>525000</v>
      </c>
      <c r="I58" s="29">
        <v>150000</v>
      </c>
      <c r="J58" s="29">
        <v>540000</v>
      </c>
      <c r="K58" s="29">
        <v>960000</v>
      </c>
      <c r="L58" s="29">
        <v>110880</v>
      </c>
      <c r="M58" s="29">
        <v>200000</v>
      </c>
      <c r="N58" s="29">
        <f t="shared" si="16"/>
        <v>8165125</v>
      </c>
      <c r="P58" s="29"/>
    </row>
    <row r="59" spans="1:16" x14ac:dyDescent="0.3">
      <c r="B59" s="29">
        <f t="shared" ref="B59:M59" si="17">SUM(B50:B58)</f>
        <v>7110116</v>
      </c>
      <c r="C59" s="29">
        <f t="shared" si="17"/>
        <v>6139197</v>
      </c>
      <c r="D59" s="29">
        <f t="shared" si="17"/>
        <v>3809500</v>
      </c>
      <c r="E59" s="29">
        <f t="shared" si="17"/>
        <v>8555153</v>
      </c>
      <c r="F59" s="29">
        <f t="shared" si="17"/>
        <v>8782449</v>
      </c>
      <c r="G59" s="29">
        <f t="shared" si="17"/>
        <v>12479639</v>
      </c>
      <c r="H59" s="29">
        <f t="shared" si="17"/>
        <v>10529648</v>
      </c>
      <c r="I59" s="29">
        <f t="shared" si="17"/>
        <v>9930370</v>
      </c>
      <c r="J59" s="29">
        <f t="shared" si="17"/>
        <v>8475151</v>
      </c>
      <c r="K59" s="29">
        <f t="shared" si="17"/>
        <v>6165719</v>
      </c>
      <c r="L59" s="29">
        <f t="shared" si="17"/>
        <v>6647073</v>
      </c>
      <c r="M59" s="29">
        <f t="shared" si="17"/>
        <v>10504072</v>
      </c>
      <c r="N59" s="29">
        <f t="shared" si="16"/>
        <v>99128087</v>
      </c>
      <c r="O59" s="29"/>
      <c r="P59" s="29"/>
    </row>
    <row r="60" spans="1:16" x14ac:dyDescent="0.3">
      <c r="N60" s="29"/>
      <c r="P60" s="29"/>
    </row>
    <row r="61" spans="1:16" ht="28.8" x14ac:dyDescent="0.3">
      <c r="A61" s="82" t="s">
        <v>187</v>
      </c>
      <c r="B61" s="11">
        <v>42370</v>
      </c>
      <c r="C61" s="11">
        <v>42401</v>
      </c>
      <c r="D61" s="11">
        <v>42430</v>
      </c>
      <c r="E61" s="11">
        <v>42461</v>
      </c>
      <c r="F61" s="11">
        <v>42491</v>
      </c>
      <c r="G61" s="11">
        <v>42522</v>
      </c>
      <c r="H61" s="11">
        <v>42552</v>
      </c>
      <c r="I61" s="11">
        <v>42583</v>
      </c>
      <c r="J61" s="11">
        <v>42614</v>
      </c>
      <c r="K61" s="11">
        <v>42644</v>
      </c>
      <c r="L61" s="11">
        <v>42675</v>
      </c>
      <c r="M61" s="11">
        <v>42705</v>
      </c>
    </row>
    <row r="62" spans="1:16" x14ac:dyDescent="0.3">
      <c r="A62" s="82" t="s">
        <v>195</v>
      </c>
      <c r="B62" s="29">
        <f t="shared" ref="B62:M62" si="18">B59</f>
        <v>7110116</v>
      </c>
      <c r="C62" s="29">
        <f t="shared" si="18"/>
        <v>6139197</v>
      </c>
      <c r="D62" s="29">
        <f t="shared" si="18"/>
        <v>3809500</v>
      </c>
      <c r="E62" s="29">
        <f t="shared" si="18"/>
        <v>8555153</v>
      </c>
      <c r="F62" s="29">
        <f t="shared" si="18"/>
        <v>8782449</v>
      </c>
      <c r="G62" s="29">
        <f t="shared" si="18"/>
        <v>12479639</v>
      </c>
      <c r="H62" s="29">
        <f t="shared" si="18"/>
        <v>10529648</v>
      </c>
      <c r="I62" s="29">
        <f t="shared" si="18"/>
        <v>9930370</v>
      </c>
      <c r="J62" s="27">
        <f t="shared" si="18"/>
        <v>8475151</v>
      </c>
      <c r="K62" s="29">
        <f t="shared" si="18"/>
        <v>6165719</v>
      </c>
      <c r="L62" s="29">
        <f t="shared" si="18"/>
        <v>6647073</v>
      </c>
      <c r="M62" s="29">
        <f t="shared" si="18"/>
        <v>10504072</v>
      </c>
      <c r="N62" s="29">
        <f>SUM(B62:M62)</f>
        <v>99128087</v>
      </c>
    </row>
    <row r="63" spans="1:16" x14ac:dyDescent="0.3">
      <c r="A63" s="82" t="s">
        <v>194</v>
      </c>
      <c r="B63" s="29">
        <f t="shared" ref="B63:M63" si="19">B47</f>
        <v>6184172</v>
      </c>
      <c r="C63" s="29">
        <f t="shared" si="19"/>
        <v>7207942</v>
      </c>
      <c r="D63" s="29">
        <f t="shared" si="19"/>
        <v>7022382</v>
      </c>
      <c r="E63" s="29">
        <f t="shared" si="19"/>
        <v>4507000</v>
      </c>
      <c r="F63" s="29">
        <f t="shared" si="19"/>
        <v>8534373</v>
      </c>
      <c r="G63" s="29">
        <f t="shared" si="19"/>
        <v>6429089</v>
      </c>
      <c r="H63" s="29">
        <f t="shared" si="19"/>
        <v>9494546</v>
      </c>
      <c r="I63" s="29">
        <f t="shared" si="19"/>
        <v>4120259</v>
      </c>
      <c r="J63" s="29">
        <f t="shared" si="19"/>
        <v>12835500</v>
      </c>
      <c r="K63" s="29">
        <f t="shared" si="19"/>
        <v>11230758</v>
      </c>
      <c r="L63" s="29">
        <f t="shared" si="19"/>
        <v>9541712</v>
      </c>
      <c r="M63" s="29">
        <f t="shared" si="19"/>
        <v>7642719</v>
      </c>
      <c r="N63" s="29">
        <f>SUM(B63:M63)</f>
        <v>94750452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FB34"/>
  <sheetViews>
    <sheetView topLeftCell="F1" workbookViewId="0">
      <selection activeCell="J26" sqref="J26:J29"/>
    </sheetView>
  </sheetViews>
  <sheetFormatPr defaultColWidth="8.6640625" defaultRowHeight="14.4" x14ac:dyDescent="0.3"/>
  <cols>
    <col min="1" max="1" width="18.33203125" bestFit="1" customWidth="1"/>
  </cols>
  <sheetData>
    <row r="1" spans="1:13" s="51" customFormat="1" x14ac:dyDescent="0.3">
      <c r="B1" s="3" t="s">
        <v>141</v>
      </c>
      <c r="C1" s="51" t="s">
        <v>142</v>
      </c>
      <c r="D1" s="3" t="s">
        <v>143</v>
      </c>
      <c r="E1" s="51" t="s">
        <v>144</v>
      </c>
      <c r="F1" s="3" t="s">
        <v>74</v>
      </c>
      <c r="G1" s="51" t="s">
        <v>145</v>
      </c>
      <c r="H1" s="3" t="s">
        <v>146</v>
      </c>
      <c r="I1" s="51" t="s">
        <v>147</v>
      </c>
      <c r="J1" s="3" t="s">
        <v>148</v>
      </c>
      <c r="K1" s="51" t="s">
        <v>149</v>
      </c>
      <c r="L1" s="3" t="s">
        <v>150</v>
      </c>
      <c r="M1" s="51" t="s">
        <v>151</v>
      </c>
    </row>
    <row r="2" spans="1:13" hidden="1" x14ac:dyDescent="0.3">
      <c r="A2">
        <v>2012</v>
      </c>
      <c r="B2">
        <f>'Raw Data'!DA34</f>
        <v>2893</v>
      </c>
      <c r="C2">
        <f>'Raw Data'!DB34</f>
        <v>3076</v>
      </c>
      <c r="D2">
        <f>'Raw Data'!DC34</f>
        <v>3152</v>
      </c>
      <c r="E2">
        <f>'Raw Data'!DD34</f>
        <v>3191</v>
      </c>
      <c r="F2">
        <f>'Raw Data'!DE34</f>
        <v>3240</v>
      </c>
      <c r="G2">
        <f>'Raw Data'!DF34</f>
        <v>3145</v>
      </c>
      <c r="H2">
        <f>'Raw Data'!DG34</f>
        <v>3153</v>
      </c>
      <c r="I2">
        <f>'Raw Data'!DH34</f>
        <v>3073</v>
      </c>
      <c r="J2">
        <f>'Raw Data'!DI34</f>
        <v>3069</v>
      </c>
      <c r="K2">
        <f>'Raw Data'!DJ34</f>
        <v>3068</v>
      </c>
      <c r="L2">
        <f>'Raw Data'!DK34</f>
        <v>3016</v>
      </c>
      <c r="M2">
        <f>'Raw Data'!DL34</f>
        <v>2736</v>
      </c>
    </row>
    <row r="3" spans="1:13" hidden="1" x14ac:dyDescent="0.3">
      <c r="A3">
        <v>2013</v>
      </c>
      <c r="B3">
        <f>'Raw Data'!DM34</f>
        <v>2852</v>
      </c>
      <c r="C3">
        <f>'Raw Data'!DN34</f>
        <v>2919</v>
      </c>
      <c r="D3">
        <f>'Raw Data'!DO34</f>
        <v>2954</v>
      </c>
      <c r="E3">
        <f>'Raw Data'!DP34</f>
        <v>3113</v>
      </c>
      <c r="F3">
        <f>'Raw Data'!DQ34</f>
        <v>3126</v>
      </c>
      <c r="G3">
        <f>'Raw Data'!DR34</f>
        <v>3080</v>
      </c>
      <c r="H3">
        <f>'Raw Data'!DS34</f>
        <v>3074</v>
      </c>
      <c r="I3">
        <f>'Raw Data'!DT34</f>
        <v>3119</v>
      </c>
      <c r="J3">
        <f>'Raw Data'!DU34</f>
        <v>2950</v>
      </c>
      <c r="K3">
        <f>'Raw Data'!DV34</f>
        <v>3014</v>
      </c>
      <c r="L3">
        <f>'Raw Data'!DW34</f>
        <v>2969</v>
      </c>
      <c r="M3">
        <f>'Raw Data'!DX34</f>
        <v>2787</v>
      </c>
    </row>
    <row r="4" spans="1:13" hidden="1" x14ac:dyDescent="0.3">
      <c r="A4">
        <v>2014</v>
      </c>
      <c r="B4">
        <f>'Raw Data'!DY34</f>
        <v>2820</v>
      </c>
      <c r="C4">
        <f>'Raw Data'!DZ34</f>
        <v>2890</v>
      </c>
      <c r="D4">
        <f>'Raw Data'!EA34</f>
        <v>3105</v>
      </c>
      <c r="E4">
        <f>'Raw Data'!EB34</f>
        <v>3086</v>
      </c>
      <c r="F4">
        <f>'Raw Data'!EC34</f>
        <v>3177</v>
      </c>
      <c r="G4">
        <f>'Raw Data'!ED34</f>
        <v>3209</v>
      </c>
      <c r="H4">
        <f>'Raw Data'!EE34</f>
        <v>3125</v>
      </c>
      <c r="I4">
        <f>'Raw Data'!EF34</f>
        <v>3218</v>
      </c>
      <c r="J4">
        <f>'Raw Data'!EG34</f>
        <v>3093</v>
      </c>
      <c r="K4">
        <f>'Raw Data'!EH34</f>
        <v>3051</v>
      </c>
      <c r="L4">
        <f>'Raw Data'!EI34</f>
        <v>3007</v>
      </c>
      <c r="M4">
        <f>'Raw Data'!EJ34</f>
        <v>2691</v>
      </c>
    </row>
    <row r="5" spans="1:13" hidden="1" x14ac:dyDescent="0.3">
      <c r="A5" s="51">
        <v>2015</v>
      </c>
      <c r="B5">
        <f>'Raw Data'!EK34</f>
        <v>2771</v>
      </c>
      <c r="C5">
        <f>'Raw Data'!EL34</f>
        <v>2866</v>
      </c>
      <c r="D5">
        <f>'Raw Data'!EM34</f>
        <v>2942</v>
      </c>
      <c r="E5">
        <f>'Raw Data'!EN34</f>
        <v>3015</v>
      </c>
      <c r="F5">
        <f>'Raw Data'!EO34</f>
        <v>3055</v>
      </c>
      <c r="G5">
        <f>'Raw Data'!EP34</f>
        <v>3039</v>
      </c>
      <c r="H5">
        <f>'Raw Data'!EQ34</f>
        <v>2989</v>
      </c>
      <c r="I5">
        <f>'Raw Data'!ER34</f>
        <v>2971</v>
      </c>
      <c r="J5">
        <f>'Raw Data'!ES34</f>
        <v>2944</v>
      </c>
      <c r="K5">
        <f>'Raw Data'!ET34</f>
        <v>2900</v>
      </c>
      <c r="L5">
        <f>'Raw Data'!EU34</f>
        <v>2824</v>
      </c>
      <c r="M5">
        <f>'Raw Data'!EV34</f>
        <v>2585</v>
      </c>
    </row>
    <row r="6" spans="1:13" hidden="1" x14ac:dyDescent="0.3">
      <c r="A6" s="51">
        <v>2016</v>
      </c>
      <c r="B6">
        <f>'Raw Data'!EW34</f>
        <v>2587</v>
      </c>
      <c r="C6">
        <f>'Raw Data'!EX34</f>
        <v>2666</v>
      </c>
      <c r="D6">
        <f>'Raw Data'!EY34</f>
        <v>2769</v>
      </c>
      <c r="E6">
        <f>'Raw Data'!EZ34</f>
        <v>2850</v>
      </c>
      <c r="F6">
        <f>'Raw Data'!FA34</f>
        <v>2730</v>
      </c>
      <c r="G6">
        <f>'Raw Data'!FB34</f>
        <v>2748</v>
      </c>
      <c r="H6">
        <f>'Raw Data'!FC34</f>
        <v>2672</v>
      </c>
      <c r="I6">
        <f>'Raw Data'!FD34</f>
        <v>2594</v>
      </c>
      <c r="J6">
        <f>'Raw Data'!FE34</f>
        <v>2571</v>
      </c>
      <c r="K6">
        <f>'Raw Data'!FF34</f>
        <v>2527</v>
      </c>
      <c r="L6">
        <f>'Raw Data'!FG34</f>
        <v>2415</v>
      </c>
      <c r="M6">
        <f>'Raw Data'!FH34</f>
        <v>2234</v>
      </c>
    </row>
    <row r="7" spans="1:13" x14ac:dyDescent="0.3">
      <c r="A7" s="51">
        <v>2017</v>
      </c>
      <c r="B7">
        <f>'Raw Data'!FI34</f>
        <v>2290</v>
      </c>
      <c r="C7">
        <f>'Raw Data'!FJ34</f>
        <v>2367</v>
      </c>
      <c r="D7">
        <f>'Raw Data'!FK34</f>
        <v>2386</v>
      </c>
      <c r="E7">
        <f>'Raw Data'!FL34</f>
        <v>2408</v>
      </c>
      <c r="F7">
        <f>'Raw Data'!FM34</f>
        <v>2418</v>
      </c>
      <c r="G7">
        <f>'Raw Data'!FN34</f>
        <v>2370</v>
      </c>
      <c r="H7">
        <f>'Raw Data'!FO34</f>
        <v>2370</v>
      </c>
      <c r="I7">
        <f>'Raw Data'!FP34</f>
        <v>2361</v>
      </c>
      <c r="J7">
        <f>'Raw Data'!FQ34</f>
        <v>2297</v>
      </c>
      <c r="K7">
        <f>'Raw Data'!FR34</f>
        <v>2310</v>
      </c>
      <c r="L7">
        <f>'Raw Data'!FS34</f>
        <v>2247</v>
      </c>
      <c r="M7">
        <f>'Raw Data'!FT34</f>
        <v>2083</v>
      </c>
    </row>
    <row r="8" spans="1:13" x14ac:dyDescent="0.3">
      <c r="A8" s="51">
        <v>2018</v>
      </c>
      <c r="B8">
        <f>'Raw Data'!FU34</f>
        <v>2095</v>
      </c>
      <c r="C8">
        <f>'Raw Data'!FV34</f>
        <v>2141</v>
      </c>
      <c r="D8">
        <f>'Raw Data'!FW34</f>
        <v>2236</v>
      </c>
      <c r="E8">
        <f>'Raw Data'!FX34</f>
        <v>2237</v>
      </c>
      <c r="F8">
        <f>'Raw Data'!FY34</f>
        <v>2264</v>
      </c>
      <c r="G8">
        <f>'Raw Data'!FZ34</f>
        <v>2253</v>
      </c>
      <c r="H8">
        <f>'Raw Data'!GA34</f>
        <v>2246</v>
      </c>
      <c r="I8">
        <f>'Raw Data'!GB34</f>
        <v>2324</v>
      </c>
      <c r="J8">
        <f>'Raw Data'!GC34</f>
        <v>2304</v>
      </c>
      <c r="K8">
        <f>'Raw Data'!GD34</f>
        <v>2344</v>
      </c>
      <c r="L8">
        <f>'Raw Data'!GE34</f>
        <v>2340</v>
      </c>
      <c r="M8">
        <f>'Raw Data'!GF34</f>
        <v>2189</v>
      </c>
    </row>
    <row r="9" spans="1:13" x14ac:dyDescent="0.3">
      <c r="A9" s="51">
        <v>2019</v>
      </c>
      <c r="B9">
        <f>'Raw Data'!GG34</f>
        <v>2264</v>
      </c>
      <c r="C9">
        <f>'Raw Data'!GH34</f>
        <v>2362</v>
      </c>
      <c r="D9">
        <f>'Raw Data'!GI34</f>
        <v>2482</v>
      </c>
      <c r="E9">
        <f>'Raw Data'!GJ34</f>
        <v>2554</v>
      </c>
      <c r="F9">
        <f>'Raw Data'!GK34</f>
        <v>2540</v>
      </c>
      <c r="G9">
        <f>'Raw Data'!GL34</f>
        <v>2464</v>
      </c>
      <c r="H9">
        <f>'Raw Data'!GM34</f>
        <v>2395</v>
      </c>
      <c r="I9">
        <f>'Raw Data'!GN34</f>
        <v>2405</v>
      </c>
      <c r="J9">
        <f>'Raw Data'!GO34</f>
        <v>2371</v>
      </c>
      <c r="K9">
        <f>'Raw Data'!GP34</f>
        <v>2367</v>
      </c>
      <c r="L9">
        <f>'Raw Data'!GQ34</f>
        <v>2346</v>
      </c>
      <c r="M9">
        <f>'Raw Data'!GR34</f>
        <v>2092</v>
      </c>
    </row>
    <row r="10" spans="1:13" x14ac:dyDescent="0.3">
      <c r="A10" s="209">
        <v>2020</v>
      </c>
      <c r="B10">
        <f>'Raw Data'!GS34</f>
        <v>2107</v>
      </c>
      <c r="C10">
        <f>'Raw Data'!GT34</f>
        <v>2121</v>
      </c>
      <c r="D10">
        <f>'Raw Data'!GU34</f>
        <v>2162</v>
      </c>
      <c r="E10">
        <f>'Raw Data'!GV34</f>
        <v>2116</v>
      </c>
      <c r="F10">
        <f>'Raw Data'!GW34</f>
        <v>2042</v>
      </c>
      <c r="G10">
        <f>'Raw Data'!GX34</f>
        <v>1736</v>
      </c>
      <c r="H10">
        <f>'Raw Data'!GY34</f>
        <v>1622</v>
      </c>
      <c r="I10">
        <f>'Raw Data'!GZ34</f>
        <v>0</v>
      </c>
      <c r="J10">
        <f>'Raw Data'!HA34</f>
        <v>0</v>
      </c>
      <c r="K10">
        <f>'Raw Data'!HB34</f>
        <v>0</v>
      </c>
      <c r="L10">
        <f>'Raw Data'!HC34</f>
        <v>0</v>
      </c>
      <c r="M10">
        <f>'Raw Data'!HD34</f>
        <v>0</v>
      </c>
    </row>
    <row r="11" spans="1:13" x14ac:dyDescent="0.3">
      <c r="A11" s="209"/>
    </row>
    <row r="12" spans="1:13" x14ac:dyDescent="0.3">
      <c r="A12" t="s">
        <v>24</v>
      </c>
    </row>
    <row r="13" spans="1:13" x14ac:dyDescent="0.3">
      <c r="B13" s="3" t="s">
        <v>141</v>
      </c>
      <c r="C13" s="51" t="s">
        <v>142</v>
      </c>
      <c r="D13" s="3" t="s">
        <v>143</v>
      </c>
      <c r="E13" s="51" t="s">
        <v>144</v>
      </c>
      <c r="F13" s="3" t="s">
        <v>74</v>
      </c>
      <c r="G13" s="51" t="s">
        <v>145</v>
      </c>
      <c r="H13" s="3" t="s">
        <v>146</v>
      </c>
      <c r="I13" s="51" t="s">
        <v>147</v>
      </c>
      <c r="J13" s="3" t="s">
        <v>148</v>
      </c>
      <c r="K13" s="51" t="s">
        <v>149</v>
      </c>
      <c r="L13" s="3" t="s">
        <v>150</v>
      </c>
      <c r="M13" s="51" t="s">
        <v>151</v>
      </c>
    </row>
    <row r="14" spans="1:13" hidden="1" x14ac:dyDescent="0.3">
      <c r="A14" s="51">
        <v>2012</v>
      </c>
      <c r="B14">
        <f>'Raw Data'!DA21</f>
        <v>1726</v>
      </c>
      <c r="C14">
        <f>'Raw Data'!DB21</f>
        <v>1784</v>
      </c>
      <c r="D14">
        <f>'Raw Data'!DC21</f>
        <v>1836</v>
      </c>
      <c r="E14">
        <f>'Raw Data'!DD21</f>
        <v>1860</v>
      </c>
      <c r="F14">
        <f>'Raw Data'!DE21</f>
        <v>1873</v>
      </c>
      <c r="G14">
        <f>'Raw Data'!DF21</f>
        <v>1805</v>
      </c>
      <c r="H14">
        <f>'Raw Data'!DG21</f>
        <v>1815</v>
      </c>
      <c r="I14">
        <f>'Raw Data'!DH21</f>
        <v>1798</v>
      </c>
      <c r="J14">
        <f>'Raw Data'!DI21</f>
        <v>1782</v>
      </c>
      <c r="K14">
        <f>'Raw Data'!DJ21</f>
        <v>1806</v>
      </c>
      <c r="L14">
        <f>'Raw Data'!DK21</f>
        <v>1772</v>
      </c>
      <c r="M14">
        <f>'Raw Data'!DL21</f>
        <v>1640</v>
      </c>
    </row>
    <row r="15" spans="1:13" hidden="1" x14ac:dyDescent="0.3">
      <c r="A15" s="51">
        <v>2013</v>
      </c>
      <c r="B15">
        <f>'Raw Data'!DM21</f>
        <v>1714</v>
      </c>
      <c r="C15">
        <f>'Raw Data'!DN21</f>
        <v>1783</v>
      </c>
      <c r="D15">
        <f>'Raw Data'!DO21</f>
        <v>1830</v>
      </c>
      <c r="E15">
        <f>'Raw Data'!DP21</f>
        <v>1899</v>
      </c>
      <c r="F15">
        <f>'Raw Data'!DQ21</f>
        <v>1895</v>
      </c>
      <c r="G15">
        <f>'Raw Data'!DR21</f>
        <v>1851</v>
      </c>
      <c r="H15">
        <f>'Raw Data'!DS21</f>
        <v>1826</v>
      </c>
      <c r="I15">
        <f>'Raw Data'!DT21</f>
        <v>1821</v>
      </c>
      <c r="J15">
        <f>'Raw Data'!DU21</f>
        <v>1818</v>
      </c>
      <c r="K15">
        <f>'Raw Data'!DV21</f>
        <v>1908</v>
      </c>
      <c r="L15">
        <f>'Raw Data'!DW21</f>
        <v>1863</v>
      </c>
      <c r="M15">
        <f>'Raw Data'!DX21</f>
        <v>1700</v>
      </c>
    </row>
    <row r="16" spans="1:13" hidden="1" x14ac:dyDescent="0.3">
      <c r="A16" s="51">
        <v>2014</v>
      </c>
      <c r="B16">
        <f>'Raw Data'!DY21</f>
        <v>1792</v>
      </c>
      <c r="C16">
        <f>'Raw Data'!DZ21</f>
        <v>1892</v>
      </c>
      <c r="D16">
        <f>'Raw Data'!EA21</f>
        <v>2067</v>
      </c>
      <c r="E16">
        <f>'Raw Data'!EB21</f>
        <v>2053</v>
      </c>
      <c r="F16">
        <f>'Raw Data'!EC21</f>
        <v>2104</v>
      </c>
      <c r="G16">
        <f>'Raw Data'!ED21</f>
        <v>2095</v>
      </c>
      <c r="H16">
        <f>'Raw Data'!EE21</f>
        <v>2016</v>
      </c>
      <c r="I16">
        <f>'Raw Data'!EF21</f>
        <v>2119</v>
      </c>
      <c r="J16">
        <f>'Raw Data'!EG21</f>
        <v>2074</v>
      </c>
      <c r="K16">
        <f>'Raw Data'!EH21</f>
        <v>2054</v>
      </c>
      <c r="L16">
        <f>'Raw Data'!EI21</f>
        <v>2044</v>
      </c>
      <c r="M16">
        <f>'Raw Data'!EJ21</f>
        <v>1767</v>
      </c>
    </row>
    <row r="17" spans="1:158" hidden="1" x14ac:dyDescent="0.3">
      <c r="A17" s="51">
        <v>2015</v>
      </c>
      <c r="B17">
        <f>'Raw Data'!EK21</f>
        <v>1870</v>
      </c>
      <c r="C17">
        <f>'Raw Data'!EL21</f>
        <v>1954</v>
      </c>
      <c r="D17">
        <f>'Raw Data'!EM21</f>
        <v>1914</v>
      </c>
      <c r="E17">
        <f>'Raw Data'!EN21</f>
        <v>1940</v>
      </c>
      <c r="F17">
        <f>'Raw Data'!EO21</f>
        <v>1930</v>
      </c>
      <c r="G17">
        <f>'Raw Data'!EP21</f>
        <v>1902</v>
      </c>
      <c r="H17">
        <f>'Raw Data'!EQ21</f>
        <v>1859</v>
      </c>
      <c r="I17">
        <f>'Raw Data'!ER21</f>
        <v>1853</v>
      </c>
      <c r="J17">
        <f>'Raw Data'!ES21</f>
        <v>1819</v>
      </c>
      <c r="K17">
        <f>'Raw Data'!ET21</f>
        <v>1780</v>
      </c>
      <c r="L17">
        <f>'Raw Data'!EU21</f>
        <v>1717</v>
      </c>
      <c r="M17">
        <f>'Raw Data'!EV21</f>
        <v>1569</v>
      </c>
    </row>
    <row r="18" spans="1:158" hidden="1" x14ac:dyDescent="0.3">
      <c r="A18" s="51">
        <v>2016</v>
      </c>
      <c r="B18">
        <f>'Raw Data'!EW21</f>
        <v>1598</v>
      </c>
      <c r="C18">
        <f>'Raw Data'!EX21</f>
        <v>1667</v>
      </c>
      <c r="D18">
        <f>'Raw Data'!EY21</f>
        <v>1765</v>
      </c>
      <c r="E18">
        <f>'Raw Data'!EZ21</f>
        <v>1821</v>
      </c>
      <c r="F18">
        <f>'Raw Data'!FA21</f>
        <v>1742</v>
      </c>
      <c r="G18">
        <f>'Raw Data'!FB21</f>
        <v>1744</v>
      </c>
      <c r="H18">
        <f>'Raw Data'!FC21</f>
        <v>1685</v>
      </c>
      <c r="I18">
        <f>'Raw Data'!FD21</f>
        <v>1644</v>
      </c>
      <c r="J18">
        <f>'Raw Data'!FE21</f>
        <v>1642</v>
      </c>
      <c r="K18">
        <f>'Raw Data'!FF21</f>
        <v>1621</v>
      </c>
      <c r="L18">
        <f>'Raw Data'!FG21</f>
        <v>1531</v>
      </c>
      <c r="M18">
        <f>'Raw Data'!FH21</f>
        <v>1418</v>
      </c>
    </row>
    <row r="19" spans="1:158" x14ac:dyDescent="0.3">
      <c r="A19" s="51">
        <v>2017</v>
      </c>
      <c r="B19">
        <f>'Raw Data'!FI21</f>
        <v>1454</v>
      </c>
      <c r="C19">
        <f>'Raw Data'!FJ21</f>
        <v>1506</v>
      </c>
      <c r="D19">
        <f>'Raw Data'!FK21</f>
        <v>1513</v>
      </c>
      <c r="E19">
        <f>'Raw Data'!FL21</f>
        <v>1545</v>
      </c>
      <c r="F19">
        <f>'Raw Data'!FM21</f>
        <v>1555</v>
      </c>
      <c r="G19">
        <f>'Raw Data'!FN21</f>
        <v>1526</v>
      </c>
      <c r="H19">
        <f>'Raw Data'!FO21</f>
        <v>1513</v>
      </c>
      <c r="I19">
        <f>'Raw Data'!FP21</f>
        <v>1513</v>
      </c>
      <c r="J19">
        <f>'Raw Data'!FQ21</f>
        <v>1484</v>
      </c>
      <c r="K19">
        <f>'Raw Data'!FR21</f>
        <v>1497</v>
      </c>
      <c r="L19">
        <f>'Raw Data'!FS21</f>
        <v>1452</v>
      </c>
      <c r="M19">
        <f>'Raw Data'!FT21</f>
        <v>1354</v>
      </c>
      <c r="N19" t="s">
        <v>291</v>
      </c>
    </row>
    <row r="20" spans="1:158" x14ac:dyDescent="0.3">
      <c r="A20" s="51">
        <v>2018</v>
      </c>
      <c r="B20">
        <f>'Raw Data'!FU21</f>
        <v>1369</v>
      </c>
      <c r="C20">
        <f>'Raw Data'!FV21</f>
        <v>1434</v>
      </c>
      <c r="D20">
        <f>'Raw Data'!FW21</f>
        <v>1508</v>
      </c>
      <c r="E20">
        <f>'Raw Data'!FX21</f>
        <v>1496</v>
      </c>
      <c r="F20">
        <f>'Raw Data'!FY21</f>
        <v>1514</v>
      </c>
      <c r="G20">
        <f>'Raw Data'!FZ21</f>
        <v>1469</v>
      </c>
      <c r="H20">
        <f>'Raw Data'!GA21</f>
        <v>1463</v>
      </c>
      <c r="I20">
        <f>'Raw Data'!GB21</f>
        <v>1528</v>
      </c>
      <c r="J20">
        <f>'Raw Data'!GC21</f>
        <v>1506</v>
      </c>
      <c r="K20">
        <f>'Raw Data'!GD21</f>
        <v>1531</v>
      </c>
      <c r="L20">
        <f>'Raw Data'!GE21</f>
        <v>1519</v>
      </c>
      <c r="M20">
        <f>'Raw Data'!GF21</f>
        <v>1441</v>
      </c>
      <c r="N20" t="s">
        <v>290</v>
      </c>
    </row>
    <row r="21" spans="1:158" x14ac:dyDescent="0.3">
      <c r="A21" s="51">
        <v>2019</v>
      </c>
      <c r="B21">
        <f>'Raw Data'!GG31</f>
        <v>1487</v>
      </c>
      <c r="C21">
        <f>'Raw Data'!GH31</f>
        <v>1547</v>
      </c>
      <c r="D21">
        <f>'Raw Data'!GI31</f>
        <v>1641</v>
      </c>
      <c r="E21">
        <f>'Raw Data'!GJ31</f>
        <v>1662</v>
      </c>
      <c r="F21">
        <f>'Raw Data'!GK31</f>
        <v>1620</v>
      </c>
      <c r="G21">
        <f>'Raw Data'!GL31</f>
        <v>1574</v>
      </c>
      <c r="H21">
        <f>'Raw Data'!GM31</f>
        <v>1502</v>
      </c>
      <c r="I21">
        <f>'Raw Data'!GN31</f>
        <v>1491</v>
      </c>
      <c r="J21">
        <f>'Raw Data'!GO31</f>
        <v>1465</v>
      </c>
      <c r="K21">
        <f>'Raw Data'!GP31</f>
        <v>1482</v>
      </c>
      <c r="L21">
        <f>'Raw Data'!GQ31</f>
        <v>1493</v>
      </c>
      <c r="M21">
        <f>'Raw Data'!GR31</f>
        <v>1336</v>
      </c>
      <c r="N21" t="s">
        <v>289</v>
      </c>
    </row>
    <row r="22" spans="1:158" x14ac:dyDescent="0.3">
      <c r="A22" s="209">
        <v>2020</v>
      </c>
      <c r="B22">
        <f>'Raw Data'!GS31</f>
        <v>1330</v>
      </c>
      <c r="C22">
        <f>'Raw Data'!GT31</f>
        <v>1324</v>
      </c>
      <c r="D22">
        <f>'Raw Data'!GU31</f>
        <v>1356</v>
      </c>
      <c r="E22">
        <f>'Raw Data'!GV31</f>
        <v>1316</v>
      </c>
      <c r="F22">
        <f>'Raw Data'!GW31</f>
        <v>1233</v>
      </c>
      <c r="G22">
        <f>'Raw Data'!GX31</f>
        <v>965</v>
      </c>
      <c r="H22">
        <f>'Raw Data'!GY31</f>
        <v>873</v>
      </c>
      <c r="I22">
        <f>'Raw Data'!GZ31</f>
        <v>0</v>
      </c>
      <c r="J22">
        <f>'Raw Data'!HA31</f>
        <v>0</v>
      </c>
      <c r="K22">
        <f>'Raw Data'!HB31</f>
        <v>0</v>
      </c>
      <c r="L22">
        <f>'Raw Data'!HC31</f>
        <v>0</v>
      </c>
      <c r="M22">
        <f>'Raw Data'!HD31</f>
        <v>0</v>
      </c>
      <c r="N22" t="s">
        <v>292</v>
      </c>
    </row>
    <row r="24" spans="1:158" ht="16.2" thickBot="1" x14ac:dyDescent="0.35">
      <c r="F24" s="229" t="s">
        <v>248</v>
      </c>
      <c r="G24" s="229"/>
      <c r="H24" s="229"/>
      <c r="J24" s="229" t="s">
        <v>243</v>
      </c>
      <c r="K24" s="229"/>
      <c r="L24" s="229"/>
    </row>
    <row r="25" spans="1:158" ht="15" thickTop="1" x14ac:dyDescent="0.3">
      <c r="F25" s="165" t="s">
        <v>244</v>
      </c>
      <c r="G25" s="165" t="s">
        <v>245</v>
      </c>
      <c r="H25" s="165" t="s">
        <v>247</v>
      </c>
      <c r="J25" s="165" t="s">
        <v>244</v>
      </c>
      <c r="K25" s="165" t="s">
        <v>245</v>
      </c>
      <c r="L25" s="165" t="s">
        <v>247</v>
      </c>
    </row>
    <row r="26" spans="1:158" ht="15.6" x14ac:dyDescent="0.3">
      <c r="F26" s="166" t="s">
        <v>320</v>
      </c>
      <c r="G26" s="167">
        <f>H22</f>
        <v>873</v>
      </c>
      <c r="H26" s="168">
        <f>(G26-G27)/G27</f>
        <v>-0.41877496671105191</v>
      </c>
      <c r="J26" s="166" t="s">
        <v>320</v>
      </c>
      <c r="K26" s="167">
        <f>H10</f>
        <v>1622</v>
      </c>
      <c r="L26" s="168">
        <f>(K26-K27)/K27</f>
        <v>-0.32275574112734862</v>
      </c>
    </row>
    <row r="27" spans="1:158" ht="15.6" x14ac:dyDescent="0.3">
      <c r="F27" s="166" t="s">
        <v>321</v>
      </c>
      <c r="G27" s="167">
        <f>H21</f>
        <v>1502</v>
      </c>
      <c r="H27" s="168">
        <f>(G27-G28)/G28</f>
        <v>2.6657552973342446E-2</v>
      </c>
      <c r="J27" s="166" t="s">
        <v>321</v>
      </c>
      <c r="K27" s="167">
        <f>H9</f>
        <v>2395</v>
      </c>
      <c r="L27" s="168">
        <f>(K27-K28)/K28</f>
        <v>6.634016028495103E-2</v>
      </c>
    </row>
    <row r="28" spans="1:158" ht="15.6" x14ac:dyDescent="0.3">
      <c r="F28" s="166" t="s">
        <v>322</v>
      </c>
      <c r="G28" s="167">
        <f>H20</f>
        <v>1463</v>
      </c>
      <c r="H28" s="168">
        <f>(G28-G29)/G29</f>
        <v>-3.3046926635822871E-2</v>
      </c>
      <c r="J28" s="166" t="s">
        <v>322</v>
      </c>
      <c r="K28" s="167">
        <f>H8</f>
        <v>2246</v>
      </c>
      <c r="L28" s="168">
        <f>(K28-K29)/K29</f>
        <v>-5.2320675105485229E-2</v>
      </c>
    </row>
    <row r="29" spans="1:158" ht="15.6" x14ac:dyDescent="0.3">
      <c r="F29" s="166" t="s">
        <v>323</v>
      </c>
      <c r="G29" s="167">
        <f>H19</f>
        <v>1513</v>
      </c>
      <c r="J29" s="166" t="s">
        <v>323</v>
      </c>
      <c r="K29" s="167">
        <f>G7</f>
        <v>2370</v>
      </c>
    </row>
    <row r="31" spans="1:158" x14ac:dyDescent="0.3">
      <c r="B31" s="2">
        <v>39295</v>
      </c>
      <c r="C31" s="2">
        <v>39326</v>
      </c>
      <c r="D31" s="2">
        <v>39356</v>
      </c>
      <c r="E31" s="2">
        <v>39387</v>
      </c>
      <c r="F31" s="2">
        <v>39417</v>
      </c>
      <c r="G31" s="2">
        <v>39448</v>
      </c>
      <c r="H31" s="2">
        <v>39479</v>
      </c>
      <c r="I31" s="2">
        <v>39508</v>
      </c>
      <c r="J31" s="2">
        <v>39539</v>
      </c>
      <c r="K31" s="2">
        <v>39569</v>
      </c>
      <c r="L31" s="2">
        <v>39600</v>
      </c>
      <c r="M31" s="2">
        <v>39630</v>
      </c>
      <c r="N31" s="2">
        <v>39661</v>
      </c>
      <c r="O31" s="2">
        <v>39692</v>
      </c>
      <c r="P31" s="2">
        <v>39722</v>
      </c>
      <c r="Q31" s="2">
        <v>39753</v>
      </c>
      <c r="R31" s="2">
        <v>39783</v>
      </c>
      <c r="S31" s="2">
        <v>39814</v>
      </c>
      <c r="T31" s="2">
        <v>39845</v>
      </c>
      <c r="U31" s="2">
        <v>39873</v>
      </c>
      <c r="V31" s="2">
        <v>39904</v>
      </c>
      <c r="W31" s="2">
        <v>39934</v>
      </c>
      <c r="X31" s="2">
        <v>39965</v>
      </c>
      <c r="Y31" s="2">
        <v>39995</v>
      </c>
      <c r="Z31" s="2">
        <v>40026</v>
      </c>
      <c r="AA31" s="2">
        <v>40057</v>
      </c>
      <c r="AB31" s="2">
        <v>40087</v>
      </c>
      <c r="AC31" s="2">
        <v>40118</v>
      </c>
      <c r="AD31" s="2">
        <v>40148</v>
      </c>
      <c r="AE31" s="2">
        <v>40179</v>
      </c>
      <c r="AF31" s="2">
        <v>40210</v>
      </c>
      <c r="AG31" s="2">
        <v>40238</v>
      </c>
      <c r="AH31" s="2">
        <v>40269</v>
      </c>
      <c r="AI31" s="2">
        <v>40299</v>
      </c>
      <c r="AJ31" s="2">
        <v>40330</v>
      </c>
      <c r="AK31" s="2">
        <v>40360</v>
      </c>
      <c r="AL31" s="2">
        <v>40391</v>
      </c>
      <c r="AM31" s="2">
        <v>40422</v>
      </c>
      <c r="AN31" s="2">
        <v>40452</v>
      </c>
      <c r="AO31" s="2">
        <v>40483</v>
      </c>
      <c r="AP31" s="2">
        <v>40513</v>
      </c>
      <c r="AQ31" s="2">
        <v>40544</v>
      </c>
      <c r="AR31" s="2">
        <v>40575</v>
      </c>
      <c r="AS31" s="2">
        <v>40603</v>
      </c>
      <c r="AT31" s="2">
        <v>40634</v>
      </c>
      <c r="AU31" s="2">
        <v>40664</v>
      </c>
      <c r="AV31" s="2">
        <v>40695</v>
      </c>
      <c r="AW31" s="2">
        <v>40725</v>
      </c>
      <c r="AX31" s="2">
        <v>40756</v>
      </c>
      <c r="AY31" s="2">
        <v>40787</v>
      </c>
      <c r="AZ31" s="2">
        <v>40817</v>
      </c>
      <c r="BA31" s="2">
        <v>40848</v>
      </c>
      <c r="BB31" s="2">
        <v>40878</v>
      </c>
      <c r="BC31" s="2">
        <v>40909</v>
      </c>
      <c r="BD31" s="2">
        <v>40940</v>
      </c>
      <c r="BE31" s="2">
        <v>40969</v>
      </c>
      <c r="BF31" s="2">
        <v>41000</v>
      </c>
      <c r="BG31" s="2">
        <v>41030</v>
      </c>
      <c r="BH31" s="2">
        <v>41061</v>
      </c>
      <c r="BI31" s="2">
        <v>41091</v>
      </c>
      <c r="BJ31" s="2">
        <v>41122</v>
      </c>
      <c r="BK31" s="2">
        <v>41153</v>
      </c>
      <c r="BL31" s="2">
        <v>41183</v>
      </c>
      <c r="BM31" s="2">
        <v>41214</v>
      </c>
      <c r="BN31" s="2">
        <v>41244</v>
      </c>
      <c r="BO31" s="2">
        <v>41275</v>
      </c>
      <c r="BP31" s="2">
        <v>41306</v>
      </c>
      <c r="BQ31" s="2">
        <v>41334</v>
      </c>
      <c r="BR31" s="2">
        <v>41365</v>
      </c>
      <c r="BS31" s="2">
        <v>41395</v>
      </c>
      <c r="BT31" s="2">
        <v>41426</v>
      </c>
      <c r="BU31" s="2">
        <v>41456</v>
      </c>
      <c r="BV31" s="2">
        <v>41487</v>
      </c>
      <c r="BW31" s="2">
        <v>41518</v>
      </c>
      <c r="BX31" s="2">
        <v>41548</v>
      </c>
      <c r="BY31" s="2">
        <v>41579</v>
      </c>
      <c r="BZ31" s="2">
        <v>41609</v>
      </c>
      <c r="CA31" s="2">
        <v>41640</v>
      </c>
      <c r="CB31" s="2">
        <v>41671</v>
      </c>
      <c r="CC31" s="2">
        <v>41699</v>
      </c>
      <c r="CD31" s="2">
        <v>41730</v>
      </c>
      <c r="CE31" s="2">
        <v>41760</v>
      </c>
      <c r="CF31" s="2">
        <v>41791</v>
      </c>
      <c r="CG31" s="2">
        <v>41821</v>
      </c>
      <c r="CH31" s="2">
        <v>41852</v>
      </c>
      <c r="CI31" s="2">
        <v>41883</v>
      </c>
      <c r="CJ31" s="2">
        <v>41913</v>
      </c>
      <c r="CK31" s="2">
        <v>41944</v>
      </c>
      <c r="CL31" s="2">
        <v>41974</v>
      </c>
      <c r="CM31" s="2">
        <v>42005</v>
      </c>
      <c r="CN31" s="2">
        <v>42036</v>
      </c>
      <c r="CO31" s="2">
        <v>42064</v>
      </c>
      <c r="CP31" s="2">
        <v>42095</v>
      </c>
      <c r="CQ31" s="2">
        <v>42125</v>
      </c>
      <c r="CR31" s="2">
        <v>42156</v>
      </c>
      <c r="CS31" s="2">
        <v>42186</v>
      </c>
      <c r="CT31" s="2">
        <v>42217</v>
      </c>
      <c r="CU31" s="2">
        <v>42248</v>
      </c>
      <c r="CV31" s="2">
        <v>42278</v>
      </c>
      <c r="CW31" s="2">
        <v>42309</v>
      </c>
      <c r="CX31" s="2">
        <v>42339</v>
      </c>
      <c r="CY31" s="2">
        <v>42370</v>
      </c>
      <c r="CZ31" s="2">
        <v>42401</v>
      </c>
      <c r="DA31" s="2">
        <v>42430</v>
      </c>
      <c r="DB31" s="2">
        <v>42461</v>
      </c>
      <c r="DC31" s="2">
        <v>42491</v>
      </c>
      <c r="DD31" s="2">
        <v>42522</v>
      </c>
      <c r="DE31" s="2">
        <v>42552</v>
      </c>
      <c r="DF31" s="2">
        <v>42583</v>
      </c>
      <c r="DG31" s="2">
        <v>42614</v>
      </c>
      <c r="DH31" s="2">
        <v>42644</v>
      </c>
      <c r="DI31" s="2">
        <v>42675</v>
      </c>
      <c r="DJ31" s="2">
        <v>42705</v>
      </c>
      <c r="DK31" s="2">
        <v>42736</v>
      </c>
      <c r="DL31" s="2">
        <v>42767</v>
      </c>
      <c r="DM31" s="2">
        <v>42795</v>
      </c>
      <c r="DN31" s="2">
        <v>42826</v>
      </c>
      <c r="DO31" s="2">
        <v>42856</v>
      </c>
      <c r="DP31" s="2">
        <v>42887</v>
      </c>
      <c r="DQ31" s="2">
        <v>42917</v>
      </c>
      <c r="DR31" s="2">
        <v>42948</v>
      </c>
      <c r="DS31" s="2">
        <v>42979</v>
      </c>
      <c r="DT31" s="2">
        <v>43009</v>
      </c>
      <c r="DU31" s="2">
        <v>43040</v>
      </c>
      <c r="DV31" s="2">
        <v>43070</v>
      </c>
      <c r="DW31" s="2">
        <v>43101</v>
      </c>
      <c r="DX31" s="2">
        <v>43132</v>
      </c>
      <c r="DY31" s="2">
        <v>43160</v>
      </c>
      <c r="DZ31" s="2">
        <v>43191</v>
      </c>
      <c r="EA31" s="2">
        <v>43221</v>
      </c>
      <c r="EB31" s="2">
        <v>43252</v>
      </c>
      <c r="EC31" s="2">
        <v>43282</v>
      </c>
      <c r="ED31" s="2">
        <v>43313</v>
      </c>
      <c r="EE31" s="2">
        <v>43344</v>
      </c>
      <c r="EF31" s="2">
        <v>43374</v>
      </c>
      <c r="EG31" s="2">
        <v>43405</v>
      </c>
      <c r="EH31" s="2">
        <v>43435</v>
      </c>
      <c r="EI31" s="2">
        <v>43466</v>
      </c>
      <c r="EJ31" s="2">
        <v>43497</v>
      </c>
      <c r="EK31" s="2">
        <v>43525</v>
      </c>
      <c r="EL31" s="2">
        <v>43556</v>
      </c>
      <c r="EM31" s="2">
        <v>43586</v>
      </c>
      <c r="EN31" s="2">
        <v>43617</v>
      </c>
      <c r="EO31" s="2">
        <v>43647</v>
      </c>
      <c r="EP31" s="2">
        <v>43678</v>
      </c>
      <c r="EQ31" s="2">
        <v>43709</v>
      </c>
      <c r="ER31" s="2">
        <v>43739</v>
      </c>
      <c r="ES31" s="2">
        <v>43770</v>
      </c>
      <c r="ET31" s="2">
        <v>43800</v>
      </c>
      <c r="EU31" s="2">
        <v>43831</v>
      </c>
      <c r="EV31" s="2">
        <v>43862</v>
      </c>
      <c r="EW31" s="2">
        <v>43891</v>
      </c>
      <c r="EX31" s="2">
        <v>43922</v>
      </c>
      <c r="EY31" s="2">
        <v>43952</v>
      </c>
      <c r="EZ31" s="2">
        <v>43983</v>
      </c>
      <c r="FA31" s="2">
        <v>44013</v>
      </c>
      <c r="FB31" s="2">
        <v>44044</v>
      </c>
    </row>
    <row r="32" spans="1:158" x14ac:dyDescent="0.3">
      <c r="A32" t="s">
        <v>262</v>
      </c>
      <c r="B32">
        <f>SUM('Raw Data'!AZ21)</f>
        <v>2719</v>
      </c>
      <c r="C32">
        <f>SUM('Raw Data'!BA21)</f>
        <v>2712</v>
      </c>
      <c r="D32">
        <f>SUM('Raw Data'!BB21)</f>
        <v>2667</v>
      </c>
      <c r="E32">
        <f>SUM('Raw Data'!BC21)</f>
        <v>2657</v>
      </c>
      <c r="F32">
        <f>SUM('Raw Data'!BD21)</f>
        <v>2599</v>
      </c>
      <c r="G32">
        <f>SUM('Raw Data'!BE21)</f>
        <v>2350</v>
      </c>
      <c r="H32">
        <f>SUM('Raw Data'!BF21)</f>
        <v>2454</v>
      </c>
      <c r="I32">
        <f>SUM('Raw Data'!BG21)</f>
        <v>2499</v>
      </c>
      <c r="J32">
        <f>SUM('Raw Data'!BH21)</f>
        <v>2627</v>
      </c>
      <c r="K32">
        <f>SUM('Raw Data'!BI21)</f>
        <v>2527</v>
      </c>
      <c r="L32">
        <f>SUM('Raw Data'!BJ21)</f>
        <v>2553</v>
      </c>
      <c r="M32">
        <f>SUM('Raw Data'!BK21)</f>
        <v>2559</v>
      </c>
      <c r="N32">
        <f>SUM('Raw Data'!BL21)</f>
        <v>2420</v>
      </c>
      <c r="O32">
        <f>SUM('Raw Data'!BM21)</f>
        <v>2500</v>
      </c>
      <c r="P32">
        <f>SUM('Raw Data'!BN21)</f>
        <v>2500</v>
      </c>
      <c r="Q32">
        <f>SUM('Raw Data'!BO21)</f>
        <v>2487</v>
      </c>
      <c r="R32">
        <f>SUM('Raw Data'!BP21)</f>
        <v>2226</v>
      </c>
      <c r="S32">
        <f>SUM('Raw Data'!BQ21)</f>
        <v>2331</v>
      </c>
      <c r="T32">
        <f>SUM('Raw Data'!BR21)</f>
        <v>2373</v>
      </c>
      <c r="U32">
        <f>SUM('Raw Data'!BS21)</f>
        <v>2468</v>
      </c>
      <c r="V32">
        <f>SUM('Raw Data'!BT21)</f>
        <v>2476</v>
      </c>
      <c r="W32">
        <f>SUM('Raw Data'!BU21)</f>
        <v>2484</v>
      </c>
      <c r="X32">
        <f>SUM('Raw Data'!BV21)</f>
        <v>2439</v>
      </c>
      <c r="Y32">
        <f>SUM('Raw Data'!BW21)</f>
        <v>2423</v>
      </c>
      <c r="Z32">
        <f>SUM('Raw Data'!BX21)</f>
        <v>2419</v>
      </c>
      <c r="AA32">
        <f>SUM('Raw Data'!BY21)</f>
        <v>2383</v>
      </c>
      <c r="AB32">
        <f>SUM('Raw Data'!BZ21)</f>
        <v>2373</v>
      </c>
      <c r="AC32">
        <f>SUM('Raw Data'!CA21)</f>
        <v>2289</v>
      </c>
      <c r="AD32">
        <f>SUM('Raw Data'!CB21)</f>
        <v>2028</v>
      </c>
      <c r="AE32">
        <f>SUM('Raw Data'!CC21)</f>
        <v>2084</v>
      </c>
      <c r="AF32">
        <f>SUM('Raw Data'!CD21)</f>
        <v>2181</v>
      </c>
      <c r="AG32">
        <f>SUM('Raw Data'!CE21)</f>
        <v>2282</v>
      </c>
      <c r="AH32">
        <f>SUM('Raw Data'!CF21)</f>
        <v>2324</v>
      </c>
      <c r="AI32">
        <f>SUM('Raw Data'!CG21)</f>
        <v>2362</v>
      </c>
      <c r="AJ32">
        <f>SUM('Raw Data'!CH21)</f>
        <v>2283</v>
      </c>
      <c r="AK32">
        <f>SUM('Raw Data'!CI21)</f>
        <v>2280</v>
      </c>
      <c r="AL32">
        <f>SUM('Raw Data'!CJ21)</f>
        <v>2191</v>
      </c>
      <c r="AM32">
        <f>SUM('Raw Data'!CK21)</f>
        <v>2132</v>
      </c>
      <c r="AN32">
        <f>SUM('Raw Data'!CL21)</f>
        <v>2030</v>
      </c>
      <c r="AO32">
        <f>SUM('Raw Data'!CM21)</f>
        <v>1984</v>
      </c>
      <c r="AP32">
        <f>SUM('Raw Data'!CN21)</f>
        <v>1801</v>
      </c>
      <c r="AQ32">
        <f>SUM('Raw Data'!CO21)</f>
        <v>1847</v>
      </c>
      <c r="AR32">
        <f>SUM('Raw Data'!CP21)</f>
        <v>1892</v>
      </c>
      <c r="AS32">
        <f>SUM('Raw Data'!CQ21)</f>
        <v>1965</v>
      </c>
      <c r="AT32">
        <f>SUM('Raw Data'!CR21)</f>
        <v>1949</v>
      </c>
      <c r="AU32">
        <f>SUM('Raw Data'!CS21)</f>
        <v>1963</v>
      </c>
      <c r="AV32">
        <f>SUM('Raw Data'!CT21)</f>
        <v>1938</v>
      </c>
      <c r="AW32">
        <f>SUM('Raw Data'!CU21)</f>
        <v>1880</v>
      </c>
      <c r="AX32">
        <f>SUM('Raw Data'!CV21)</f>
        <v>1849</v>
      </c>
      <c r="AY32">
        <f>SUM('Raw Data'!CW21)</f>
        <v>1784</v>
      </c>
      <c r="AZ32">
        <f>SUM('Raw Data'!CX21)</f>
        <v>1872</v>
      </c>
      <c r="BA32">
        <f>SUM('Raw Data'!CY21)</f>
        <v>1770</v>
      </c>
      <c r="BB32">
        <f>SUM('Raw Data'!CZ21)</f>
        <v>1706</v>
      </c>
      <c r="BC32">
        <f>SUM('Raw Data'!DA21)</f>
        <v>1726</v>
      </c>
      <c r="BD32">
        <f>SUM('Raw Data'!DB21)</f>
        <v>1784</v>
      </c>
      <c r="BE32">
        <f>SUM('Raw Data'!DC21)</f>
        <v>1836</v>
      </c>
      <c r="BF32">
        <f>SUM('Raw Data'!DD21)</f>
        <v>1860</v>
      </c>
      <c r="BG32">
        <f>SUM('Raw Data'!DE21)</f>
        <v>1873</v>
      </c>
      <c r="BH32">
        <f>SUM('Raw Data'!DF21)</f>
        <v>1805</v>
      </c>
      <c r="BI32">
        <f>SUM('Raw Data'!DG21)</f>
        <v>1815</v>
      </c>
      <c r="BJ32">
        <f>SUM('Raw Data'!DH21)</f>
        <v>1798</v>
      </c>
      <c r="BK32">
        <f>SUM('Raw Data'!DI21)</f>
        <v>1782</v>
      </c>
      <c r="BL32">
        <f>SUM('Raw Data'!DJ21)</f>
        <v>1806</v>
      </c>
      <c r="BM32">
        <f>SUM('Raw Data'!DK21)</f>
        <v>1772</v>
      </c>
      <c r="BN32">
        <f>SUM('Raw Data'!DL21)</f>
        <v>1640</v>
      </c>
      <c r="BO32">
        <f>SUM('Raw Data'!DM21)</f>
        <v>1714</v>
      </c>
      <c r="BP32">
        <f>SUM('Raw Data'!DN21)</f>
        <v>1783</v>
      </c>
      <c r="BQ32">
        <f>SUM('Raw Data'!DO21)</f>
        <v>1830</v>
      </c>
      <c r="BR32">
        <f>SUM('Raw Data'!DP21)</f>
        <v>1899</v>
      </c>
      <c r="BS32">
        <f>SUM('Raw Data'!DQ21)</f>
        <v>1895</v>
      </c>
      <c r="BT32">
        <f>SUM('Raw Data'!DR21)</f>
        <v>1851</v>
      </c>
      <c r="BU32">
        <f>SUM('Raw Data'!DS21)</f>
        <v>1826</v>
      </c>
      <c r="BV32">
        <f>SUM('Raw Data'!DT21)</f>
        <v>1821</v>
      </c>
      <c r="BW32">
        <f>SUM('Raw Data'!DU21)</f>
        <v>1818</v>
      </c>
      <c r="BX32">
        <f>SUM('Raw Data'!DV21)</f>
        <v>1908</v>
      </c>
      <c r="BY32">
        <f>SUM('Raw Data'!DW21)</f>
        <v>1863</v>
      </c>
      <c r="BZ32">
        <f>SUM('Raw Data'!DX21)</f>
        <v>1700</v>
      </c>
      <c r="CA32">
        <f>SUM('Raw Data'!DY21)</f>
        <v>1792</v>
      </c>
      <c r="CB32">
        <f>SUM('Raw Data'!DZ21)</f>
        <v>1892</v>
      </c>
      <c r="CC32">
        <f>SUM('Raw Data'!EA21)</f>
        <v>2067</v>
      </c>
      <c r="CD32">
        <f>SUM('Raw Data'!EB21)</f>
        <v>2053</v>
      </c>
      <c r="CE32">
        <f>SUM('Raw Data'!EC21)</f>
        <v>2104</v>
      </c>
      <c r="CF32">
        <f>SUM('Raw Data'!ED21)</f>
        <v>2095</v>
      </c>
      <c r="CG32">
        <f>SUM('Raw Data'!EE21)</f>
        <v>2016</v>
      </c>
      <c r="CH32">
        <f>SUM('Raw Data'!EF21)</f>
        <v>2119</v>
      </c>
      <c r="CI32">
        <f>SUM('Raw Data'!EG21)</f>
        <v>2074</v>
      </c>
      <c r="CJ32">
        <f>SUM('Raw Data'!EH21)</f>
        <v>2054</v>
      </c>
      <c r="CK32">
        <f>SUM('Raw Data'!EI21)</f>
        <v>2044</v>
      </c>
      <c r="CL32">
        <f>SUM('Raw Data'!EJ21)</f>
        <v>1767</v>
      </c>
      <c r="CM32">
        <f>SUM('Raw Data'!EK21)</f>
        <v>1870</v>
      </c>
      <c r="CN32">
        <f>SUM('Raw Data'!EL21)</f>
        <v>1954</v>
      </c>
      <c r="CO32">
        <f>SUM('Raw Data'!EM21)</f>
        <v>1914</v>
      </c>
      <c r="CP32">
        <f>SUM('Raw Data'!EN21)</f>
        <v>1940</v>
      </c>
      <c r="CQ32">
        <f>SUM('Raw Data'!EO21)</f>
        <v>1930</v>
      </c>
      <c r="CR32">
        <f>SUM('Raw Data'!EP21)</f>
        <v>1902</v>
      </c>
      <c r="CS32">
        <f>SUM('Raw Data'!EQ21)</f>
        <v>1859</v>
      </c>
      <c r="CT32">
        <f>SUM('Raw Data'!ER21)</f>
        <v>1853</v>
      </c>
      <c r="CU32">
        <f>SUM('Raw Data'!ES21)</f>
        <v>1819</v>
      </c>
      <c r="CV32">
        <f>SUM('Raw Data'!ET21)</f>
        <v>1780</v>
      </c>
      <c r="CW32">
        <f>SUM('Raw Data'!EU21)</f>
        <v>1717</v>
      </c>
      <c r="CX32">
        <f>SUM('Raw Data'!EV21)</f>
        <v>1569</v>
      </c>
      <c r="CY32">
        <f>SUM('Raw Data'!EW21)</f>
        <v>1598</v>
      </c>
      <c r="CZ32">
        <f>SUM('Raw Data'!EX21)</f>
        <v>1667</v>
      </c>
      <c r="DA32">
        <f>SUM('Raw Data'!EY21)</f>
        <v>1765</v>
      </c>
      <c r="DB32">
        <f>SUM('Raw Data'!EZ21)</f>
        <v>1821</v>
      </c>
      <c r="DC32">
        <f>SUM('Raw Data'!FA21)</f>
        <v>1742</v>
      </c>
      <c r="DD32">
        <f>SUM('Raw Data'!FB21)</f>
        <v>1744</v>
      </c>
      <c r="DE32">
        <f>SUM('Raw Data'!FC21)</f>
        <v>1685</v>
      </c>
      <c r="DF32">
        <f>SUM('Raw Data'!FD21)</f>
        <v>1644</v>
      </c>
      <c r="DG32">
        <f>SUM('Raw Data'!FE21)</f>
        <v>1642</v>
      </c>
      <c r="DH32">
        <f>SUM('Raw Data'!FF21)</f>
        <v>1621</v>
      </c>
      <c r="DI32">
        <f>SUM('Raw Data'!FG21)</f>
        <v>1531</v>
      </c>
      <c r="DJ32">
        <f>SUM('Raw Data'!FH21)</f>
        <v>1418</v>
      </c>
      <c r="DK32">
        <f>SUM('Raw Data'!FI21)</f>
        <v>1454</v>
      </c>
      <c r="DL32">
        <f>SUM('Raw Data'!FJ21)</f>
        <v>1506</v>
      </c>
      <c r="DM32">
        <f>SUM('Raw Data'!FK21)</f>
        <v>1513</v>
      </c>
      <c r="DN32">
        <f>SUM('Raw Data'!FL21)</f>
        <v>1545</v>
      </c>
      <c r="DO32">
        <f>SUM('Raw Data'!FM21)</f>
        <v>1555</v>
      </c>
      <c r="DP32">
        <f>SUM('Raw Data'!FN21)</f>
        <v>1526</v>
      </c>
      <c r="DQ32">
        <f>SUM('Raw Data'!FO21)</f>
        <v>1513</v>
      </c>
      <c r="DR32">
        <f>SUM('Raw Data'!FP21)</f>
        <v>1513</v>
      </c>
      <c r="DS32">
        <f>SUM('Raw Data'!FQ21)</f>
        <v>1484</v>
      </c>
      <c r="DT32">
        <f>SUM('Raw Data'!FR21)</f>
        <v>1497</v>
      </c>
      <c r="DU32">
        <f>SUM('Raw Data'!FS21)</f>
        <v>1452</v>
      </c>
      <c r="DV32">
        <f>SUM('Raw Data'!FT21)</f>
        <v>1354</v>
      </c>
      <c r="DW32">
        <f>SUM('Raw Data'!FU21)</f>
        <v>1369</v>
      </c>
      <c r="DX32">
        <f>SUM('Raw Data'!FV21)</f>
        <v>1434</v>
      </c>
      <c r="DY32">
        <f>SUM('Raw Data'!FW21)</f>
        <v>1508</v>
      </c>
      <c r="DZ32">
        <f>SUM('Raw Data'!FX21)</f>
        <v>1496</v>
      </c>
      <c r="EA32">
        <f>SUM('Raw Data'!FY21)</f>
        <v>1514</v>
      </c>
      <c r="EB32">
        <f>SUM('Raw Data'!FZ21)</f>
        <v>1469</v>
      </c>
      <c r="EC32">
        <f>SUM('Raw Data'!GA21)</f>
        <v>1463</v>
      </c>
      <c r="ED32">
        <f>SUM('Raw Data'!GB21)</f>
        <v>1528</v>
      </c>
      <c r="EE32">
        <f>SUM('Raw Data'!GC21)</f>
        <v>1506</v>
      </c>
      <c r="EF32">
        <f>SUM('Raw Data'!GD21)</f>
        <v>1531</v>
      </c>
      <c r="EG32">
        <f>SUM('Raw Data'!GE21)</f>
        <v>1519</v>
      </c>
      <c r="EH32">
        <f>SUM('Raw Data'!GF21)</f>
        <v>1441</v>
      </c>
      <c r="EI32">
        <f>SUM('Raw Data'!GG21)</f>
        <v>1496</v>
      </c>
      <c r="EJ32">
        <f>SUM('Raw Data'!GH21)</f>
        <v>1558</v>
      </c>
      <c r="EK32">
        <f>SUM('Raw Data'!GI21)</f>
        <v>1651</v>
      </c>
      <c r="EL32">
        <f>SUM('Raw Data'!GJ21)</f>
        <v>1673</v>
      </c>
      <c r="EM32">
        <f>SUM('Raw Data'!GK21)</f>
        <v>1627</v>
      </c>
      <c r="EN32">
        <f>SUM('Raw Data'!GL21)</f>
        <v>1579</v>
      </c>
      <c r="EO32">
        <f>SUM('Raw Data'!GM21)</f>
        <v>1506</v>
      </c>
      <c r="EP32">
        <f>SUM('Raw Data'!GN21)</f>
        <v>1499</v>
      </c>
      <c r="EQ32">
        <f>SUM('Raw Data'!GO21)</f>
        <v>1472</v>
      </c>
      <c r="ER32">
        <f>SUM('Raw Data'!GP21)</f>
        <v>1490</v>
      </c>
      <c r="ES32">
        <f>SUM('Raw Data'!GQ21)</f>
        <v>1500</v>
      </c>
      <c r="ET32">
        <f>SUM('Raw Data'!GR21)</f>
        <v>1341</v>
      </c>
      <c r="EU32">
        <f>SUM('Raw Data'!GS21)</f>
        <v>1336</v>
      </c>
      <c r="EV32">
        <f>SUM('Raw Data'!GT21)</f>
        <v>1330</v>
      </c>
      <c r="EW32">
        <f>SUM('Raw Data'!GU21)</f>
        <v>1360</v>
      </c>
      <c r="EX32">
        <f>SUM('Raw Data'!GV21)</f>
        <v>1324</v>
      </c>
      <c r="EY32">
        <f>SUM('Raw Data'!GW21)</f>
        <v>1247</v>
      </c>
      <c r="EZ32">
        <f>SUM('Raw Data'!GX21)</f>
        <v>975</v>
      </c>
      <c r="FA32">
        <f>SUM('Raw Data'!GY21)</f>
        <v>881</v>
      </c>
      <c r="FB32">
        <f>SUM('Raw Data'!GZ21)</f>
        <v>849</v>
      </c>
    </row>
    <row r="33" spans="1:158" x14ac:dyDescent="0.3">
      <c r="A33" t="s">
        <v>5</v>
      </c>
      <c r="BW33">
        <f>SUM('Raw Data'!DU29)</f>
        <v>363</v>
      </c>
      <c r="BX33">
        <f>SUM('Raw Data'!DV29)</f>
        <v>379</v>
      </c>
      <c r="BY33">
        <f>SUM('Raw Data'!DW29)</f>
        <v>377</v>
      </c>
      <c r="BZ33">
        <f>SUM('Raw Data'!DX29)</f>
        <v>271</v>
      </c>
      <c r="CA33">
        <f>SUM('Raw Data'!DY29)</f>
        <v>333</v>
      </c>
      <c r="CB33">
        <f>SUM('Raw Data'!DZ29)</f>
        <v>366</v>
      </c>
      <c r="CC33">
        <f>SUM('Raw Data'!EA29)</f>
        <v>447</v>
      </c>
      <c r="CD33">
        <f>SUM('Raw Data'!EB29)</f>
        <v>462</v>
      </c>
      <c r="CE33">
        <f>SUM('Raw Data'!EC29)</f>
        <v>423</v>
      </c>
      <c r="CF33">
        <f>SUM('Raw Data'!ED29)</f>
        <v>385</v>
      </c>
      <c r="CG33">
        <f>SUM('Raw Data'!EE29)</f>
        <v>368</v>
      </c>
      <c r="CH33">
        <f>SUM('Raw Data'!EF29)</f>
        <v>403</v>
      </c>
      <c r="CI33">
        <f>SUM('Raw Data'!EG29)</f>
        <v>396</v>
      </c>
      <c r="CJ33">
        <f>SUM('Raw Data'!EH29)</f>
        <v>384</v>
      </c>
      <c r="CK33">
        <f>SUM('Raw Data'!EI29)</f>
        <v>363</v>
      </c>
      <c r="CL33">
        <f>SUM('Raw Data'!EJ29)</f>
        <v>269</v>
      </c>
      <c r="CM33">
        <f>SUM('Raw Data'!EK29)</f>
        <v>330</v>
      </c>
      <c r="CN33">
        <f>SUM('Raw Data'!EL29)</f>
        <v>367</v>
      </c>
      <c r="CO33">
        <f>SUM('Raw Data'!EM29)</f>
        <v>412</v>
      </c>
      <c r="CP33">
        <f>SUM('Raw Data'!EN29)</f>
        <v>475</v>
      </c>
      <c r="CQ33">
        <f>SUM('Raw Data'!EO29)</f>
        <v>429</v>
      </c>
      <c r="CR33">
        <f>SUM('Raw Data'!EP29)</f>
        <v>391</v>
      </c>
      <c r="CS33">
        <f>SUM('Raw Data'!EQ29)</f>
        <v>402</v>
      </c>
      <c r="CT33">
        <f>SUM('Raw Data'!ER29)</f>
        <v>407</v>
      </c>
      <c r="CU33">
        <f>SUM('Raw Data'!ES29)</f>
        <v>435</v>
      </c>
      <c r="CV33">
        <f>SUM('Raw Data'!ET29)</f>
        <v>444</v>
      </c>
      <c r="CW33">
        <f>SUM('Raw Data'!EU29)</f>
        <v>400</v>
      </c>
      <c r="CX33">
        <f>SUM('Raw Data'!EV29)</f>
        <v>335</v>
      </c>
      <c r="CY33">
        <f>SUM('Raw Data'!EW29)</f>
        <v>345</v>
      </c>
      <c r="CZ33">
        <f>SUM('Raw Data'!EX29)</f>
        <v>370</v>
      </c>
      <c r="DA33">
        <f>SUM('Raw Data'!EY29)</f>
        <v>395</v>
      </c>
      <c r="DB33">
        <f>SUM('Raw Data'!EZ29)</f>
        <v>434</v>
      </c>
      <c r="DC33">
        <f>SUM('Raw Data'!FA29)</f>
        <v>445</v>
      </c>
      <c r="DD33">
        <f>SUM('Raw Data'!FB29)</f>
        <v>389</v>
      </c>
      <c r="DE33">
        <f>SUM('Raw Data'!FC29)</f>
        <v>416</v>
      </c>
      <c r="DF33">
        <f>SUM('Raw Data'!FD29)</f>
        <v>431</v>
      </c>
      <c r="DG33">
        <f>SUM('Raw Data'!FE29)</f>
        <v>426</v>
      </c>
      <c r="DH33">
        <f>SUM('Raw Data'!FF29)</f>
        <v>366</v>
      </c>
      <c r="DI33">
        <f>SUM('Raw Data'!FG29)</f>
        <v>370</v>
      </c>
      <c r="DJ33">
        <f>SUM('Raw Data'!FH29)</f>
        <v>267</v>
      </c>
      <c r="DK33">
        <f>SUM('Raw Data'!FI29)</f>
        <v>330</v>
      </c>
      <c r="DL33">
        <f>SUM('Raw Data'!FJ29)</f>
        <v>367</v>
      </c>
      <c r="DM33">
        <f>SUM('Raw Data'!FK29)</f>
        <v>451</v>
      </c>
      <c r="DN33">
        <f>SUM('Raw Data'!FL29)</f>
        <v>473</v>
      </c>
      <c r="DO33">
        <f>SUM('Raw Data'!FM29)</f>
        <v>461</v>
      </c>
      <c r="DP33">
        <f>SUM('Raw Data'!FN29)</f>
        <v>410</v>
      </c>
      <c r="DQ33">
        <f>SUM('Raw Data'!FO29)</f>
        <v>422</v>
      </c>
      <c r="DR33">
        <f>SUM('Raw Data'!FP29)</f>
        <v>419</v>
      </c>
      <c r="DS33">
        <f>SUM('Raw Data'!FQ29)</f>
        <v>442</v>
      </c>
      <c r="DT33">
        <f>SUM('Raw Data'!FR29)</f>
        <v>413</v>
      </c>
      <c r="DU33">
        <f>SUM('Raw Data'!FS29)</f>
        <v>390</v>
      </c>
      <c r="DV33">
        <f>SUM('Raw Data'!FT29)</f>
        <v>280</v>
      </c>
      <c r="DW33">
        <f>SUM('Raw Data'!FU29)</f>
        <v>304</v>
      </c>
      <c r="DX33">
        <f>SUM('Raw Data'!FV29)</f>
        <v>394</v>
      </c>
      <c r="DY33">
        <f>SUM('Raw Data'!FW29)</f>
        <v>414</v>
      </c>
      <c r="DZ33">
        <f>SUM('Raw Data'!FX29)</f>
        <v>439</v>
      </c>
      <c r="EA33">
        <f>SUM('Raw Data'!FY29)</f>
        <v>435</v>
      </c>
      <c r="EB33">
        <f>SUM('Raw Data'!FZ29)</f>
        <v>390</v>
      </c>
      <c r="EC33">
        <f>SUM('Raw Data'!GA29)</f>
        <v>424</v>
      </c>
      <c r="ED33">
        <f>SUM('Raw Data'!GB29)</f>
        <v>416</v>
      </c>
      <c r="EE33">
        <f>SUM('Raw Data'!GC29)</f>
        <v>367</v>
      </c>
      <c r="EF33">
        <f>SUM('Raw Data'!GD29)</f>
        <v>335</v>
      </c>
      <c r="EG33">
        <f>SUM('Raw Data'!GE29)</f>
        <v>345</v>
      </c>
      <c r="EH33">
        <f>SUM('Raw Data'!GF29)</f>
        <v>254</v>
      </c>
      <c r="EI33">
        <f>SUM('Raw Data'!GG29)</f>
        <v>323</v>
      </c>
      <c r="EJ33">
        <f>SUM('Raw Data'!GH29)</f>
        <v>380</v>
      </c>
      <c r="EK33">
        <f>SUM('Raw Data'!GI29)</f>
        <v>451</v>
      </c>
      <c r="EL33">
        <f>SUM('Raw Data'!GJ29)</f>
        <v>459</v>
      </c>
      <c r="EM33">
        <f>SUM('Raw Data'!GK29)</f>
        <v>423</v>
      </c>
      <c r="EN33">
        <f>SUM('Raw Data'!GL29)</f>
        <v>405</v>
      </c>
      <c r="EO33">
        <f>SUM('Raw Data'!GM29)</f>
        <v>454</v>
      </c>
      <c r="EP33">
        <f>SUM('Raw Data'!GN29)</f>
        <v>435</v>
      </c>
      <c r="EQ33">
        <f>SUM('Raw Data'!GO29)</f>
        <v>430</v>
      </c>
      <c r="ER33">
        <f>SUM('Raw Data'!GP29)</f>
        <v>471</v>
      </c>
      <c r="ES33">
        <f>SUM('Raw Data'!GQ29)</f>
        <v>402</v>
      </c>
      <c r="ET33">
        <f>SUM('Raw Data'!GR29)</f>
        <v>327</v>
      </c>
      <c r="EU33">
        <f>SUM('Raw Data'!GS29)</f>
        <v>381</v>
      </c>
      <c r="EV33">
        <f>SUM('Raw Data'!GT29)</f>
        <v>500</v>
      </c>
      <c r="EW33">
        <f>SUM('Raw Data'!GU29)</f>
        <v>442</v>
      </c>
      <c r="EX33">
        <f>SUM('Raw Data'!GV29)</f>
        <v>374</v>
      </c>
      <c r="EY33">
        <f>SUM('Raw Data'!GW29)</f>
        <v>549</v>
      </c>
      <c r="EZ33">
        <f>SUM('Raw Data'!GX29)</f>
        <v>843</v>
      </c>
      <c r="FA33">
        <f>SUM('Raw Data'!GY29)</f>
        <v>914</v>
      </c>
      <c r="FB33">
        <f>SUM('Raw Data'!GZ29)</f>
        <v>935</v>
      </c>
    </row>
    <row r="34" spans="1:158" x14ac:dyDescent="0.3">
      <c r="A34" t="s">
        <v>319</v>
      </c>
      <c r="B34">
        <f>SUM('Raw Data'!AZ45)</f>
        <v>106</v>
      </c>
      <c r="C34">
        <f>SUM('Raw Data'!BA45)</f>
        <v>104</v>
      </c>
      <c r="D34">
        <f>SUM('Raw Data'!BB45)</f>
        <v>95</v>
      </c>
      <c r="E34">
        <f>SUM('Raw Data'!BC45)</f>
        <v>93</v>
      </c>
      <c r="F34">
        <f>SUM('Raw Data'!BD45)</f>
        <v>82</v>
      </c>
      <c r="G34">
        <f>SUM('Raw Data'!BE45)</f>
        <v>57</v>
      </c>
      <c r="H34">
        <f>SUM('Raw Data'!BF45)</f>
        <v>75</v>
      </c>
      <c r="I34">
        <f>SUM('Raw Data'!BG45)</f>
        <v>96</v>
      </c>
      <c r="J34">
        <f>SUM('Raw Data'!BH45)</f>
        <v>92</v>
      </c>
      <c r="K34">
        <f>SUM('Raw Data'!BI45)</f>
        <v>111</v>
      </c>
      <c r="L34">
        <f>SUM('Raw Data'!BJ45)</f>
        <v>110</v>
      </c>
      <c r="M34">
        <f>SUM('Raw Data'!BK45)</f>
        <v>94</v>
      </c>
      <c r="N34">
        <f>SUM('Raw Data'!BL45)</f>
        <v>103</v>
      </c>
      <c r="O34">
        <f>SUM('Raw Data'!BM45)</f>
        <v>93</v>
      </c>
      <c r="P34">
        <f>SUM('Raw Data'!BN45)</f>
        <v>85</v>
      </c>
      <c r="Q34">
        <f>SUM('Raw Data'!BO45)</f>
        <v>60</v>
      </c>
      <c r="R34">
        <f>SUM('Raw Data'!BP45)</f>
        <v>69</v>
      </c>
      <c r="S34">
        <f>SUM('Raw Data'!BQ45)</f>
        <v>42</v>
      </c>
      <c r="T34">
        <f>SUM('Raw Data'!BR45)</f>
        <v>68</v>
      </c>
      <c r="U34">
        <f>SUM('Raw Data'!BS45)</f>
        <v>84</v>
      </c>
      <c r="V34">
        <f>SUM('Raw Data'!BT45)</f>
        <v>81</v>
      </c>
      <c r="W34">
        <f>SUM('Raw Data'!BU45)</f>
        <v>111</v>
      </c>
      <c r="X34">
        <f>SUM('Raw Data'!BV45)</f>
        <v>114</v>
      </c>
      <c r="Y34">
        <f>SUM('Raw Data'!BW45)</f>
        <v>105</v>
      </c>
      <c r="Z34">
        <f>SUM('Raw Data'!BX45)</f>
        <v>105</v>
      </c>
      <c r="AA34">
        <f>SUM('Raw Data'!BY45)</f>
        <v>104</v>
      </c>
      <c r="AB34">
        <f>SUM('Raw Data'!BZ45)</f>
        <v>106</v>
      </c>
      <c r="AC34">
        <f>SUM('Raw Data'!CA45)</f>
        <v>106</v>
      </c>
      <c r="AD34">
        <f>SUM('Raw Data'!CB45)</f>
        <v>100</v>
      </c>
      <c r="AE34">
        <f>SUM('Raw Data'!CC45)</f>
        <v>86</v>
      </c>
      <c r="AF34">
        <f>SUM('Raw Data'!CD45)</f>
        <v>72</v>
      </c>
      <c r="AG34">
        <f>SUM('Raw Data'!CE45)</f>
        <v>113</v>
      </c>
      <c r="AH34">
        <f>SUM('Raw Data'!CF45)</f>
        <v>136</v>
      </c>
      <c r="AI34">
        <f>SUM('Raw Data'!CG45)</f>
        <v>151</v>
      </c>
      <c r="AJ34">
        <f>SUM('Raw Data'!CH45)</f>
        <v>137</v>
      </c>
      <c r="AK34">
        <f>SUM('Raw Data'!CI45)</f>
        <v>125</v>
      </c>
      <c r="AL34">
        <f>SUM('Raw Data'!CJ45)</f>
        <v>99</v>
      </c>
      <c r="AM34">
        <f>SUM('Raw Data'!CK45)</f>
        <v>109</v>
      </c>
      <c r="AN34">
        <f>SUM('Raw Data'!CL45)</f>
        <v>115</v>
      </c>
      <c r="AO34">
        <f>SUM('Raw Data'!CM45)</f>
        <v>106</v>
      </c>
      <c r="AP34">
        <f>SUM('Raw Data'!CN45)</f>
        <v>125</v>
      </c>
      <c r="AQ34">
        <f>SUM('Raw Data'!CO45)</f>
        <v>83</v>
      </c>
      <c r="AR34">
        <f>SUM('Raw Data'!CP45)</f>
        <v>87</v>
      </c>
      <c r="AS34">
        <f>SUM('Raw Data'!CQ45)</f>
        <v>130</v>
      </c>
      <c r="AT34">
        <f>SUM('Raw Data'!CR45)</f>
        <v>137</v>
      </c>
      <c r="AU34">
        <f>SUM('Raw Data'!CS45)</f>
        <v>124</v>
      </c>
      <c r="AV34">
        <f>SUM('Raw Data'!CT45)</f>
        <v>142</v>
      </c>
      <c r="AW34">
        <f>SUM('Raw Data'!CU45)</f>
        <v>127</v>
      </c>
      <c r="AX34">
        <f>SUM('Raw Data'!CV45)</f>
        <v>105</v>
      </c>
      <c r="AY34">
        <f>SUM('Raw Data'!CW45)</f>
        <v>113</v>
      </c>
      <c r="AZ34">
        <f>SUM('Raw Data'!CX45)</f>
        <v>109</v>
      </c>
      <c r="BA34">
        <f>SUM('Raw Data'!CY45)</f>
        <v>74</v>
      </c>
      <c r="BB34">
        <f>SUM('Raw Data'!CZ45)</f>
        <v>102</v>
      </c>
      <c r="BC34">
        <f>SUM('Raw Data'!DA45)</f>
        <v>94</v>
      </c>
      <c r="BD34">
        <f>SUM('Raw Data'!DB45)</f>
        <v>112</v>
      </c>
      <c r="BE34">
        <f>SUM('Raw Data'!DC45)</f>
        <v>171</v>
      </c>
      <c r="BF34">
        <f>SUM('Raw Data'!DD45)</f>
        <v>131</v>
      </c>
      <c r="BG34">
        <f>SUM('Raw Data'!DE45)</f>
        <v>165</v>
      </c>
      <c r="BH34">
        <f>SUM('Raw Data'!DF45)</f>
        <v>146</v>
      </c>
      <c r="BI34">
        <f>SUM('Raw Data'!DG45)</f>
        <v>121</v>
      </c>
      <c r="BJ34">
        <f>SUM('Raw Data'!DH45)</f>
        <v>125</v>
      </c>
      <c r="BK34">
        <f>SUM('Raw Data'!DI45)</f>
        <v>146</v>
      </c>
      <c r="BL34">
        <f>SUM('Raw Data'!DJ45)</f>
        <v>134</v>
      </c>
      <c r="BM34">
        <f>SUM('Raw Data'!DK45)</f>
        <v>129</v>
      </c>
      <c r="BN34">
        <f>SUM('Raw Data'!DL45)</f>
        <v>109</v>
      </c>
      <c r="BO34">
        <f>SUM('Raw Data'!DM45)</f>
        <v>89</v>
      </c>
      <c r="BP34">
        <f>SUM('Raw Data'!DN45)</f>
        <v>91</v>
      </c>
      <c r="BQ34">
        <f>SUM('Raw Data'!DO45)</f>
        <v>136</v>
      </c>
      <c r="BR34">
        <f>SUM('Raw Data'!DP45)</f>
        <v>168</v>
      </c>
      <c r="BS34">
        <f>SUM('Raw Data'!DQ45)</f>
        <v>157</v>
      </c>
      <c r="BT34">
        <f>SUM('Raw Data'!DR45)</f>
        <v>150</v>
      </c>
      <c r="BU34">
        <f>SUM('Raw Data'!DS45)</f>
        <v>161</v>
      </c>
      <c r="BV34">
        <f>SUM('Raw Data'!DT45)</f>
        <v>136</v>
      </c>
      <c r="BW34">
        <f>SUM('Raw Data'!DU45)</f>
        <v>127</v>
      </c>
      <c r="BX34">
        <f>SUM('Raw Data'!DV45)</f>
        <v>114</v>
      </c>
      <c r="BY34">
        <f>SUM('Raw Data'!DW45)</f>
        <v>115</v>
      </c>
      <c r="BZ34">
        <f>SUM('Raw Data'!DX45)</f>
        <v>125</v>
      </c>
      <c r="CA34">
        <f>SUM('Raw Data'!DY45)</f>
        <v>106</v>
      </c>
      <c r="CB34">
        <f>SUM('Raw Data'!DZ45)</f>
        <v>88</v>
      </c>
      <c r="CC34">
        <f>SUM('Raw Data'!EA45)</f>
        <v>115</v>
      </c>
      <c r="CD34">
        <f>SUM('Raw Data'!EB45)</f>
        <v>149</v>
      </c>
      <c r="CE34">
        <f>SUM('Raw Data'!EC45)</f>
        <v>192</v>
      </c>
      <c r="CF34">
        <f>SUM('Raw Data'!ED45)</f>
        <v>147</v>
      </c>
      <c r="CG34">
        <f>SUM('Raw Data'!EE45)</f>
        <v>122</v>
      </c>
      <c r="CH34">
        <f>SUM('Raw Data'!EF45)</f>
        <v>127</v>
      </c>
      <c r="CI34">
        <f>SUM('Raw Data'!EG45)</f>
        <v>142</v>
      </c>
      <c r="CJ34">
        <f>SUM('Raw Data'!EH45)</f>
        <v>144</v>
      </c>
      <c r="CK34">
        <f>SUM('Raw Data'!EI45)</f>
        <v>118</v>
      </c>
      <c r="CL34">
        <f>SUM('Raw Data'!EJ45)</f>
        <v>157</v>
      </c>
      <c r="CM34">
        <f>SUM('Raw Data'!EK45)</f>
        <v>96</v>
      </c>
      <c r="CN34">
        <f>SUM('Raw Data'!EL45)</f>
        <v>105</v>
      </c>
      <c r="CO34">
        <f>SUM('Raw Data'!EM45)</f>
        <v>140</v>
      </c>
      <c r="CP34">
        <f>SUM('Raw Data'!EN45)</f>
        <v>153</v>
      </c>
      <c r="CQ34">
        <f>SUM('Raw Data'!EO45)</f>
        <v>202</v>
      </c>
      <c r="CR34">
        <f>SUM('Raw Data'!EP45)</f>
        <v>185</v>
      </c>
      <c r="CS34">
        <f>SUM('Raw Data'!EQ45)</f>
        <v>171</v>
      </c>
      <c r="CT34">
        <f>SUM('Raw Data'!ER45)</f>
        <v>146</v>
      </c>
      <c r="CU34">
        <f>SUM('Raw Data'!ES45)</f>
        <v>143</v>
      </c>
      <c r="CV34">
        <f>SUM('Raw Data'!ET45)</f>
        <v>159</v>
      </c>
      <c r="CW34">
        <f>SUM('Raw Data'!EU45)</f>
        <v>143</v>
      </c>
      <c r="CX34">
        <f>SUM('Raw Data'!EV45)</f>
        <v>148</v>
      </c>
      <c r="CY34">
        <f>SUM('Raw Data'!EW45)</f>
        <v>111</v>
      </c>
      <c r="CZ34">
        <f>SUM('Raw Data'!EX45)</f>
        <v>92</v>
      </c>
      <c r="DA34">
        <f>SUM('Raw Data'!EY45)</f>
        <v>138</v>
      </c>
      <c r="DB34">
        <f>SUM('Raw Data'!EZ45)</f>
        <v>158</v>
      </c>
      <c r="DC34">
        <f>SUM('Raw Data'!FA45)</f>
        <v>175</v>
      </c>
      <c r="DD34">
        <f>SUM('Raw Data'!FB45)</f>
        <v>185</v>
      </c>
      <c r="DE34">
        <f>SUM('Raw Data'!FC45)</f>
        <v>155</v>
      </c>
      <c r="DF34">
        <f>SUM('Raw Data'!FD45)</f>
        <v>159</v>
      </c>
      <c r="DG34">
        <f>SUM('Raw Data'!FE45)</f>
        <v>159</v>
      </c>
      <c r="DH34">
        <f>SUM('Raw Data'!FF45)</f>
        <v>145</v>
      </c>
      <c r="DI34">
        <f>SUM('Raw Data'!FG45)</f>
        <v>140</v>
      </c>
      <c r="DJ34">
        <f>SUM('Raw Data'!FH45)</f>
        <v>173</v>
      </c>
      <c r="DK34">
        <f>SUM('Raw Data'!FI45)</f>
        <v>112</v>
      </c>
      <c r="DL34">
        <f>SUM('Raw Data'!FJ45)</f>
        <v>129</v>
      </c>
      <c r="DM34">
        <f>SUM('Raw Data'!FK45)</f>
        <v>180</v>
      </c>
      <c r="DN34">
        <f>SUM('Raw Data'!FL45)</f>
        <v>180</v>
      </c>
      <c r="DO34">
        <f>SUM('Raw Data'!FM45)</f>
        <v>203</v>
      </c>
      <c r="DP34">
        <f>SUM('Raw Data'!FN45)</f>
        <v>218</v>
      </c>
      <c r="DQ34">
        <f>SUM('Raw Data'!FO45)</f>
        <v>136</v>
      </c>
      <c r="DR34">
        <f>SUM('Raw Data'!FP45)</f>
        <v>171</v>
      </c>
      <c r="DS34">
        <f>SUM('Raw Data'!FQ45)</f>
        <v>162</v>
      </c>
      <c r="DT34">
        <f>SUM('Raw Data'!FR45)</f>
        <v>166</v>
      </c>
      <c r="DU34">
        <f>SUM('Raw Data'!FS45)</f>
        <v>164</v>
      </c>
      <c r="DV34">
        <f>SUM('Raw Data'!FT45)</f>
        <v>164</v>
      </c>
      <c r="DW34">
        <f>SUM('Raw Data'!FU45)</f>
        <v>118</v>
      </c>
      <c r="DX34">
        <f>SUM('Raw Data'!FV45)</f>
        <v>89</v>
      </c>
      <c r="DY34">
        <f>SUM('Raw Data'!FW45)</f>
        <v>187</v>
      </c>
      <c r="DZ34">
        <f>SUM('Raw Data'!FX45)</f>
        <v>186</v>
      </c>
      <c r="EA34">
        <f>SUM('Raw Data'!FY45)</f>
        <v>219</v>
      </c>
      <c r="EB34">
        <f>SUM('Raw Data'!FZ45)</f>
        <v>188</v>
      </c>
      <c r="EC34">
        <f>SUM('Raw Data'!GA45)</f>
        <v>172</v>
      </c>
      <c r="ED34">
        <f>SUM('Raw Data'!GB45)</f>
        <v>189</v>
      </c>
      <c r="EE34">
        <f>SUM('Raw Data'!GC45)</f>
        <v>142</v>
      </c>
      <c r="EF34">
        <f>SUM('Raw Data'!GD45)</f>
        <v>176</v>
      </c>
      <c r="EG34">
        <f>SUM('Raw Data'!GE45)</f>
        <v>135</v>
      </c>
      <c r="EH34">
        <f>SUM('Raw Data'!GF45)</f>
        <v>166</v>
      </c>
      <c r="EI34">
        <f>SUM('Raw Data'!GG45)</f>
        <v>119</v>
      </c>
      <c r="EJ34">
        <f>SUM('Raw Data'!GH45)</f>
        <v>123</v>
      </c>
      <c r="EK34">
        <f>SUM('Raw Data'!GI45)</f>
        <v>184</v>
      </c>
      <c r="EL34">
        <f>SUM('Raw Data'!GJ45)</f>
        <v>189</v>
      </c>
      <c r="EM34">
        <f>SUM('Raw Data'!GK45)</f>
        <v>217</v>
      </c>
      <c r="EN34">
        <f>SUM('Raw Data'!GL45)</f>
        <v>190</v>
      </c>
      <c r="EO34">
        <f>SUM('Raw Data'!GM45)</f>
        <v>185</v>
      </c>
      <c r="EP34">
        <f>SUM('Raw Data'!GN45)</f>
        <v>201</v>
      </c>
      <c r="EQ34">
        <f>SUM('Raw Data'!GO45)</f>
        <v>162</v>
      </c>
      <c r="ER34">
        <f>SUM('Raw Data'!GP45)</f>
        <v>189</v>
      </c>
      <c r="ES34">
        <f>SUM('Raw Data'!GQ45)</f>
        <v>206</v>
      </c>
      <c r="ET34">
        <f>SUM('Raw Data'!GR45)</f>
        <v>174</v>
      </c>
      <c r="EU34">
        <f>SUM('Raw Data'!GS45)</f>
        <v>147</v>
      </c>
      <c r="EV34">
        <f>SUM('Raw Data'!GT45)</f>
        <v>146</v>
      </c>
      <c r="EW34">
        <f>SUM('Raw Data'!GU45)</f>
        <v>199</v>
      </c>
      <c r="EX34">
        <f>SUM('Raw Data'!GV45)</f>
        <v>154</v>
      </c>
      <c r="EY34">
        <f>SUM('Raw Data'!GW45)</f>
        <v>149</v>
      </c>
      <c r="EZ34">
        <f>SUM('Raw Data'!GX45)</f>
        <v>221</v>
      </c>
      <c r="FA34">
        <f>SUM('Raw Data'!GY45)</f>
        <v>389</v>
      </c>
      <c r="FB34">
        <f>SUM('Raw Data'!GZ45)</f>
        <v>0</v>
      </c>
    </row>
  </sheetData>
  <mergeCells count="2">
    <mergeCell ref="F24:H24"/>
    <mergeCell ref="J24:L24"/>
  </mergeCells>
  <phoneticPr fontId="18" type="noConversion"/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tabColor rgb="FFFFFF00"/>
  </sheetPr>
  <dimension ref="A1:FR49"/>
  <sheetViews>
    <sheetView workbookViewId="0">
      <pane xSplit="1" ySplit="1" topLeftCell="E5" activePane="bottomRight" state="frozen"/>
      <selection activeCell="FT46" sqref="FT46"/>
      <selection pane="topRight" activeCell="FT46" sqref="FT46"/>
      <selection pane="bottomLeft" activeCell="FT46" sqref="FT46"/>
      <selection pane="bottomRight" activeCell="B23" sqref="B23"/>
    </sheetView>
  </sheetViews>
  <sheetFormatPr defaultColWidth="8.6640625" defaultRowHeight="14.4" x14ac:dyDescent="0.3"/>
  <cols>
    <col min="1" max="1" width="16.33203125" bestFit="1" customWidth="1"/>
    <col min="2" max="2" width="12.109375" bestFit="1" customWidth="1"/>
    <col min="3" max="7" width="11.109375" bestFit="1" customWidth="1"/>
    <col min="8" max="9" width="12.109375" bestFit="1" customWidth="1"/>
    <col min="10" max="10" width="12.6640625" bestFit="1" customWidth="1"/>
    <col min="11" max="13" width="12.109375" bestFit="1" customWidth="1"/>
    <col min="14" max="14" width="13.6640625" bestFit="1" customWidth="1"/>
  </cols>
  <sheetData>
    <row r="1" spans="1:174" s="51" customFormat="1" x14ac:dyDescent="0.3">
      <c r="B1" s="51" t="s">
        <v>70</v>
      </c>
      <c r="C1" s="51" t="s">
        <v>71</v>
      </c>
      <c r="D1" s="51" t="s">
        <v>72</v>
      </c>
      <c r="E1" s="51" t="s">
        <v>73</v>
      </c>
      <c r="F1" s="51" t="s">
        <v>74</v>
      </c>
      <c r="G1" s="51" t="s">
        <v>75</v>
      </c>
      <c r="H1" s="51" t="s">
        <v>76</v>
      </c>
      <c r="I1" s="51" t="s">
        <v>77</v>
      </c>
      <c r="J1" s="51" t="s">
        <v>78</v>
      </c>
      <c r="K1" s="51" t="s">
        <v>79</v>
      </c>
      <c r="L1" s="51" t="s">
        <v>80</v>
      </c>
      <c r="M1" s="51" t="s">
        <v>81</v>
      </c>
      <c r="N1" s="51" t="s">
        <v>16</v>
      </c>
    </row>
    <row r="2" spans="1:174" s="51" customFormat="1" ht="28.8" x14ac:dyDescent="0.3">
      <c r="A2" s="80" t="s">
        <v>216</v>
      </c>
      <c r="B2" s="29">
        <v>7496431</v>
      </c>
      <c r="C2" s="29">
        <v>10091737</v>
      </c>
      <c r="D2" s="29">
        <v>9567503</v>
      </c>
      <c r="E2" s="29">
        <v>7514044</v>
      </c>
      <c r="F2" s="29">
        <v>9168320</v>
      </c>
      <c r="G2" s="29">
        <v>7497577</v>
      </c>
      <c r="H2" s="29">
        <v>6014554</v>
      </c>
      <c r="I2" s="29">
        <v>17464009</v>
      </c>
      <c r="J2" s="29">
        <v>6404517</v>
      </c>
      <c r="K2" s="29">
        <v>8141008</v>
      </c>
      <c r="L2" s="29">
        <v>12026299</v>
      </c>
      <c r="M2" s="29">
        <v>7396434</v>
      </c>
      <c r="N2" s="27">
        <f t="shared" ref="N2:N9" si="0">SUM(B2:M2)</f>
        <v>108782433</v>
      </c>
    </row>
    <row r="3" spans="1:174" s="51" customFormat="1" ht="28.8" x14ac:dyDescent="0.3">
      <c r="A3" s="80" t="s">
        <v>217</v>
      </c>
      <c r="B3" s="29">
        <v>11053585</v>
      </c>
      <c r="C3" s="29">
        <v>11510484</v>
      </c>
      <c r="D3" s="29">
        <v>9874647</v>
      </c>
      <c r="E3" s="29">
        <v>9356821</v>
      </c>
      <c r="F3" s="29">
        <v>14492084</v>
      </c>
      <c r="G3" s="29">
        <v>8279059</v>
      </c>
      <c r="H3" s="29">
        <v>6146971</v>
      </c>
      <c r="I3" s="29">
        <v>9403855</v>
      </c>
      <c r="J3" s="29">
        <v>10399466</v>
      </c>
      <c r="K3" s="29">
        <v>10329348</v>
      </c>
      <c r="L3" s="29">
        <v>17182456</v>
      </c>
      <c r="M3" s="29">
        <v>14855371</v>
      </c>
      <c r="N3" s="27">
        <f t="shared" si="0"/>
        <v>132884147</v>
      </c>
      <c r="FR3" s="51">
        <v>366</v>
      </c>
    </row>
    <row r="4" spans="1:174" s="51" customFormat="1" ht="28.8" x14ac:dyDescent="0.3">
      <c r="A4" s="80" t="s">
        <v>215</v>
      </c>
      <c r="B4" s="29">
        <v>11784344</v>
      </c>
      <c r="C4" s="29">
        <v>8412801</v>
      </c>
      <c r="D4" s="29">
        <v>5455805</v>
      </c>
      <c r="E4" s="29">
        <v>8345530</v>
      </c>
      <c r="F4" s="29">
        <v>7183277</v>
      </c>
      <c r="G4" s="29">
        <v>7580929</v>
      </c>
      <c r="H4" s="29">
        <v>7991742</v>
      </c>
      <c r="I4" s="29">
        <v>8481667</v>
      </c>
      <c r="J4" s="29">
        <v>11287830</v>
      </c>
      <c r="K4" s="29">
        <v>19996613</v>
      </c>
      <c r="L4" s="29">
        <v>11086748</v>
      </c>
      <c r="M4" s="29">
        <v>7017579</v>
      </c>
      <c r="N4" s="27">
        <f t="shared" si="0"/>
        <v>114624865</v>
      </c>
      <c r="FR4" s="51">
        <v>106</v>
      </c>
    </row>
    <row r="5" spans="1:174" s="51" customFormat="1" ht="28.8" x14ac:dyDescent="0.3">
      <c r="A5" s="80" t="s">
        <v>214</v>
      </c>
      <c r="B5" s="29">
        <v>8867725</v>
      </c>
      <c r="C5" s="29">
        <v>13575305</v>
      </c>
      <c r="D5" s="29">
        <v>8780089</v>
      </c>
      <c r="E5" s="29">
        <v>9562610</v>
      </c>
      <c r="F5" s="29">
        <v>10522773</v>
      </c>
      <c r="G5" s="29">
        <v>8732971</v>
      </c>
      <c r="H5" s="29">
        <v>8240251</v>
      </c>
      <c r="I5" s="29">
        <v>11455718</v>
      </c>
      <c r="J5" s="29">
        <v>16752135</v>
      </c>
      <c r="K5" s="29">
        <v>19824407</v>
      </c>
      <c r="L5" s="29">
        <v>18791870</v>
      </c>
      <c r="M5" s="29">
        <v>15463647</v>
      </c>
      <c r="N5" s="27">
        <f t="shared" si="0"/>
        <v>150569501</v>
      </c>
      <c r="FR5" s="51">
        <v>340</v>
      </c>
    </row>
    <row r="6" spans="1:174" s="29" customFormat="1" ht="28.8" x14ac:dyDescent="0.3">
      <c r="A6" s="80" t="s">
        <v>185</v>
      </c>
      <c r="B6" s="29">
        <v>20367498</v>
      </c>
      <c r="C6" s="29">
        <v>11411754</v>
      </c>
      <c r="D6" s="29">
        <v>9508690</v>
      </c>
      <c r="E6" s="29">
        <v>12183268</v>
      </c>
      <c r="F6" s="29">
        <v>7159202</v>
      </c>
      <c r="G6" s="29">
        <v>16733750</v>
      </c>
      <c r="H6" s="29">
        <v>10854489</v>
      </c>
      <c r="I6" s="29">
        <v>16074136</v>
      </c>
      <c r="J6" s="29">
        <v>15588572</v>
      </c>
      <c r="K6" s="29">
        <v>12684339</v>
      </c>
      <c r="L6" s="29">
        <v>18527629</v>
      </c>
      <c r="M6" s="29">
        <v>18580573</v>
      </c>
      <c r="N6" s="27">
        <f t="shared" si="0"/>
        <v>169673900</v>
      </c>
      <c r="FQ6" s="29">
        <v>205</v>
      </c>
      <c r="FR6" s="29">
        <v>210</v>
      </c>
    </row>
    <row r="7" spans="1:174" s="29" customFormat="1" ht="28.8" x14ac:dyDescent="0.3">
      <c r="A7" s="80" t="s">
        <v>186</v>
      </c>
      <c r="B7" s="29">
        <v>12150980</v>
      </c>
      <c r="C7" s="29">
        <v>13909600</v>
      </c>
      <c r="D7" s="29">
        <v>11171053</v>
      </c>
      <c r="E7" s="29">
        <v>15561096</v>
      </c>
      <c r="F7" s="29">
        <v>14779185</v>
      </c>
      <c r="G7" s="29">
        <v>19351104</v>
      </c>
      <c r="H7" s="29">
        <v>18145808</v>
      </c>
      <c r="I7" s="29">
        <v>14756059</v>
      </c>
      <c r="J7" s="29">
        <v>11391372</v>
      </c>
      <c r="K7" s="29">
        <v>14880732.82</v>
      </c>
      <c r="L7" s="29">
        <v>18709973</v>
      </c>
      <c r="M7" s="29">
        <v>21094438</v>
      </c>
      <c r="N7" s="27">
        <f t="shared" si="0"/>
        <v>185901400.81999999</v>
      </c>
      <c r="FR7" s="29">
        <v>251</v>
      </c>
    </row>
    <row r="8" spans="1:174" s="29" customFormat="1" ht="28.8" x14ac:dyDescent="0.3">
      <c r="A8" s="80" t="s">
        <v>190</v>
      </c>
      <c r="B8" s="29">
        <v>12457177.9</v>
      </c>
      <c r="C8" s="29">
        <v>18120230.460000001</v>
      </c>
      <c r="D8" s="29">
        <v>14055555.15</v>
      </c>
      <c r="E8" s="29">
        <v>18183137</v>
      </c>
      <c r="F8" s="29">
        <v>13363267</v>
      </c>
      <c r="G8" s="29">
        <v>13437572.93</v>
      </c>
      <c r="H8" s="29">
        <v>13199184</v>
      </c>
      <c r="I8" s="29">
        <v>9452058</v>
      </c>
      <c r="J8" s="29">
        <v>12835500</v>
      </c>
      <c r="K8" s="29">
        <v>11230758</v>
      </c>
      <c r="L8" s="29">
        <v>9541712</v>
      </c>
      <c r="M8" s="29">
        <v>7642818</v>
      </c>
      <c r="N8" s="27">
        <f t="shared" si="0"/>
        <v>153518970.44</v>
      </c>
      <c r="FR8" s="29">
        <v>73</v>
      </c>
    </row>
    <row r="9" spans="1:174" ht="28.8" x14ac:dyDescent="0.3">
      <c r="A9" s="80" t="s">
        <v>240</v>
      </c>
      <c r="B9" s="224">
        <v>15101652</v>
      </c>
      <c r="C9" s="224">
        <v>19018127</v>
      </c>
      <c r="D9" s="224">
        <v>16962409</v>
      </c>
      <c r="E9" s="224">
        <v>12653144</v>
      </c>
      <c r="F9" s="224">
        <v>14656773</v>
      </c>
      <c r="G9" s="224">
        <v>13524248</v>
      </c>
      <c r="H9" s="224">
        <v>13714399</v>
      </c>
      <c r="I9" s="224">
        <v>19053065</v>
      </c>
      <c r="J9" s="224">
        <v>16045148</v>
      </c>
      <c r="K9" s="224">
        <v>18905974</v>
      </c>
      <c r="L9" s="224">
        <v>13207652</v>
      </c>
      <c r="M9" s="224">
        <v>20266475</v>
      </c>
      <c r="N9" s="27">
        <f t="shared" si="0"/>
        <v>193109066</v>
      </c>
      <c r="FR9" s="29">
        <v>127</v>
      </c>
    </row>
    <row r="10" spans="1:174" ht="28.8" x14ac:dyDescent="0.3">
      <c r="A10" s="80" t="s">
        <v>286</v>
      </c>
      <c r="B10" s="224">
        <v>27814697</v>
      </c>
      <c r="C10" s="224">
        <v>11397493</v>
      </c>
      <c r="D10" s="224">
        <v>14022815</v>
      </c>
      <c r="E10" s="224">
        <v>13242804</v>
      </c>
      <c r="F10" s="224">
        <v>12161104</v>
      </c>
      <c r="G10" s="224">
        <v>20030635</v>
      </c>
      <c r="H10" s="224">
        <v>12512145</v>
      </c>
      <c r="I10" s="224">
        <v>16546975</v>
      </c>
      <c r="J10" s="224">
        <v>8881735.9299999997</v>
      </c>
      <c r="K10" s="224">
        <v>19908988</v>
      </c>
      <c r="L10" s="224">
        <v>17441436</v>
      </c>
      <c r="M10" s="224">
        <v>13093397</v>
      </c>
      <c r="N10" s="27">
        <f>SUM(B10:M10)</f>
        <v>187054224.93000001</v>
      </c>
      <c r="FR10" s="29"/>
    </row>
    <row r="11" spans="1:174" ht="28.8" x14ac:dyDescent="0.3">
      <c r="A11" s="80" t="s">
        <v>295</v>
      </c>
      <c r="B11" s="224">
        <v>13190553</v>
      </c>
      <c r="C11" s="224">
        <v>17892110</v>
      </c>
      <c r="D11" s="224">
        <v>16882175</v>
      </c>
      <c r="E11" s="224">
        <v>9207760</v>
      </c>
      <c r="F11" s="224">
        <v>14697086</v>
      </c>
      <c r="G11" s="224">
        <v>16867475</v>
      </c>
      <c r="H11" s="224"/>
      <c r="I11" s="224"/>
      <c r="J11" s="224"/>
      <c r="K11" s="224"/>
      <c r="L11" s="224"/>
      <c r="M11" s="224"/>
      <c r="N11" s="27">
        <f>SUM(B11:M11)</f>
        <v>88737159</v>
      </c>
      <c r="FR11" s="29"/>
    </row>
    <row r="12" spans="1:174" x14ac:dyDescent="0.3">
      <c r="A12" s="80"/>
      <c r="B12" s="29"/>
      <c r="N12" s="27"/>
      <c r="FR12" s="29"/>
    </row>
    <row r="13" spans="1:174" ht="86.4" x14ac:dyDescent="0.3">
      <c r="B13" s="82" t="s">
        <v>318</v>
      </c>
      <c r="FR13">
        <v>10</v>
      </c>
    </row>
    <row r="14" spans="1:174" x14ac:dyDescent="0.3">
      <c r="A14" s="51">
        <v>2011</v>
      </c>
      <c r="B14" s="29">
        <f t="shared" ref="B14:B22" si="1">SUM(B2:G2)</f>
        <v>51335612</v>
      </c>
      <c r="FR14">
        <v>1</v>
      </c>
    </row>
    <row r="15" spans="1:174" x14ac:dyDescent="0.3">
      <c r="A15" s="51">
        <v>2012</v>
      </c>
      <c r="B15" s="29">
        <f t="shared" si="1"/>
        <v>64566680</v>
      </c>
    </row>
    <row r="16" spans="1:174" x14ac:dyDescent="0.3">
      <c r="A16" s="51">
        <v>2013</v>
      </c>
      <c r="B16" s="29">
        <f t="shared" si="1"/>
        <v>48762686</v>
      </c>
    </row>
    <row r="17" spans="1:174" x14ac:dyDescent="0.3">
      <c r="A17" s="51">
        <v>2014</v>
      </c>
      <c r="B17" s="29">
        <f t="shared" si="1"/>
        <v>60041473</v>
      </c>
    </row>
    <row r="18" spans="1:174" x14ac:dyDescent="0.3">
      <c r="A18" s="51">
        <v>2015</v>
      </c>
      <c r="B18" s="29">
        <f t="shared" si="1"/>
        <v>77364162</v>
      </c>
    </row>
    <row r="19" spans="1:174" x14ac:dyDescent="0.3">
      <c r="A19" s="51">
        <v>2016</v>
      </c>
      <c r="B19" s="29">
        <f t="shared" si="1"/>
        <v>86923018</v>
      </c>
      <c r="FR19">
        <v>9</v>
      </c>
    </row>
    <row r="20" spans="1:174" x14ac:dyDescent="0.3">
      <c r="A20" s="51">
        <v>2017</v>
      </c>
      <c r="B20" s="29">
        <f t="shared" si="1"/>
        <v>89616940.439999998</v>
      </c>
      <c r="FR20">
        <v>5</v>
      </c>
    </row>
    <row r="21" spans="1:174" x14ac:dyDescent="0.3">
      <c r="A21" s="51">
        <v>2018</v>
      </c>
      <c r="B21" s="29">
        <f t="shared" si="1"/>
        <v>91916353</v>
      </c>
      <c r="FR21">
        <v>64</v>
      </c>
    </row>
    <row r="22" spans="1:174" x14ac:dyDescent="0.3">
      <c r="A22" s="51">
        <v>2019</v>
      </c>
      <c r="B22" s="29">
        <f t="shared" si="1"/>
        <v>98669548</v>
      </c>
      <c r="FR22">
        <v>760</v>
      </c>
    </row>
    <row r="23" spans="1:174" x14ac:dyDescent="0.3">
      <c r="A23" s="217">
        <v>2020</v>
      </c>
      <c r="B23" s="29">
        <f>N11</f>
        <v>88737159</v>
      </c>
      <c r="FR23">
        <v>1497</v>
      </c>
    </row>
    <row r="24" spans="1:174" x14ac:dyDescent="0.3">
      <c r="FR24">
        <v>9</v>
      </c>
    </row>
    <row r="25" spans="1:174" x14ac:dyDescent="0.3">
      <c r="FR25">
        <v>2</v>
      </c>
    </row>
    <row r="26" spans="1:174" x14ac:dyDescent="0.3">
      <c r="FR26">
        <v>0</v>
      </c>
    </row>
    <row r="27" spans="1:174" x14ac:dyDescent="0.3">
      <c r="FR27">
        <v>402</v>
      </c>
    </row>
    <row r="28" spans="1:174" x14ac:dyDescent="0.3">
      <c r="FR28">
        <v>7</v>
      </c>
    </row>
    <row r="29" spans="1:174" x14ac:dyDescent="0.3">
      <c r="FR29">
        <v>15</v>
      </c>
    </row>
    <row r="47" spans="174:174" x14ac:dyDescent="0.3">
      <c r="FR47">
        <v>150</v>
      </c>
    </row>
    <row r="48" spans="174:174" x14ac:dyDescent="0.3">
      <c r="FR48">
        <v>58</v>
      </c>
    </row>
    <row r="49" spans="174:174" x14ac:dyDescent="0.3">
      <c r="FR49" s="51">
        <v>2</v>
      </c>
    </row>
  </sheetData>
  <phoneticPr fontId="18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tabColor rgb="FFFFFF00"/>
  </sheetPr>
  <dimension ref="A1:FR38"/>
  <sheetViews>
    <sheetView workbookViewId="0">
      <selection activeCell="E8" sqref="E8"/>
    </sheetView>
  </sheetViews>
  <sheetFormatPr defaultColWidth="11.44140625" defaultRowHeight="14.4" x14ac:dyDescent="0.3"/>
  <cols>
    <col min="1" max="1" width="20.44140625" bestFit="1" customWidth="1"/>
    <col min="2" max="2" width="40.109375" bestFit="1" customWidth="1"/>
    <col min="5" max="5" width="24.44140625" bestFit="1" customWidth="1"/>
    <col min="6" max="6" width="13.6640625" bestFit="1" customWidth="1"/>
    <col min="15" max="15" width="12.6640625" bestFit="1" customWidth="1"/>
  </cols>
  <sheetData>
    <row r="1" spans="1:174" x14ac:dyDescent="0.3">
      <c r="B1" t="s">
        <v>191</v>
      </c>
      <c r="E1" s="230" t="s">
        <v>193</v>
      </c>
      <c r="F1" s="230"/>
    </row>
    <row r="2" spans="1:174" ht="28.8" x14ac:dyDescent="0.3">
      <c r="A2" t="s">
        <v>176</v>
      </c>
      <c r="B2" s="7">
        <f>'New Const Permits'!N14</f>
        <v>9</v>
      </c>
      <c r="E2" s="86" t="s">
        <v>185</v>
      </c>
      <c r="F2" s="78">
        <f>'YOY Building Permit Value'!E6</f>
        <v>12183268</v>
      </c>
    </row>
    <row r="3" spans="1:174" ht="28.8" x14ac:dyDescent="0.3">
      <c r="A3" t="s">
        <v>177</v>
      </c>
      <c r="B3" s="7">
        <f>'New Const Permits'!N15</f>
        <v>31</v>
      </c>
      <c r="E3" s="86" t="s">
        <v>186</v>
      </c>
      <c r="F3" s="78">
        <f>'YOY Building Permit Value'!E7</f>
        <v>15561096</v>
      </c>
      <c r="FR3">
        <v>366</v>
      </c>
    </row>
    <row r="4" spans="1:174" ht="28.8" x14ac:dyDescent="0.3">
      <c r="A4" t="s">
        <v>178</v>
      </c>
      <c r="B4" s="7">
        <f>'New Const Permits'!N16</f>
        <v>37</v>
      </c>
      <c r="E4" s="86" t="s">
        <v>190</v>
      </c>
      <c r="F4" s="78">
        <f>'YOY Building Permit Value'!E8</f>
        <v>18183137</v>
      </c>
      <c r="FR4">
        <v>106</v>
      </c>
    </row>
    <row r="5" spans="1:174" x14ac:dyDescent="0.3">
      <c r="A5" t="s">
        <v>179</v>
      </c>
      <c r="B5" s="7">
        <f>'New Const Permits'!N17</f>
        <v>74</v>
      </c>
      <c r="FR5">
        <v>340</v>
      </c>
    </row>
    <row r="6" spans="1:174" x14ac:dyDescent="0.3">
      <c r="A6" t="s">
        <v>180</v>
      </c>
      <c r="B6" s="7">
        <f>'New Const Permits'!N18</f>
        <v>22</v>
      </c>
      <c r="FQ6">
        <v>205</v>
      </c>
      <c r="FR6">
        <v>210</v>
      </c>
    </row>
    <row r="7" spans="1:174" x14ac:dyDescent="0.3">
      <c r="A7" t="s">
        <v>181</v>
      </c>
      <c r="B7" s="7">
        <f>'New Const Permits'!N19</f>
        <v>11</v>
      </c>
      <c r="FR7">
        <v>251</v>
      </c>
    </row>
    <row r="8" spans="1:174" x14ac:dyDescent="0.3">
      <c r="A8" t="s">
        <v>16</v>
      </c>
      <c r="B8" s="7" t="e">
        <f>'New Const Permits'!#REF!</f>
        <v>#REF!</v>
      </c>
      <c r="FR8">
        <v>73</v>
      </c>
    </row>
    <row r="9" spans="1:174" x14ac:dyDescent="0.3">
      <c r="FR9">
        <v>127</v>
      </c>
    </row>
    <row r="10" spans="1:174" x14ac:dyDescent="0.3">
      <c r="B10" t="s">
        <v>192</v>
      </c>
      <c r="FR10">
        <v>10</v>
      </c>
    </row>
    <row r="11" spans="1:174" x14ac:dyDescent="0.3">
      <c r="A11" t="s">
        <v>179</v>
      </c>
      <c r="B11" s="78">
        <f>'New Const Value'!N41</f>
        <v>18516408</v>
      </c>
      <c r="FR11">
        <v>1</v>
      </c>
    </row>
    <row r="12" spans="1:174" x14ac:dyDescent="0.3">
      <c r="A12" t="s">
        <v>177</v>
      </c>
      <c r="B12" s="78">
        <f>'New Const Value'!N39</f>
        <v>16719006</v>
      </c>
    </row>
    <row r="13" spans="1:174" x14ac:dyDescent="0.3">
      <c r="A13" t="s">
        <v>182</v>
      </c>
      <c r="B13" s="78">
        <f>'New Const Value'!N44</f>
        <v>10272337</v>
      </c>
    </row>
    <row r="14" spans="1:174" x14ac:dyDescent="0.3">
      <c r="A14" t="s">
        <v>184</v>
      </c>
      <c r="B14" s="78">
        <f>'New Const Value'!N46</f>
        <v>9184859</v>
      </c>
    </row>
    <row r="15" spans="1:174" x14ac:dyDescent="0.3">
      <c r="A15" t="s">
        <v>183</v>
      </c>
      <c r="B15" s="78">
        <f>'New Const Value'!N45</f>
        <v>7768187</v>
      </c>
    </row>
    <row r="16" spans="1:174" x14ac:dyDescent="0.3">
      <c r="A16" t="s">
        <v>178</v>
      </c>
      <c r="B16" s="78">
        <f>'New Const Value'!N40</f>
        <v>15341152</v>
      </c>
      <c r="FR16">
        <v>9</v>
      </c>
    </row>
    <row r="17" spans="1:174" x14ac:dyDescent="0.3">
      <c r="A17" t="s">
        <v>181</v>
      </c>
      <c r="B17" s="78">
        <f>'New Const Value'!N43</f>
        <v>7155336</v>
      </c>
      <c r="FR17">
        <v>5</v>
      </c>
    </row>
    <row r="18" spans="1:174" x14ac:dyDescent="0.3">
      <c r="A18" t="s">
        <v>180</v>
      </c>
      <c r="B18" s="78">
        <f>'New Const Value'!N42</f>
        <v>6827907</v>
      </c>
      <c r="FR18">
        <v>64</v>
      </c>
    </row>
    <row r="19" spans="1:174" x14ac:dyDescent="0.3">
      <c r="A19" t="s">
        <v>176</v>
      </c>
      <c r="B19" s="78">
        <f>'New Const Value'!N38</f>
        <v>2965260</v>
      </c>
      <c r="FR19">
        <v>760</v>
      </c>
    </row>
    <row r="20" spans="1:174" x14ac:dyDescent="0.3">
      <c r="B20" s="78">
        <f>'New Const Value'!N47</f>
        <v>94750452</v>
      </c>
      <c r="FR20">
        <v>1497</v>
      </c>
    </row>
    <row r="21" spans="1:174" x14ac:dyDescent="0.3">
      <c r="FR21">
        <v>9</v>
      </c>
    </row>
    <row r="23" spans="1:174" x14ac:dyDescent="0.3">
      <c r="B23" t="s">
        <v>189</v>
      </c>
    </row>
    <row r="24" spans="1:174" x14ac:dyDescent="0.3">
      <c r="A24" t="s">
        <v>179</v>
      </c>
      <c r="B24" s="78">
        <f>'New Const Value'!N53</f>
        <v>20149366</v>
      </c>
    </row>
    <row r="25" spans="1:174" x14ac:dyDescent="0.3">
      <c r="A25" t="s">
        <v>178</v>
      </c>
      <c r="B25" s="78">
        <f>'New Const Value'!N52</f>
        <v>17829678</v>
      </c>
    </row>
    <row r="26" spans="1:174" x14ac:dyDescent="0.3">
      <c r="A26" t="s">
        <v>182</v>
      </c>
      <c r="B26" s="78">
        <f>'New Const Value'!N56</f>
        <v>17590700</v>
      </c>
    </row>
    <row r="27" spans="1:174" x14ac:dyDescent="0.3">
      <c r="A27" t="s">
        <v>177</v>
      </c>
      <c r="B27" s="78">
        <f>'New Const Value'!N51</f>
        <v>11155089</v>
      </c>
    </row>
    <row r="28" spans="1:174" x14ac:dyDescent="0.3">
      <c r="A28" t="s">
        <v>184</v>
      </c>
      <c r="B28" s="78">
        <f>'New Const Value'!N58</f>
        <v>8165125</v>
      </c>
    </row>
    <row r="29" spans="1:174" x14ac:dyDescent="0.3">
      <c r="A29" t="s">
        <v>176</v>
      </c>
      <c r="B29" s="78">
        <f>'New Const Value'!N50</f>
        <v>7052027</v>
      </c>
    </row>
    <row r="30" spans="1:174" x14ac:dyDescent="0.3">
      <c r="A30" t="s">
        <v>180</v>
      </c>
      <c r="B30" s="78">
        <f>'New Const Value'!N54</f>
        <v>6612961</v>
      </c>
    </row>
    <row r="31" spans="1:174" x14ac:dyDescent="0.3">
      <c r="A31" t="s">
        <v>183</v>
      </c>
      <c r="B31" s="78">
        <f>'New Const Value'!N57</f>
        <v>6104366</v>
      </c>
    </row>
    <row r="32" spans="1:174" x14ac:dyDescent="0.3">
      <c r="A32" t="s">
        <v>181</v>
      </c>
      <c r="B32" s="78">
        <f>'New Const Value'!N55</f>
        <v>4468775</v>
      </c>
    </row>
    <row r="33" spans="2:174" x14ac:dyDescent="0.3">
      <c r="B33" s="78">
        <f>SUM(B24:B32)</f>
        <v>99128087</v>
      </c>
    </row>
    <row r="36" spans="2:174" x14ac:dyDescent="0.3">
      <c r="FR36">
        <v>150</v>
      </c>
    </row>
    <row r="37" spans="2:174" x14ac:dyDescent="0.3">
      <c r="FR37">
        <v>58</v>
      </c>
    </row>
    <row r="38" spans="2:174" x14ac:dyDescent="0.3">
      <c r="FR38" s="51">
        <v>2</v>
      </c>
    </row>
  </sheetData>
  <sortState xmlns:xlrd2="http://schemas.microsoft.com/office/spreadsheetml/2017/richdata2" ref="A11:B19">
    <sortCondition descending="1" ref="B11:B19"/>
  </sortState>
  <mergeCells count="1">
    <mergeCell ref="E1:F1"/>
  </mergeCells>
  <pageMargins left="0.75" right="0.75" top="1" bottom="1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tabColor rgb="FFFFFF00"/>
  </sheetPr>
  <dimension ref="A1:FR140"/>
  <sheetViews>
    <sheetView topLeftCell="A101" workbookViewId="0">
      <selection activeCell="J101" sqref="J101"/>
    </sheetView>
  </sheetViews>
  <sheetFormatPr defaultColWidth="8.6640625" defaultRowHeight="14.4" x14ac:dyDescent="0.3"/>
  <cols>
    <col min="3" max="3" width="12.109375" customWidth="1"/>
    <col min="6" max="6" width="12.109375" bestFit="1" customWidth="1"/>
    <col min="8" max="8" width="11" bestFit="1" customWidth="1"/>
    <col min="10" max="10" width="9.6640625" bestFit="1" customWidth="1"/>
    <col min="14" max="14" width="22" bestFit="1" customWidth="1"/>
  </cols>
  <sheetData>
    <row r="1" spans="1:174" ht="21" x14ac:dyDescent="0.4">
      <c r="A1" s="65"/>
      <c r="B1" s="266" t="s">
        <v>164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65"/>
    </row>
    <row r="2" spans="1:174" ht="15" thickBot="1" x14ac:dyDescent="0.35">
      <c r="A2" s="65"/>
      <c r="B2" s="260" t="s">
        <v>326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65"/>
    </row>
    <row r="3" spans="1:174" x14ac:dyDescent="0.3">
      <c r="A3" s="65"/>
      <c r="B3" s="261" t="s">
        <v>152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3"/>
      <c r="N3" s="65"/>
      <c r="FR3">
        <v>366</v>
      </c>
    </row>
    <row r="4" spans="1:174" x14ac:dyDescent="0.3">
      <c r="A4" s="65"/>
      <c r="B4" s="257"/>
      <c r="C4" s="248"/>
      <c r="D4" s="141" t="s">
        <v>95</v>
      </c>
      <c r="E4" s="141" t="s">
        <v>96</v>
      </c>
      <c r="F4" s="141" t="s">
        <v>97</v>
      </c>
      <c r="G4" s="141" t="s">
        <v>96</v>
      </c>
      <c r="H4" s="141" t="s">
        <v>98</v>
      </c>
      <c r="I4" s="141" t="s">
        <v>96</v>
      </c>
      <c r="J4" s="141" t="s">
        <v>99</v>
      </c>
      <c r="K4" s="141" t="s">
        <v>96</v>
      </c>
      <c r="L4" s="83" t="s">
        <v>153</v>
      </c>
      <c r="M4" s="142" t="s">
        <v>96</v>
      </c>
      <c r="N4" s="65"/>
      <c r="FR4">
        <v>106</v>
      </c>
    </row>
    <row r="5" spans="1:174" x14ac:dyDescent="0.3">
      <c r="A5" s="65"/>
      <c r="B5" s="250" t="s">
        <v>18</v>
      </c>
      <c r="C5" s="234"/>
      <c r="D5" s="16"/>
      <c r="E5" s="16"/>
      <c r="F5" s="16"/>
      <c r="G5" s="16"/>
      <c r="H5" s="16"/>
      <c r="I5" s="16"/>
      <c r="J5" s="16"/>
      <c r="K5" s="16"/>
      <c r="L5" s="84"/>
      <c r="M5" s="85"/>
      <c r="N5" s="65"/>
      <c r="FR5">
        <v>340</v>
      </c>
    </row>
    <row r="6" spans="1:174" x14ac:dyDescent="0.3">
      <c r="A6" s="65"/>
      <c r="B6" s="259" t="s">
        <v>101</v>
      </c>
      <c r="C6" s="236"/>
      <c r="D6" s="139">
        <v>1405</v>
      </c>
      <c r="E6" s="35"/>
      <c r="F6" s="35">
        <v>585535428</v>
      </c>
      <c r="G6" s="35"/>
      <c r="H6" s="35">
        <v>416751</v>
      </c>
      <c r="I6" s="35"/>
      <c r="J6" s="35">
        <v>350000</v>
      </c>
      <c r="K6" s="35"/>
      <c r="L6" s="56">
        <v>881</v>
      </c>
      <c r="M6" s="35"/>
      <c r="N6" s="65"/>
      <c r="FQ6">
        <v>205</v>
      </c>
      <c r="FR6">
        <v>210</v>
      </c>
    </row>
    <row r="7" spans="1:174" x14ac:dyDescent="0.3">
      <c r="A7" s="65"/>
      <c r="B7" s="259" t="s">
        <v>102</v>
      </c>
      <c r="C7" s="236"/>
      <c r="D7" s="139">
        <v>1209</v>
      </c>
      <c r="E7" s="139"/>
      <c r="F7" s="35">
        <v>479372822</v>
      </c>
      <c r="G7" s="139"/>
      <c r="H7" s="35">
        <v>396503</v>
      </c>
      <c r="I7" s="139"/>
      <c r="J7" s="35">
        <v>329000</v>
      </c>
      <c r="K7" s="139"/>
      <c r="L7" s="56">
        <v>1506</v>
      </c>
      <c r="M7" s="57"/>
      <c r="N7" s="66" t="s">
        <v>167</v>
      </c>
      <c r="FR7">
        <v>251</v>
      </c>
    </row>
    <row r="8" spans="1:174" x14ac:dyDescent="0.3">
      <c r="A8" s="65"/>
      <c r="B8" s="259" t="s">
        <v>103</v>
      </c>
      <c r="C8" s="236"/>
      <c r="D8" s="40">
        <f>D6-D7</f>
        <v>196</v>
      </c>
      <c r="E8" s="47">
        <f>D8/D7</f>
        <v>0.16211745244003309</v>
      </c>
      <c r="F8" s="42">
        <f>F6-F7</f>
        <v>106162606</v>
      </c>
      <c r="G8" s="47">
        <f>F8/F7</f>
        <v>0.22146146199335431</v>
      </c>
      <c r="H8" s="42">
        <f>H6-H7</f>
        <v>20248</v>
      </c>
      <c r="I8" s="47">
        <f>H8/H7</f>
        <v>5.10664484253587E-2</v>
      </c>
      <c r="J8" s="42">
        <f>J6-J7</f>
        <v>21000</v>
      </c>
      <c r="K8" s="47">
        <f>J8/J7</f>
        <v>6.3829787234042548E-2</v>
      </c>
      <c r="L8" s="40">
        <f>L6-L7</f>
        <v>-625</v>
      </c>
      <c r="M8" s="48">
        <f>L8/L7</f>
        <v>-0.41500664010624172</v>
      </c>
      <c r="N8" s="65"/>
      <c r="FR8">
        <v>73</v>
      </c>
    </row>
    <row r="9" spans="1:174" x14ac:dyDescent="0.3">
      <c r="A9" s="65"/>
      <c r="B9" s="250" t="s">
        <v>154</v>
      </c>
      <c r="C9" s="241"/>
      <c r="D9" s="139"/>
      <c r="E9" s="139"/>
      <c r="F9" s="139"/>
      <c r="G9" s="139"/>
      <c r="H9" s="139"/>
      <c r="I9" s="139"/>
      <c r="J9" s="139"/>
      <c r="K9" s="139"/>
      <c r="L9" s="28"/>
      <c r="M9" s="57"/>
      <c r="N9" s="65"/>
      <c r="FR9">
        <v>127</v>
      </c>
    </row>
    <row r="10" spans="1:174" x14ac:dyDescent="0.3">
      <c r="A10" s="65"/>
      <c r="B10" s="259" t="s">
        <v>105</v>
      </c>
      <c r="C10" s="236"/>
      <c r="D10" s="139">
        <v>230</v>
      </c>
      <c r="E10" s="139"/>
      <c r="F10" s="35">
        <v>27080224</v>
      </c>
      <c r="G10" s="139"/>
      <c r="H10" s="35">
        <v>117740</v>
      </c>
      <c r="I10" s="139"/>
      <c r="J10" s="35">
        <v>90000</v>
      </c>
      <c r="K10" s="139"/>
      <c r="L10" s="56">
        <v>699</v>
      </c>
      <c r="M10" s="57"/>
      <c r="N10" s="65"/>
      <c r="FR10">
        <v>10</v>
      </c>
    </row>
    <row r="11" spans="1:174" x14ac:dyDescent="0.3">
      <c r="A11" s="65"/>
      <c r="B11" s="259" t="s">
        <v>106</v>
      </c>
      <c r="C11" s="236"/>
      <c r="D11" s="139">
        <v>244</v>
      </c>
      <c r="E11" s="139"/>
      <c r="F11" s="35">
        <v>25412015</v>
      </c>
      <c r="G11" s="139"/>
      <c r="H11" s="35">
        <v>104147</v>
      </c>
      <c r="I11" s="139"/>
      <c r="J11" s="35">
        <v>71000</v>
      </c>
      <c r="K11" s="139"/>
      <c r="L11" s="56">
        <v>841</v>
      </c>
      <c r="M11" s="57"/>
      <c r="N11" s="65"/>
      <c r="O11" s="181"/>
      <c r="FR11">
        <v>1</v>
      </c>
    </row>
    <row r="12" spans="1:174" x14ac:dyDescent="0.3">
      <c r="A12" s="65"/>
      <c r="B12" s="259" t="s">
        <v>103</v>
      </c>
      <c r="C12" s="236"/>
      <c r="D12" s="40">
        <f>D10-D11</f>
        <v>-14</v>
      </c>
      <c r="E12" s="47">
        <f>D12/D11</f>
        <v>-5.737704918032787E-2</v>
      </c>
      <c r="F12" s="42">
        <f>F10-F11</f>
        <v>1668209</v>
      </c>
      <c r="G12" s="47">
        <f>F12/F11</f>
        <v>6.5646466838619452E-2</v>
      </c>
      <c r="H12" s="42">
        <f>H10-H11</f>
        <v>13593</v>
      </c>
      <c r="I12" s="47">
        <f>H12/H11</f>
        <v>0.13051744169299165</v>
      </c>
      <c r="J12" s="42">
        <f>J10-J11</f>
        <v>19000</v>
      </c>
      <c r="K12" s="47">
        <f>J12/J11</f>
        <v>0.26760563380281688</v>
      </c>
      <c r="L12" s="40">
        <f>L10-L11</f>
        <v>-142</v>
      </c>
      <c r="M12" s="48">
        <f>L12/L11</f>
        <v>-0.16884661117717004</v>
      </c>
      <c r="N12" s="65"/>
      <c r="O12" s="216"/>
    </row>
    <row r="13" spans="1:174" x14ac:dyDescent="0.3">
      <c r="A13" s="65"/>
      <c r="B13" s="250" t="s">
        <v>20</v>
      </c>
      <c r="C13" s="241"/>
      <c r="D13" s="139"/>
      <c r="E13" s="139"/>
      <c r="F13" s="139"/>
      <c r="G13" s="139"/>
      <c r="H13" s="139"/>
      <c r="I13" s="139"/>
      <c r="J13" s="139"/>
      <c r="K13" s="139"/>
      <c r="L13" s="28"/>
      <c r="M13" s="57"/>
      <c r="N13" s="65"/>
      <c r="O13" s="181"/>
    </row>
    <row r="14" spans="1:174" x14ac:dyDescent="0.3">
      <c r="A14" s="65"/>
      <c r="B14" s="259" t="s">
        <v>105</v>
      </c>
      <c r="C14" s="236"/>
      <c r="D14" s="13">
        <v>12</v>
      </c>
      <c r="E14" s="139"/>
      <c r="F14" s="35">
        <v>9813400</v>
      </c>
      <c r="G14" s="139"/>
      <c r="H14" s="35">
        <v>817783</v>
      </c>
      <c r="I14" s="139"/>
      <c r="J14" s="35">
        <v>498750</v>
      </c>
      <c r="K14" s="139"/>
      <c r="L14" s="56">
        <v>50</v>
      </c>
      <c r="M14" s="57"/>
      <c r="N14" s="65"/>
    </row>
    <row r="15" spans="1:174" x14ac:dyDescent="0.3">
      <c r="A15" s="65"/>
      <c r="B15" s="259" t="s">
        <v>106</v>
      </c>
      <c r="C15" s="236"/>
      <c r="D15" s="13">
        <v>20</v>
      </c>
      <c r="E15" s="139"/>
      <c r="F15" s="35">
        <v>9187500</v>
      </c>
      <c r="G15" s="139"/>
      <c r="H15" s="35">
        <v>459375</v>
      </c>
      <c r="I15" s="139"/>
      <c r="J15" s="35">
        <v>399750</v>
      </c>
      <c r="K15" s="139"/>
      <c r="L15" s="56">
        <v>55</v>
      </c>
      <c r="M15" s="57"/>
      <c r="N15" s="65"/>
    </row>
    <row r="16" spans="1:174" x14ac:dyDescent="0.3">
      <c r="A16" s="65"/>
      <c r="B16" s="259" t="s">
        <v>103</v>
      </c>
      <c r="C16" s="236"/>
      <c r="D16" s="40">
        <f>D14-D15</f>
        <v>-8</v>
      </c>
      <c r="E16" s="47">
        <f>D16/D15</f>
        <v>-0.4</v>
      </c>
      <c r="F16" s="42">
        <f>F14-F15</f>
        <v>625900</v>
      </c>
      <c r="G16" s="47">
        <f>F16/F15</f>
        <v>6.8125170068027208E-2</v>
      </c>
      <c r="H16" s="42">
        <f>H14-H15</f>
        <v>358408</v>
      </c>
      <c r="I16" s="47">
        <f>H16/H15</f>
        <v>0.78020789115646261</v>
      </c>
      <c r="J16" s="42">
        <f>J14-J15</f>
        <v>99000</v>
      </c>
      <c r="K16" s="47">
        <f>J16/J15</f>
        <v>0.24765478424015008</v>
      </c>
      <c r="L16" s="40">
        <f>L14-L15</f>
        <v>-5</v>
      </c>
      <c r="M16" s="48">
        <f>L16/L15</f>
        <v>-9.0909090909090912E-2</v>
      </c>
      <c r="N16" s="65"/>
      <c r="FR16">
        <v>9</v>
      </c>
    </row>
    <row r="17" spans="1:174" x14ac:dyDescent="0.3">
      <c r="A17" s="65"/>
      <c r="B17" s="250" t="s">
        <v>155</v>
      </c>
      <c r="C17" s="241"/>
      <c r="D17" s="139"/>
      <c r="E17" s="139"/>
      <c r="F17" s="139"/>
      <c r="G17" s="139"/>
      <c r="H17" s="139"/>
      <c r="I17" s="139"/>
      <c r="J17" s="139"/>
      <c r="K17" s="139"/>
      <c r="L17" s="28"/>
      <c r="M17" s="57"/>
      <c r="N17" s="65"/>
      <c r="FR17">
        <v>5</v>
      </c>
    </row>
    <row r="18" spans="1:174" x14ac:dyDescent="0.3">
      <c r="A18" s="65"/>
      <c r="B18" s="259" t="s">
        <v>105</v>
      </c>
      <c r="C18" s="236"/>
      <c r="D18" s="40">
        <f>D6+D10+D14</f>
        <v>1647</v>
      </c>
      <c r="E18" s="138"/>
      <c r="F18" s="42">
        <f>F6+F10+F14</f>
        <v>622429052</v>
      </c>
      <c r="G18" s="139"/>
      <c r="H18" s="35">
        <v>377916</v>
      </c>
      <c r="I18" s="139"/>
      <c r="J18" s="35">
        <v>322500</v>
      </c>
      <c r="K18" s="138"/>
      <c r="L18" s="87">
        <f>L6+L10+L14</f>
        <v>1630</v>
      </c>
      <c r="M18" s="57"/>
      <c r="N18" s="65"/>
      <c r="FR18">
        <v>64</v>
      </c>
    </row>
    <row r="19" spans="1:174" x14ac:dyDescent="0.3">
      <c r="A19" s="65"/>
      <c r="B19" s="259" t="s">
        <v>106</v>
      </c>
      <c r="C19" s="236"/>
      <c r="D19" s="40">
        <f>D7+D11+D15</f>
        <v>1473</v>
      </c>
      <c r="E19" s="138"/>
      <c r="F19" s="42">
        <f>F7+F11+F15</f>
        <v>513972337</v>
      </c>
      <c r="G19" s="139"/>
      <c r="H19" s="35">
        <v>348928</v>
      </c>
      <c r="I19" s="139"/>
      <c r="J19" s="35">
        <v>300000</v>
      </c>
      <c r="K19" s="138"/>
      <c r="L19" s="87">
        <f>L7+L11+L15</f>
        <v>2402</v>
      </c>
      <c r="M19" s="57"/>
      <c r="N19" s="65"/>
      <c r="FR19">
        <v>760</v>
      </c>
    </row>
    <row r="20" spans="1:174" ht="15" thickBot="1" x14ac:dyDescent="0.35">
      <c r="A20" s="65"/>
      <c r="B20" s="270" t="s">
        <v>103</v>
      </c>
      <c r="C20" s="271"/>
      <c r="D20" s="132">
        <f>D18-D19</f>
        <v>174</v>
      </c>
      <c r="E20" s="133">
        <f>D20/D19</f>
        <v>0.11812627291242363</v>
      </c>
      <c r="F20" s="45">
        <f>F18-F19</f>
        <v>108456715</v>
      </c>
      <c r="G20" s="44">
        <f>F20/F19</f>
        <v>0.21101663881961025</v>
      </c>
      <c r="H20" s="45">
        <f>H18-H19</f>
        <v>28988</v>
      </c>
      <c r="I20" s="44">
        <f>H20/H19</f>
        <v>8.3077311078503302E-2</v>
      </c>
      <c r="J20" s="45">
        <f>J18-J19</f>
        <v>22500</v>
      </c>
      <c r="K20" s="44">
        <f>J20/J19</f>
        <v>7.4999999999999997E-2</v>
      </c>
      <c r="L20" s="43">
        <f>L18-L19</f>
        <v>-772</v>
      </c>
      <c r="M20" s="134">
        <f>L20/L19</f>
        <v>-0.32139883430474603</v>
      </c>
      <c r="N20" s="65"/>
      <c r="FR20">
        <v>1497</v>
      </c>
    </row>
    <row r="21" spans="1:174" x14ac:dyDescent="0.3">
      <c r="A21" s="6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67"/>
      <c r="M21" s="67"/>
      <c r="N21" s="65"/>
      <c r="FR21">
        <v>9</v>
      </c>
    </row>
    <row r="22" spans="1:174" ht="15" thickBot="1" x14ac:dyDescent="0.35">
      <c r="A22" s="65"/>
      <c r="B22" s="242" t="s">
        <v>327</v>
      </c>
      <c r="C22" s="243"/>
      <c r="D22" s="243"/>
      <c r="E22" s="243"/>
      <c r="F22" s="243"/>
      <c r="G22" s="243"/>
      <c r="H22" s="243"/>
      <c r="I22" s="243"/>
      <c r="J22" s="243"/>
      <c r="K22" s="244"/>
      <c r="L22" s="67"/>
      <c r="M22" s="67"/>
      <c r="N22" s="65"/>
      <c r="FR22">
        <v>2</v>
      </c>
    </row>
    <row r="23" spans="1:174" x14ac:dyDescent="0.3">
      <c r="A23" s="65"/>
      <c r="B23" s="239" t="s">
        <v>108</v>
      </c>
      <c r="C23" s="240"/>
      <c r="D23" s="240"/>
      <c r="E23" s="240"/>
      <c r="F23" s="240"/>
      <c r="G23" s="240"/>
      <c r="H23" s="240"/>
      <c r="I23" s="240"/>
      <c r="J23" s="240"/>
      <c r="K23" s="240"/>
      <c r="L23" s="68"/>
      <c r="M23" s="65"/>
      <c r="N23" s="65"/>
      <c r="FR23">
        <v>0</v>
      </c>
    </row>
    <row r="24" spans="1:174" ht="15" thickBot="1" x14ac:dyDescent="0.35">
      <c r="A24" s="65"/>
      <c r="B24" s="245" t="s">
        <v>325</v>
      </c>
      <c r="C24" s="245"/>
      <c r="D24" s="245"/>
      <c r="E24" s="245"/>
      <c r="F24" s="140" t="s">
        <v>109</v>
      </c>
      <c r="G24" s="245" t="s">
        <v>324</v>
      </c>
      <c r="H24" s="245"/>
      <c r="I24" s="245"/>
      <c r="J24" s="245"/>
      <c r="K24" s="246"/>
      <c r="L24" s="68"/>
      <c r="M24" s="65"/>
      <c r="N24" s="65"/>
      <c r="O24" s="264"/>
      <c r="P24" s="245"/>
      <c r="Q24" s="245"/>
      <c r="R24" s="245"/>
      <c r="FR24">
        <v>402</v>
      </c>
    </row>
    <row r="25" spans="1:174" x14ac:dyDescent="0.3">
      <c r="A25" s="65"/>
      <c r="B25" s="257"/>
      <c r="C25" s="248"/>
      <c r="D25" s="141" t="s">
        <v>95</v>
      </c>
      <c r="E25" s="141" t="s">
        <v>96</v>
      </c>
      <c r="F25" s="141" t="s">
        <v>97</v>
      </c>
      <c r="G25" s="141" t="s">
        <v>96</v>
      </c>
      <c r="H25" s="141" t="s">
        <v>98</v>
      </c>
      <c r="I25" s="141" t="s">
        <v>96</v>
      </c>
      <c r="J25" s="141" t="s">
        <v>99</v>
      </c>
      <c r="K25" s="141" t="s">
        <v>96</v>
      </c>
      <c r="L25" s="69"/>
      <c r="M25" s="70"/>
      <c r="N25" s="65"/>
      <c r="FR25">
        <v>7</v>
      </c>
    </row>
    <row r="26" spans="1:174" x14ac:dyDescent="0.3">
      <c r="A26" s="65"/>
      <c r="B26" s="250" t="s">
        <v>18</v>
      </c>
      <c r="C26" s="234"/>
      <c r="D26" s="16"/>
      <c r="E26" s="16"/>
      <c r="F26" s="16"/>
      <c r="G26" s="16"/>
      <c r="H26" s="16"/>
      <c r="I26" s="16"/>
      <c r="J26" s="16"/>
      <c r="K26" s="16"/>
      <c r="L26" s="71"/>
      <c r="M26" s="72"/>
      <c r="N26" s="65"/>
      <c r="FR26">
        <v>15</v>
      </c>
    </row>
    <row r="27" spans="1:174" x14ac:dyDescent="0.3">
      <c r="A27" s="65"/>
      <c r="B27" s="259" t="s">
        <v>101</v>
      </c>
      <c r="C27" s="236"/>
      <c r="D27" s="205">
        <v>2338</v>
      </c>
      <c r="E27" s="35"/>
      <c r="F27" s="35">
        <v>967254785</v>
      </c>
      <c r="G27" s="35"/>
      <c r="H27" s="35">
        <v>413710</v>
      </c>
      <c r="I27" s="35"/>
      <c r="J27" s="35">
        <v>344900</v>
      </c>
      <c r="K27" s="58"/>
      <c r="L27" s="71"/>
      <c r="M27" s="73"/>
      <c r="N27" s="65"/>
    </row>
    <row r="28" spans="1:174" x14ac:dyDescent="0.3">
      <c r="A28" s="65"/>
      <c r="B28" s="259" t="s">
        <v>110</v>
      </c>
      <c r="C28" s="236"/>
      <c r="D28" s="205">
        <v>2020</v>
      </c>
      <c r="E28" s="205"/>
      <c r="F28" s="35">
        <v>798721341</v>
      </c>
      <c r="G28" s="205"/>
      <c r="H28" s="35">
        <v>395406</v>
      </c>
      <c r="I28" s="205"/>
      <c r="J28" s="35">
        <v>325000</v>
      </c>
      <c r="K28" s="139"/>
      <c r="L28" s="71"/>
      <c r="M28" s="75"/>
      <c r="N28" s="65"/>
    </row>
    <row r="29" spans="1:174" x14ac:dyDescent="0.3">
      <c r="A29" s="65"/>
      <c r="B29" s="259" t="s">
        <v>103</v>
      </c>
      <c r="C29" s="236"/>
      <c r="D29" s="40">
        <f>D27-D28</f>
        <v>318</v>
      </c>
      <c r="E29" s="47">
        <f>D29/D28</f>
        <v>0.15742574257425743</v>
      </c>
      <c r="F29" s="42">
        <f>F27-F28</f>
        <v>168533444</v>
      </c>
      <c r="G29" s="47">
        <f>F29/F28</f>
        <v>0.21100405779692319</v>
      </c>
      <c r="H29" s="42">
        <f>H27-H28</f>
        <v>18304</v>
      </c>
      <c r="I29" s="47">
        <f>H29/H28</f>
        <v>4.6291659711789904E-2</v>
      </c>
      <c r="J29" s="42">
        <f>J27-J28</f>
        <v>19900</v>
      </c>
      <c r="K29" s="47">
        <f>J29/J28</f>
        <v>6.1230769230769228E-2</v>
      </c>
      <c r="L29" s="72"/>
      <c r="M29" s="75"/>
      <c r="N29" s="65"/>
    </row>
    <row r="30" spans="1:174" x14ac:dyDescent="0.3">
      <c r="A30" s="65"/>
      <c r="B30" s="250" t="s">
        <v>154</v>
      </c>
      <c r="C30" s="241"/>
      <c r="D30" s="139"/>
      <c r="E30" s="139"/>
      <c r="F30" s="139"/>
      <c r="G30" s="139"/>
      <c r="H30" s="139"/>
      <c r="I30" s="139"/>
      <c r="J30" s="139"/>
      <c r="K30" s="139"/>
      <c r="L30" s="76"/>
      <c r="M30" s="75"/>
      <c r="N30" s="65"/>
    </row>
    <row r="31" spans="1:174" x14ac:dyDescent="0.3">
      <c r="A31" s="65"/>
      <c r="B31" s="259" t="s">
        <v>105</v>
      </c>
      <c r="C31" s="236"/>
      <c r="D31" s="207">
        <v>420</v>
      </c>
      <c r="E31" s="207"/>
      <c r="F31" s="35">
        <v>53715955</v>
      </c>
      <c r="G31" s="207"/>
      <c r="H31" s="35">
        <v>127895</v>
      </c>
      <c r="I31" s="207"/>
      <c r="J31" s="35">
        <v>90000</v>
      </c>
      <c r="K31" s="139"/>
      <c r="L31" s="77"/>
      <c r="M31" s="75"/>
      <c r="N31" s="65"/>
    </row>
    <row r="32" spans="1:174" x14ac:dyDescent="0.3">
      <c r="A32" s="65"/>
      <c r="B32" s="259" t="s">
        <v>110</v>
      </c>
      <c r="C32" s="236"/>
      <c r="D32" s="205">
        <v>405</v>
      </c>
      <c r="E32" s="205"/>
      <c r="F32" s="35">
        <v>45217226</v>
      </c>
      <c r="G32" s="205"/>
      <c r="H32" s="35">
        <v>111647</v>
      </c>
      <c r="I32" s="205"/>
      <c r="J32" s="35">
        <v>78000</v>
      </c>
      <c r="K32" s="139"/>
      <c r="L32" s="74"/>
      <c r="M32" s="75"/>
      <c r="N32" s="65"/>
    </row>
    <row r="33" spans="1:174" x14ac:dyDescent="0.3">
      <c r="A33" s="65"/>
      <c r="B33" s="259" t="s">
        <v>103</v>
      </c>
      <c r="C33" s="236"/>
      <c r="D33" s="40">
        <f>D31-D32</f>
        <v>15</v>
      </c>
      <c r="E33" s="47">
        <f>D33/D32</f>
        <v>3.7037037037037035E-2</v>
      </c>
      <c r="F33" s="42">
        <f>F31-F32</f>
        <v>8498729</v>
      </c>
      <c r="G33" s="47">
        <f>F33/F32</f>
        <v>0.1879533476909884</v>
      </c>
      <c r="H33" s="42">
        <f>H31-H32</f>
        <v>16248</v>
      </c>
      <c r="I33" s="47">
        <f>H33/H32</f>
        <v>0.14553010828772828</v>
      </c>
      <c r="J33" s="42">
        <f>J31-J32</f>
        <v>12000</v>
      </c>
      <c r="K33" s="47">
        <f>J33/J32</f>
        <v>0.15384615384615385</v>
      </c>
      <c r="L33" s="74"/>
      <c r="M33" s="75"/>
      <c r="N33" s="65"/>
    </row>
    <row r="34" spans="1:174" x14ac:dyDescent="0.3">
      <c r="A34" s="65"/>
      <c r="B34" s="250" t="s">
        <v>20</v>
      </c>
      <c r="C34" s="241"/>
      <c r="D34" s="139"/>
      <c r="E34" s="139"/>
      <c r="F34" s="139"/>
      <c r="G34" s="139"/>
      <c r="H34" s="139"/>
      <c r="I34" s="139"/>
      <c r="J34" s="139"/>
      <c r="K34" s="139"/>
      <c r="L34" s="76"/>
      <c r="M34" s="75"/>
      <c r="N34" s="65"/>
    </row>
    <row r="35" spans="1:174" x14ac:dyDescent="0.3">
      <c r="A35" s="65"/>
      <c r="B35" s="259" t="s">
        <v>105</v>
      </c>
      <c r="C35" s="236"/>
      <c r="D35" s="13">
        <v>25</v>
      </c>
      <c r="E35" s="205"/>
      <c r="F35" s="35">
        <v>17602400</v>
      </c>
      <c r="G35" s="205"/>
      <c r="H35" s="35">
        <v>704096</v>
      </c>
      <c r="I35" s="205"/>
      <c r="J35" s="35">
        <v>445000</v>
      </c>
      <c r="K35" s="139"/>
      <c r="L35" s="77"/>
      <c r="M35" s="75"/>
      <c r="N35" s="65"/>
    </row>
    <row r="36" spans="1:174" x14ac:dyDescent="0.3">
      <c r="A36" s="65"/>
      <c r="B36" s="259" t="s">
        <v>110</v>
      </c>
      <c r="C36" s="236"/>
      <c r="D36" s="13">
        <v>27</v>
      </c>
      <c r="E36" s="205"/>
      <c r="F36" s="35">
        <v>12050000</v>
      </c>
      <c r="G36" s="205"/>
      <c r="H36" s="35">
        <v>446296</v>
      </c>
      <c r="I36" s="205"/>
      <c r="J36" s="35">
        <v>400000</v>
      </c>
      <c r="K36" s="139"/>
      <c r="L36" s="74"/>
      <c r="M36" s="75"/>
      <c r="N36" s="65"/>
    </row>
    <row r="37" spans="1:174" x14ac:dyDescent="0.3">
      <c r="A37" s="65"/>
      <c r="B37" s="259" t="s">
        <v>103</v>
      </c>
      <c r="C37" s="236"/>
      <c r="D37" s="40">
        <f>D35-D36</f>
        <v>-2</v>
      </c>
      <c r="E37" s="47">
        <f>D37/D36</f>
        <v>-7.407407407407407E-2</v>
      </c>
      <c r="F37" s="42">
        <f>F35-F36</f>
        <v>5552400</v>
      </c>
      <c r="G37" s="47">
        <f>F37/F36</f>
        <v>0.46078008298755185</v>
      </c>
      <c r="H37" s="42">
        <f>H35-H36</f>
        <v>257800</v>
      </c>
      <c r="I37" s="47">
        <f>H37/H36</f>
        <v>0.57764353702475491</v>
      </c>
      <c r="J37" s="42">
        <f>J35-J36</f>
        <v>45000</v>
      </c>
      <c r="K37" s="47">
        <f>J37/J36</f>
        <v>0.1125</v>
      </c>
      <c r="L37" s="74"/>
      <c r="M37" s="75"/>
      <c r="N37" s="65"/>
    </row>
    <row r="38" spans="1:174" x14ac:dyDescent="0.3">
      <c r="A38" s="65"/>
      <c r="B38" s="250" t="s">
        <v>155</v>
      </c>
      <c r="C38" s="241"/>
      <c r="D38" s="139"/>
      <c r="E38" s="139"/>
      <c r="F38" s="139"/>
      <c r="G38" s="139"/>
      <c r="H38" s="139"/>
      <c r="I38" s="139"/>
      <c r="J38" s="139"/>
      <c r="K38" s="139"/>
      <c r="L38" s="76"/>
      <c r="M38" s="75"/>
      <c r="N38" s="65"/>
    </row>
    <row r="39" spans="1:174" x14ac:dyDescent="0.3">
      <c r="A39" s="65"/>
      <c r="B39" s="259" t="s">
        <v>105</v>
      </c>
      <c r="C39" s="236"/>
      <c r="D39" s="40">
        <f>D27+D31+D35</f>
        <v>2783</v>
      </c>
      <c r="E39" s="139"/>
      <c r="F39" s="42">
        <f>F27+F31+F35</f>
        <v>1038573140</v>
      </c>
      <c r="G39" s="139"/>
      <c r="H39" s="35">
        <v>373184</v>
      </c>
      <c r="I39" s="139"/>
      <c r="J39" s="35">
        <v>314900</v>
      </c>
      <c r="K39" s="139"/>
      <c r="L39" s="77"/>
      <c r="M39" s="75"/>
      <c r="N39" s="65"/>
    </row>
    <row r="40" spans="1:174" x14ac:dyDescent="0.3">
      <c r="A40" s="65"/>
      <c r="B40" s="259" t="s">
        <v>110</v>
      </c>
      <c r="C40" s="236"/>
      <c r="D40" s="40">
        <f>D28+D32+D36</f>
        <v>2452</v>
      </c>
      <c r="E40" s="139"/>
      <c r="F40" s="42">
        <f>F28+F32+F36</f>
        <v>855988567</v>
      </c>
      <c r="G40" s="139"/>
      <c r="H40" s="35">
        <v>349098</v>
      </c>
      <c r="I40" s="139"/>
      <c r="J40" s="35">
        <v>298000</v>
      </c>
      <c r="K40" s="139"/>
      <c r="L40" s="74"/>
      <c r="M40" s="75"/>
      <c r="N40" s="65"/>
    </row>
    <row r="41" spans="1:174" ht="15" thickBot="1" x14ac:dyDescent="0.35">
      <c r="A41" s="65"/>
      <c r="B41" s="270" t="s">
        <v>103</v>
      </c>
      <c r="C41" s="271"/>
      <c r="D41" s="43">
        <f>D39-D40</f>
        <v>331</v>
      </c>
      <c r="E41" s="44">
        <f>D41/D40</f>
        <v>0.13499184339314846</v>
      </c>
      <c r="F41" s="45">
        <f>F39-F40</f>
        <v>182584573</v>
      </c>
      <c r="G41" s="44">
        <f>F41/F40</f>
        <v>0.21330258374817757</v>
      </c>
      <c r="H41" s="45">
        <f>H39-H40</f>
        <v>24086</v>
      </c>
      <c r="I41" s="44">
        <f>H41/H40</f>
        <v>6.8994952706689816E-2</v>
      </c>
      <c r="J41" s="45">
        <f>J39-J40</f>
        <v>16900</v>
      </c>
      <c r="K41" s="44">
        <f>J41/J40</f>
        <v>5.6711409395973154E-2</v>
      </c>
      <c r="L41" s="74"/>
      <c r="M41" s="75"/>
      <c r="N41" s="65"/>
    </row>
    <row r="42" spans="1:174" x14ac:dyDescent="0.3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</row>
    <row r="43" spans="1:174" ht="21" x14ac:dyDescent="0.4">
      <c r="A43" s="1"/>
      <c r="B43" s="265" t="s">
        <v>163</v>
      </c>
      <c r="C43" s="265"/>
      <c r="D43" s="265"/>
      <c r="E43" s="265"/>
      <c r="F43" s="265"/>
      <c r="G43" s="265"/>
      <c r="H43" s="265"/>
      <c r="I43" s="265"/>
      <c r="J43" s="265"/>
      <c r="K43" s="265"/>
      <c r="L43" s="1"/>
    </row>
    <row r="44" spans="1:174" ht="15" thickBot="1" x14ac:dyDescent="0.35">
      <c r="A44" s="1"/>
      <c r="B44" s="245" t="s">
        <v>160</v>
      </c>
      <c r="C44" s="245"/>
      <c r="D44" s="245"/>
      <c r="E44" s="245"/>
      <c r="F44" s="245"/>
      <c r="G44" s="245"/>
      <c r="H44" s="245"/>
      <c r="I44" s="245"/>
      <c r="J44" s="245"/>
      <c r="K44" s="245"/>
      <c r="L44" s="1"/>
      <c r="FR44">
        <v>150</v>
      </c>
    </row>
    <row r="45" spans="1:174" x14ac:dyDescent="0.3">
      <c r="A45" s="1"/>
      <c r="B45" s="254" t="s">
        <v>326</v>
      </c>
      <c r="C45" s="255"/>
      <c r="D45" s="255"/>
      <c r="E45" s="255"/>
      <c r="F45" s="255"/>
      <c r="G45" s="255"/>
      <c r="H45" s="255"/>
      <c r="I45" s="255"/>
      <c r="J45" s="255"/>
      <c r="K45" s="256"/>
      <c r="L45" s="1"/>
      <c r="FR45">
        <v>58</v>
      </c>
    </row>
    <row r="46" spans="1:174" x14ac:dyDescent="0.3">
      <c r="A46" s="1"/>
      <c r="B46" s="257" t="s">
        <v>156</v>
      </c>
      <c r="C46" s="248"/>
      <c r="D46" s="248"/>
      <c r="E46" s="248"/>
      <c r="F46" s="248"/>
      <c r="G46" s="248"/>
      <c r="H46" s="248"/>
      <c r="I46" s="248"/>
      <c r="J46" s="248"/>
      <c r="K46" s="258"/>
      <c r="L46" s="1"/>
      <c r="FR46" s="51">
        <v>2</v>
      </c>
    </row>
    <row r="47" spans="1:174" x14ac:dyDescent="0.3">
      <c r="A47" s="1"/>
      <c r="B47" s="259"/>
      <c r="C47" s="236"/>
      <c r="D47" s="139" t="s">
        <v>95</v>
      </c>
      <c r="E47" s="139" t="s">
        <v>96</v>
      </c>
      <c r="F47" s="139" t="s">
        <v>97</v>
      </c>
      <c r="G47" s="139" t="s">
        <v>96</v>
      </c>
      <c r="H47" s="139" t="s">
        <v>98</v>
      </c>
      <c r="I47" s="139" t="s">
        <v>96</v>
      </c>
      <c r="J47" s="139" t="s">
        <v>99</v>
      </c>
      <c r="K47" s="37" t="s">
        <v>96</v>
      </c>
      <c r="L47" s="1"/>
    </row>
    <row r="48" spans="1:174" x14ac:dyDescent="0.3">
      <c r="A48" s="1"/>
      <c r="B48" s="250" t="s">
        <v>157</v>
      </c>
      <c r="C48" s="234"/>
      <c r="D48" s="16"/>
      <c r="E48" s="16"/>
      <c r="F48" s="16"/>
      <c r="G48" s="16"/>
      <c r="H48" s="16"/>
      <c r="I48" s="16"/>
      <c r="J48" s="16"/>
      <c r="K48" s="38"/>
      <c r="L48" s="1"/>
    </row>
    <row r="49" spans="1:12" x14ac:dyDescent="0.3">
      <c r="A49" s="1"/>
      <c r="B49" s="259" t="s">
        <v>101</v>
      </c>
      <c r="C49" s="236"/>
      <c r="D49" s="139">
        <v>1181</v>
      </c>
      <c r="E49" s="16"/>
      <c r="F49" s="35">
        <v>537897780</v>
      </c>
      <c r="G49" s="16"/>
      <c r="H49" s="35">
        <v>455459</v>
      </c>
      <c r="I49" s="139"/>
      <c r="J49" s="35">
        <v>372500</v>
      </c>
      <c r="K49" s="38"/>
      <c r="L49" s="1"/>
    </row>
    <row r="50" spans="1:12" x14ac:dyDescent="0.3">
      <c r="A50" s="1"/>
      <c r="B50" s="259" t="s">
        <v>102</v>
      </c>
      <c r="C50" s="236"/>
      <c r="D50" s="139">
        <v>1050</v>
      </c>
      <c r="E50" s="16"/>
      <c r="F50" s="35">
        <v>439896458</v>
      </c>
      <c r="G50" s="16"/>
      <c r="H50" s="35">
        <v>418949</v>
      </c>
      <c r="I50" s="139"/>
      <c r="J50" s="35">
        <v>341500</v>
      </c>
      <c r="K50" s="39"/>
      <c r="L50" s="1"/>
    </row>
    <row r="51" spans="1:12" x14ac:dyDescent="0.3">
      <c r="A51" s="1"/>
      <c r="B51" s="259" t="s">
        <v>103</v>
      </c>
      <c r="C51" s="236"/>
      <c r="D51" s="13">
        <f>D49-D50</f>
        <v>131</v>
      </c>
      <c r="E51" s="28">
        <f>D51/D50</f>
        <v>0.12476190476190477</v>
      </c>
      <c r="F51" s="35">
        <f>F49-F50</f>
        <v>98001322</v>
      </c>
      <c r="G51" s="28">
        <f>F51/F50</f>
        <v>0.22278270310601136</v>
      </c>
      <c r="H51" s="35">
        <f>H49-H50</f>
        <v>36510</v>
      </c>
      <c r="I51" s="28">
        <f>H51/H50</f>
        <v>8.7146645534420655E-2</v>
      </c>
      <c r="J51" s="35">
        <f>J49-J50</f>
        <v>31000</v>
      </c>
      <c r="K51" s="57">
        <f>J51/J50</f>
        <v>9.0775988286969256E-2</v>
      </c>
      <c r="L51" s="1"/>
    </row>
    <row r="52" spans="1:12" x14ac:dyDescent="0.3">
      <c r="A52" s="1"/>
      <c r="B52" s="250" t="s">
        <v>158</v>
      </c>
      <c r="C52" s="241"/>
      <c r="D52" s="16"/>
      <c r="E52" s="16"/>
      <c r="F52" s="139"/>
      <c r="G52" s="16"/>
      <c r="H52" s="16"/>
      <c r="I52" s="16"/>
      <c r="J52" s="16"/>
      <c r="K52" s="38"/>
      <c r="L52" s="1"/>
    </row>
    <row r="53" spans="1:12" x14ac:dyDescent="0.3">
      <c r="A53" s="1"/>
      <c r="B53" s="259" t="s">
        <v>105</v>
      </c>
      <c r="C53" s="236"/>
      <c r="D53" s="139">
        <v>135</v>
      </c>
      <c r="E53" s="16"/>
      <c r="F53" s="35">
        <v>35201032</v>
      </c>
      <c r="G53" s="16"/>
      <c r="H53" s="35">
        <v>260748</v>
      </c>
      <c r="I53" s="139"/>
      <c r="J53" s="35">
        <v>23990</v>
      </c>
      <c r="K53" s="38"/>
      <c r="L53" s="1"/>
    </row>
    <row r="54" spans="1:12" x14ac:dyDescent="0.3">
      <c r="A54" s="1"/>
      <c r="B54" s="259" t="s">
        <v>106</v>
      </c>
      <c r="C54" s="236"/>
      <c r="D54" s="139">
        <v>104</v>
      </c>
      <c r="E54" s="16"/>
      <c r="F54" s="35">
        <v>29126995</v>
      </c>
      <c r="G54" s="16"/>
      <c r="H54" s="35">
        <v>280067</v>
      </c>
      <c r="I54" s="139"/>
      <c r="J54" s="35">
        <v>257500</v>
      </c>
      <c r="K54" s="38"/>
      <c r="L54" s="1"/>
    </row>
    <row r="55" spans="1:12" x14ac:dyDescent="0.3">
      <c r="A55" s="1"/>
      <c r="B55" s="259" t="s">
        <v>103</v>
      </c>
      <c r="C55" s="236"/>
      <c r="D55" s="13">
        <f>D53-D54</f>
        <v>31</v>
      </c>
      <c r="E55" s="28">
        <f>D55/D54</f>
        <v>0.29807692307692307</v>
      </c>
      <c r="F55" s="35">
        <f>F53-F54</f>
        <v>6074037</v>
      </c>
      <c r="G55" s="28">
        <f>F55/F54</f>
        <v>0.20853634231749618</v>
      </c>
      <c r="H55" s="35">
        <f>H53-H54</f>
        <v>-19319</v>
      </c>
      <c r="I55" s="28">
        <f>H55/H54</f>
        <v>-6.8979922661363172E-2</v>
      </c>
      <c r="J55" s="35">
        <f>J53-J54</f>
        <v>-233510</v>
      </c>
      <c r="K55" s="57">
        <f>J55/J54</f>
        <v>-0.90683495145631066</v>
      </c>
      <c r="L55" s="1"/>
    </row>
    <row r="56" spans="1:12" x14ac:dyDescent="0.3">
      <c r="A56" s="1"/>
      <c r="B56" s="250" t="s">
        <v>159</v>
      </c>
      <c r="C56" s="241"/>
      <c r="D56" s="16"/>
      <c r="E56" s="16"/>
      <c r="F56" s="139"/>
      <c r="G56" s="16"/>
      <c r="H56" s="16"/>
      <c r="I56" s="16"/>
      <c r="J56" s="16"/>
      <c r="K56" s="38"/>
      <c r="L56" s="1"/>
    </row>
    <row r="57" spans="1:12" x14ac:dyDescent="0.3">
      <c r="A57" s="1"/>
      <c r="B57" s="251" t="s">
        <v>105</v>
      </c>
      <c r="C57" s="232"/>
      <c r="D57" s="138">
        <f>D6</f>
        <v>1405</v>
      </c>
      <c r="E57" s="138"/>
      <c r="F57" s="42">
        <f>F6</f>
        <v>585535428</v>
      </c>
      <c r="G57" s="62"/>
      <c r="H57" s="42">
        <f>H6</f>
        <v>416751</v>
      </c>
      <c r="I57" s="138"/>
      <c r="J57" s="42">
        <f>J6</f>
        <v>350000</v>
      </c>
      <c r="K57" s="63"/>
      <c r="L57" s="1"/>
    </row>
    <row r="58" spans="1:12" x14ac:dyDescent="0.3">
      <c r="A58" s="1"/>
      <c r="B58" s="251" t="s">
        <v>106</v>
      </c>
      <c r="C58" s="232"/>
      <c r="D58" s="138">
        <f>D7</f>
        <v>1209</v>
      </c>
      <c r="E58" s="62"/>
      <c r="F58" s="42">
        <f>F7</f>
        <v>479372822</v>
      </c>
      <c r="G58" s="62"/>
      <c r="H58" s="42">
        <f>H7</f>
        <v>396503</v>
      </c>
      <c r="I58" s="138"/>
      <c r="J58" s="42">
        <f>J7</f>
        <v>329000</v>
      </c>
      <c r="K58" s="63"/>
      <c r="L58" s="1"/>
    </row>
    <row r="59" spans="1:12" ht="15" thickBot="1" x14ac:dyDescent="0.35">
      <c r="A59" s="1"/>
      <c r="B59" s="252" t="s">
        <v>103</v>
      </c>
      <c r="C59" s="253"/>
      <c r="D59" s="43">
        <f>D57-D58</f>
        <v>196</v>
      </c>
      <c r="E59" s="44">
        <f>D59/D58</f>
        <v>0.16211745244003309</v>
      </c>
      <c r="F59" s="45">
        <f>F57-F58</f>
        <v>106162606</v>
      </c>
      <c r="G59" s="44">
        <f>F59/F58</f>
        <v>0.22146146199335431</v>
      </c>
      <c r="H59" s="45">
        <f>H57-H58</f>
        <v>20248</v>
      </c>
      <c r="I59" s="44">
        <f>H59/H58</f>
        <v>5.10664484253587E-2</v>
      </c>
      <c r="J59" s="45">
        <f>J57-J58</f>
        <v>21000</v>
      </c>
      <c r="K59" s="46">
        <f>J59/J58</f>
        <v>6.3829787234042548E-2</v>
      </c>
      <c r="L59" s="1"/>
    </row>
    <row r="60" spans="1:12" ht="15" thickBot="1" x14ac:dyDescent="0.35">
      <c r="A60" s="1"/>
      <c r="B60" s="242"/>
      <c r="C60" s="243"/>
      <c r="D60" s="243"/>
      <c r="E60" s="243"/>
      <c r="F60" s="243"/>
      <c r="G60" s="243"/>
      <c r="H60" s="243"/>
      <c r="I60" s="243"/>
      <c r="J60" s="243"/>
      <c r="K60" s="244"/>
      <c r="L60" s="1"/>
    </row>
    <row r="61" spans="1:12" ht="15" thickBot="1" x14ac:dyDescent="0.35">
      <c r="A61" s="1"/>
      <c r="B61" s="242" t="s">
        <v>327</v>
      </c>
      <c r="C61" s="243"/>
      <c r="D61" s="243"/>
      <c r="E61" s="243"/>
      <c r="F61" s="243"/>
      <c r="G61" s="243"/>
      <c r="H61" s="243"/>
      <c r="I61" s="243"/>
      <c r="J61" s="243"/>
      <c r="K61" s="244"/>
      <c r="L61" s="1"/>
    </row>
    <row r="62" spans="1:12" x14ac:dyDescent="0.3">
      <c r="A62" s="1"/>
      <c r="B62" s="239" t="s">
        <v>108</v>
      </c>
      <c r="C62" s="240"/>
      <c r="D62" s="240"/>
      <c r="E62" s="240"/>
      <c r="F62" s="240"/>
      <c r="G62" s="240"/>
      <c r="H62" s="240"/>
      <c r="I62" s="240"/>
      <c r="J62" s="240"/>
      <c r="K62" s="240"/>
      <c r="L62" s="1"/>
    </row>
    <row r="63" spans="1:12" ht="15" thickBot="1" x14ac:dyDescent="0.35">
      <c r="A63" s="1"/>
      <c r="B63" s="245" t="s">
        <v>325</v>
      </c>
      <c r="C63" s="245"/>
      <c r="D63" s="245"/>
      <c r="E63" s="245"/>
      <c r="F63" s="208" t="s">
        <v>109</v>
      </c>
      <c r="G63" s="245" t="s">
        <v>324</v>
      </c>
      <c r="H63" s="245"/>
      <c r="I63" s="245"/>
      <c r="J63" s="245"/>
      <c r="K63" s="246"/>
      <c r="L63" s="1"/>
    </row>
    <row r="64" spans="1:12" x14ac:dyDescent="0.3">
      <c r="A64" s="1"/>
      <c r="B64" s="259"/>
      <c r="C64" s="236"/>
      <c r="D64" s="139" t="s">
        <v>95</v>
      </c>
      <c r="E64" s="139" t="s">
        <v>96</v>
      </c>
      <c r="F64" s="139" t="s">
        <v>97</v>
      </c>
      <c r="G64" s="139" t="s">
        <v>96</v>
      </c>
      <c r="H64" s="139" t="s">
        <v>98</v>
      </c>
      <c r="I64" s="139" t="s">
        <v>96</v>
      </c>
      <c r="J64" s="139" t="s">
        <v>99</v>
      </c>
      <c r="K64" s="37" t="s">
        <v>96</v>
      </c>
      <c r="L64" s="1"/>
    </row>
    <row r="65" spans="1:12" x14ac:dyDescent="0.3">
      <c r="A65" s="1"/>
      <c r="B65" s="250" t="s">
        <v>157</v>
      </c>
      <c r="C65" s="234"/>
      <c r="D65" s="16"/>
      <c r="E65" s="16"/>
      <c r="F65" s="16"/>
      <c r="G65" s="16"/>
      <c r="H65" s="16"/>
      <c r="I65" s="16"/>
      <c r="J65" s="16"/>
      <c r="K65" s="38"/>
      <c r="L65" s="1"/>
    </row>
    <row r="66" spans="1:12" x14ac:dyDescent="0.3">
      <c r="A66" s="1"/>
      <c r="B66" s="259" t="s">
        <v>101</v>
      </c>
      <c r="C66" s="236"/>
      <c r="D66" s="139">
        <v>1973</v>
      </c>
      <c r="E66" s="16"/>
      <c r="F66" s="35">
        <v>884451925</v>
      </c>
      <c r="G66" s="16"/>
      <c r="H66" s="35">
        <v>448277</v>
      </c>
      <c r="I66" s="139"/>
      <c r="J66" s="35">
        <v>365000</v>
      </c>
      <c r="K66" s="38"/>
      <c r="L66" s="1"/>
    </row>
    <row r="67" spans="1:12" x14ac:dyDescent="0.3">
      <c r="A67" s="1"/>
      <c r="B67" s="259" t="s">
        <v>110</v>
      </c>
      <c r="C67" s="236"/>
      <c r="D67" s="139">
        <v>1734</v>
      </c>
      <c r="E67" s="16"/>
      <c r="F67" s="35">
        <v>736007634</v>
      </c>
      <c r="G67" s="16"/>
      <c r="H67" s="35">
        <v>424456</v>
      </c>
      <c r="I67" s="139"/>
      <c r="J67" s="35">
        <v>344950</v>
      </c>
      <c r="K67" s="39"/>
      <c r="L67" s="1"/>
    </row>
    <row r="68" spans="1:12" x14ac:dyDescent="0.3">
      <c r="A68" s="1"/>
      <c r="B68" s="259" t="s">
        <v>103</v>
      </c>
      <c r="C68" s="236"/>
      <c r="D68" s="13">
        <f>D66-D67</f>
        <v>239</v>
      </c>
      <c r="E68" s="28">
        <f>D68/D67</f>
        <v>0.13783160322952712</v>
      </c>
      <c r="F68" s="35">
        <f>F66-F67</f>
        <v>148444291</v>
      </c>
      <c r="G68" s="28">
        <f>F68/F67</f>
        <v>0.20168852080140245</v>
      </c>
      <c r="H68" s="35">
        <f>H66-H67</f>
        <v>23821</v>
      </c>
      <c r="I68" s="28">
        <f>H68/H67</f>
        <v>5.6121246960815725E-2</v>
      </c>
      <c r="J68" s="35">
        <f>J66-J67</f>
        <v>20050</v>
      </c>
      <c r="K68" s="57">
        <f>J68/J67</f>
        <v>5.8124365850123205E-2</v>
      </c>
      <c r="L68" s="1"/>
    </row>
    <row r="69" spans="1:12" x14ac:dyDescent="0.3">
      <c r="A69" s="1"/>
      <c r="B69" s="250" t="s">
        <v>158</v>
      </c>
      <c r="C69" s="241"/>
      <c r="D69" s="16"/>
      <c r="E69" s="16"/>
      <c r="F69" s="16"/>
      <c r="G69" s="16"/>
      <c r="H69" s="16"/>
      <c r="I69" s="16"/>
      <c r="J69" s="16"/>
      <c r="K69" s="38"/>
      <c r="L69" s="1"/>
    </row>
    <row r="70" spans="1:12" x14ac:dyDescent="0.3">
      <c r="A70" s="1"/>
      <c r="B70" s="259" t="s">
        <v>105</v>
      </c>
      <c r="C70" s="236"/>
      <c r="D70" s="139">
        <v>223</v>
      </c>
      <c r="E70" s="16"/>
      <c r="F70" s="35">
        <v>58243482</v>
      </c>
      <c r="G70" s="16"/>
      <c r="H70" s="35">
        <v>261181</v>
      </c>
      <c r="I70" s="139"/>
      <c r="J70" s="35">
        <v>240000</v>
      </c>
      <c r="K70" s="38"/>
      <c r="L70" s="1"/>
    </row>
    <row r="71" spans="1:12" x14ac:dyDescent="0.3">
      <c r="A71" s="1"/>
      <c r="B71" s="259" t="s">
        <v>110</v>
      </c>
      <c r="C71" s="236"/>
      <c r="D71" s="139">
        <v>193</v>
      </c>
      <c r="E71" s="16"/>
      <c r="F71" s="35">
        <v>52047693</v>
      </c>
      <c r="G71" s="16"/>
      <c r="H71" s="35">
        <v>269677</v>
      </c>
      <c r="I71" s="139"/>
      <c r="J71" s="35">
        <v>258000</v>
      </c>
      <c r="K71" s="38"/>
      <c r="L71" s="1"/>
    </row>
    <row r="72" spans="1:12" x14ac:dyDescent="0.3">
      <c r="A72" s="1"/>
      <c r="B72" s="259" t="s">
        <v>103</v>
      </c>
      <c r="C72" s="236"/>
      <c r="D72" s="13">
        <f>D70-D71</f>
        <v>30</v>
      </c>
      <c r="E72" s="28">
        <f>D72/D71</f>
        <v>0.15544041450777202</v>
      </c>
      <c r="F72" s="35">
        <f>F70-F71</f>
        <v>6195789</v>
      </c>
      <c r="G72" s="28">
        <f>F72/F71</f>
        <v>0.11904060762116776</v>
      </c>
      <c r="H72" s="35">
        <f>H70-H71</f>
        <v>-8496</v>
      </c>
      <c r="I72" s="28">
        <f>H72/H71</f>
        <v>-3.1504355210121737E-2</v>
      </c>
      <c r="J72" s="35">
        <f>J70-J71</f>
        <v>-18000</v>
      </c>
      <c r="K72" s="57">
        <f>J72/J71</f>
        <v>-6.9767441860465115E-2</v>
      </c>
      <c r="L72" s="1"/>
    </row>
    <row r="73" spans="1:12" x14ac:dyDescent="0.3">
      <c r="A73" s="1"/>
      <c r="B73" s="250" t="s">
        <v>159</v>
      </c>
      <c r="C73" s="241"/>
      <c r="D73" s="16"/>
      <c r="E73" s="16"/>
      <c r="F73" s="16"/>
      <c r="G73" s="16"/>
      <c r="H73" s="16"/>
      <c r="I73" s="16"/>
      <c r="J73" s="16"/>
      <c r="K73" s="38"/>
      <c r="L73" s="1"/>
    </row>
    <row r="74" spans="1:12" x14ac:dyDescent="0.3">
      <c r="A74" s="1"/>
      <c r="B74" s="251" t="s">
        <v>105</v>
      </c>
      <c r="C74" s="232"/>
      <c r="D74" s="138">
        <f>D27</f>
        <v>2338</v>
      </c>
      <c r="E74" s="138"/>
      <c r="F74" s="19">
        <f>F27</f>
        <v>967254785</v>
      </c>
      <c r="G74" s="19"/>
      <c r="H74" s="19">
        <f>H27</f>
        <v>413710</v>
      </c>
      <c r="I74" s="19"/>
      <c r="J74" s="19">
        <f>J27</f>
        <v>344900</v>
      </c>
      <c r="K74" s="63"/>
      <c r="L74" s="1"/>
    </row>
    <row r="75" spans="1:12" x14ac:dyDescent="0.3">
      <c r="A75" s="1"/>
      <c r="B75" s="251" t="s">
        <v>110</v>
      </c>
      <c r="C75" s="232"/>
      <c r="D75" s="138">
        <f>D28</f>
        <v>2020</v>
      </c>
      <c r="E75" s="138"/>
      <c r="F75" s="19">
        <f>F28</f>
        <v>798721341</v>
      </c>
      <c r="G75" s="19"/>
      <c r="H75" s="19">
        <f>H28</f>
        <v>395406</v>
      </c>
      <c r="I75" s="19"/>
      <c r="J75" s="19">
        <f>J28</f>
        <v>325000</v>
      </c>
      <c r="K75" s="63"/>
      <c r="L75" s="1"/>
    </row>
    <row r="76" spans="1:12" ht="15" thickBot="1" x14ac:dyDescent="0.35">
      <c r="A76" s="1"/>
      <c r="B76" s="252" t="s">
        <v>103</v>
      </c>
      <c r="C76" s="253"/>
      <c r="D76" s="43">
        <f>D74-D75</f>
        <v>318</v>
      </c>
      <c r="E76" s="44">
        <f>D76/D75</f>
        <v>0.15742574257425743</v>
      </c>
      <c r="F76" s="19">
        <f>F74-F75</f>
        <v>168533444</v>
      </c>
      <c r="G76" s="44">
        <f>F76/F75</f>
        <v>0.21100405779692319</v>
      </c>
      <c r="H76" s="19">
        <f>H74-H75</f>
        <v>18304</v>
      </c>
      <c r="I76" s="44">
        <f>H76/H75</f>
        <v>4.6291659711789904E-2</v>
      </c>
      <c r="J76" s="19">
        <f>J74-J75</f>
        <v>19900</v>
      </c>
      <c r="K76" s="46">
        <f>J76/J75</f>
        <v>6.1230769230769228E-2</v>
      </c>
      <c r="L76" s="1"/>
    </row>
    <row r="77" spans="1:12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21" x14ac:dyDescent="0.4">
      <c r="A78" s="60"/>
      <c r="B78" s="267" t="s">
        <v>165</v>
      </c>
      <c r="C78" s="268"/>
      <c r="D78" s="268"/>
      <c r="E78" s="268"/>
      <c r="F78" s="268"/>
      <c r="G78" s="268"/>
      <c r="H78" s="268"/>
      <c r="I78" s="268"/>
      <c r="J78" s="268"/>
      <c r="K78" s="268"/>
      <c r="L78" s="60"/>
    </row>
    <row r="79" spans="1:12" ht="15" thickBot="1" x14ac:dyDescent="0.35">
      <c r="A79" s="60"/>
      <c r="B79" s="245" t="s">
        <v>161</v>
      </c>
      <c r="C79" s="245"/>
      <c r="D79" s="245"/>
      <c r="E79" s="245"/>
      <c r="F79" s="245"/>
      <c r="G79" s="245"/>
      <c r="H79" s="245"/>
      <c r="I79" s="245"/>
      <c r="J79" s="245"/>
      <c r="K79" s="245"/>
      <c r="L79" s="60"/>
    </row>
    <row r="80" spans="1:12" x14ac:dyDescent="0.3">
      <c r="A80" s="60"/>
      <c r="B80" s="254" t="s">
        <v>326</v>
      </c>
      <c r="C80" s="255"/>
      <c r="D80" s="255"/>
      <c r="E80" s="255"/>
      <c r="F80" s="255"/>
      <c r="G80" s="255"/>
      <c r="H80" s="255"/>
      <c r="I80" s="255"/>
      <c r="J80" s="255"/>
      <c r="K80" s="256"/>
      <c r="L80" s="60"/>
    </row>
    <row r="81" spans="1:12" x14ac:dyDescent="0.3">
      <c r="A81" s="60"/>
      <c r="B81" s="257" t="s">
        <v>128</v>
      </c>
      <c r="C81" s="248"/>
      <c r="D81" s="248"/>
      <c r="E81" s="248"/>
      <c r="F81" s="248"/>
      <c r="G81" s="248"/>
      <c r="H81" s="248"/>
      <c r="I81" s="248"/>
      <c r="J81" s="248"/>
      <c r="K81" s="258"/>
      <c r="L81" s="60"/>
    </row>
    <row r="82" spans="1:12" x14ac:dyDescent="0.3">
      <c r="A82" s="60"/>
      <c r="B82" s="259"/>
      <c r="C82" s="236"/>
      <c r="D82" s="139" t="s">
        <v>95</v>
      </c>
      <c r="E82" s="139" t="s">
        <v>96</v>
      </c>
      <c r="F82" s="139" t="s">
        <v>97</v>
      </c>
      <c r="G82" s="139" t="s">
        <v>96</v>
      </c>
      <c r="H82" s="139" t="s">
        <v>98</v>
      </c>
      <c r="I82" s="139" t="s">
        <v>96</v>
      </c>
      <c r="J82" s="139" t="s">
        <v>99</v>
      </c>
      <c r="K82" s="37" t="s">
        <v>96</v>
      </c>
      <c r="L82" s="60"/>
    </row>
    <row r="83" spans="1:12" x14ac:dyDescent="0.3">
      <c r="A83" s="60"/>
      <c r="B83" s="250" t="s">
        <v>129</v>
      </c>
      <c r="C83" s="234"/>
      <c r="D83" s="16"/>
      <c r="E83" s="16"/>
      <c r="F83" s="139"/>
      <c r="G83" s="16"/>
      <c r="H83" s="16"/>
      <c r="I83" s="16"/>
      <c r="J83" s="16"/>
      <c r="K83" s="38"/>
      <c r="L83" s="60"/>
    </row>
    <row r="84" spans="1:12" x14ac:dyDescent="0.3">
      <c r="A84" s="60"/>
      <c r="B84" s="259" t="s">
        <v>101</v>
      </c>
      <c r="C84" s="236"/>
      <c r="D84" s="139">
        <v>203</v>
      </c>
      <c r="E84" s="16"/>
      <c r="F84" s="35">
        <v>24892250</v>
      </c>
      <c r="G84" s="16"/>
      <c r="H84" s="35">
        <v>122621</v>
      </c>
      <c r="I84" s="139"/>
      <c r="J84" s="35">
        <v>95000</v>
      </c>
      <c r="K84" s="38"/>
      <c r="L84" s="60"/>
    </row>
    <row r="85" spans="1:12" x14ac:dyDescent="0.3">
      <c r="A85" s="60"/>
      <c r="B85" s="259" t="s">
        <v>106</v>
      </c>
      <c r="C85" s="236"/>
      <c r="D85" s="139">
        <v>224</v>
      </c>
      <c r="E85" s="16"/>
      <c r="F85" s="36">
        <v>23835515</v>
      </c>
      <c r="G85" s="16"/>
      <c r="H85" s="35">
        <v>106408</v>
      </c>
      <c r="I85" s="139"/>
      <c r="J85" s="35">
        <v>72500</v>
      </c>
      <c r="K85" s="39"/>
      <c r="L85" s="60"/>
    </row>
    <row r="86" spans="1:12" x14ac:dyDescent="0.3">
      <c r="A86" s="60"/>
      <c r="B86" s="251" t="s">
        <v>130</v>
      </c>
      <c r="C86" s="232"/>
      <c r="D86" s="40">
        <f>D84-D85</f>
        <v>-21</v>
      </c>
      <c r="E86" s="47">
        <f>D86/D85</f>
        <v>-9.375E-2</v>
      </c>
      <c r="F86" s="42">
        <f>F84-F85</f>
        <v>1056735</v>
      </c>
      <c r="G86" s="47">
        <f>F86/F85</f>
        <v>4.4334473159065371E-2</v>
      </c>
      <c r="H86" s="42">
        <f>H84-H85</f>
        <v>16213</v>
      </c>
      <c r="I86" s="47">
        <f>H86/H85</f>
        <v>0.15236636343132096</v>
      </c>
      <c r="J86" s="42">
        <f>J84-J85</f>
        <v>22500</v>
      </c>
      <c r="K86" s="48">
        <f>J86/J85</f>
        <v>0.31034482758620691</v>
      </c>
      <c r="L86" s="60"/>
    </row>
    <row r="87" spans="1:12" x14ac:dyDescent="0.3">
      <c r="A87" s="60"/>
      <c r="B87" s="250" t="s">
        <v>131</v>
      </c>
      <c r="C87" s="234"/>
      <c r="D87" s="139"/>
      <c r="E87" s="16"/>
      <c r="F87" s="35"/>
      <c r="G87" s="16"/>
      <c r="H87" s="35"/>
      <c r="I87" s="139"/>
      <c r="J87" s="35"/>
      <c r="K87" s="38"/>
      <c r="L87" s="60"/>
    </row>
    <row r="88" spans="1:12" x14ac:dyDescent="0.3">
      <c r="A88" s="60"/>
      <c r="B88" s="251" t="s">
        <v>101</v>
      </c>
      <c r="C88" s="232"/>
      <c r="D88" s="138">
        <f>D10</f>
        <v>230</v>
      </c>
      <c r="E88" s="138"/>
      <c r="F88" s="41">
        <f>F10</f>
        <v>27080224</v>
      </c>
      <c r="G88" s="41"/>
      <c r="H88" s="41">
        <f>H10</f>
        <v>117740</v>
      </c>
      <c r="I88" s="41"/>
      <c r="J88" s="41">
        <f>J10</f>
        <v>90000</v>
      </c>
      <c r="K88" s="49"/>
      <c r="L88" s="60"/>
    </row>
    <row r="89" spans="1:12" x14ac:dyDescent="0.3">
      <c r="A89" s="60"/>
      <c r="B89" s="251" t="s">
        <v>102</v>
      </c>
      <c r="C89" s="232"/>
      <c r="D89" s="138">
        <f>D11</f>
        <v>244</v>
      </c>
      <c r="E89" s="138"/>
      <c r="F89" s="41">
        <f>F11</f>
        <v>25412015</v>
      </c>
      <c r="G89" s="41"/>
      <c r="H89" s="41">
        <f>H11</f>
        <v>104147</v>
      </c>
      <c r="I89" s="41"/>
      <c r="J89" s="41">
        <f>J11</f>
        <v>71000</v>
      </c>
      <c r="K89" s="59"/>
      <c r="L89" s="60"/>
    </row>
    <row r="90" spans="1:12" ht="15" thickBot="1" x14ac:dyDescent="0.35">
      <c r="A90" s="60"/>
      <c r="B90" s="252" t="s">
        <v>103</v>
      </c>
      <c r="C90" s="253"/>
      <c r="D90" s="43">
        <f>D88-D89</f>
        <v>-14</v>
      </c>
      <c r="E90" s="44">
        <f>D90/D89</f>
        <v>-5.737704918032787E-2</v>
      </c>
      <c r="F90" s="45">
        <f>F88-F89</f>
        <v>1668209</v>
      </c>
      <c r="G90" s="44">
        <f>F90/F89</f>
        <v>6.5646466838619452E-2</v>
      </c>
      <c r="H90" s="45">
        <f>H88-H89</f>
        <v>13593</v>
      </c>
      <c r="I90" s="44">
        <f>H90/H89</f>
        <v>0.13051744169299165</v>
      </c>
      <c r="J90" s="45">
        <f>J88-J89</f>
        <v>19000</v>
      </c>
      <c r="K90" s="46">
        <f>J90/J89</f>
        <v>0.26760563380281688</v>
      </c>
      <c r="L90" s="60"/>
    </row>
    <row r="91" spans="1:12" x14ac:dyDescent="0.3">
      <c r="A91" s="60"/>
      <c r="L91" s="60"/>
    </row>
    <row r="92" spans="1:12" ht="15" thickBot="1" x14ac:dyDescent="0.35">
      <c r="A92" s="60"/>
      <c r="B92" s="242" t="s">
        <v>328</v>
      </c>
      <c r="C92" s="243"/>
      <c r="D92" s="243"/>
      <c r="E92" s="243"/>
      <c r="F92" s="243"/>
      <c r="G92" s="243"/>
      <c r="H92" s="243"/>
      <c r="I92" s="243"/>
      <c r="J92" s="243"/>
      <c r="K92" s="244"/>
      <c r="L92" s="60"/>
    </row>
    <row r="93" spans="1:12" x14ac:dyDescent="0.3">
      <c r="A93" s="60"/>
      <c r="B93" s="239" t="s">
        <v>131</v>
      </c>
      <c r="C93" s="240"/>
      <c r="D93" s="240"/>
      <c r="E93" s="240"/>
      <c r="F93" s="240"/>
      <c r="G93" s="240"/>
      <c r="H93" s="240"/>
      <c r="I93" s="240"/>
      <c r="J93" s="240"/>
      <c r="K93" s="240"/>
      <c r="L93" s="60"/>
    </row>
    <row r="94" spans="1:12" ht="15" thickBot="1" x14ac:dyDescent="0.35">
      <c r="A94" s="60"/>
      <c r="B94" s="245" t="s">
        <v>325</v>
      </c>
      <c r="C94" s="245"/>
      <c r="D94" s="245"/>
      <c r="E94" s="245"/>
      <c r="F94" s="208" t="s">
        <v>109</v>
      </c>
      <c r="G94" s="245" t="s">
        <v>324</v>
      </c>
      <c r="H94" s="245"/>
      <c r="I94" s="245"/>
      <c r="J94" s="245"/>
      <c r="K94" s="246"/>
      <c r="L94" s="60"/>
    </row>
    <row r="95" spans="1:12" x14ac:dyDescent="0.3">
      <c r="A95" s="60"/>
      <c r="B95" s="257" t="s">
        <v>132</v>
      </c>
      <c r="C95" s="248"/>
      <c r="D95" s="248"/>
      <c r="E95" s="248"/>
      <c r="F95" s="248"/>
      <c r="G95" s="248"/>
      <c r="H95" s="248"/>
      <c r="I95" s="248"/>
      <c r="J95" s="248"/>
      <c r="K95" s="258"/>
      <c r="L95" s="60"/>
    </row>
    <row r="96" spans="1:12" x14ac:dyDescent="0.3">
      <c r="A96" s="60"/>
      <c r="B96" s="259"/>
      <c r="C96" s="236"/>
      <c r="D96" s="139" t="s">
        <v>95</v>
      </c>
      <c r="E96" s="139" t="s">
        <v>96</v>
      </c>
      <c r="F96" s="139" t="s">
        <v>97</v>
      </c>
      <c r="G96" s="139" t="s">
        <v>96</v>
      </c>
      <c r="H96" s="139" t="s">
        <v>98</v>
      </c>
      <c r="I96" s="139" t="s">
        <v>96</v>
      </c>
      <c r="J96" s="139" t="s">
        <v>99</v>
      </c>
      <c r="K96" s="37" t="s">
        <v>96</v>
      </c>
      <c r="L96" s="60"/>
    </row>
    <row r="97" spans="1:12" x14ac:dyDescent="0.3">
      <c r="A97" s="60"/>
      <c r="B97" s="250" t="s">
        <v>129</v>
      </c>
      <c r="C97" s="234"/>
      <c r="D97" s="16"/>
      <c r="E97" s="16"/>
      <c r="F97" s="139"/>
      <c r="G97" s="16"/>
      <c r="H97" s="16"/>
      <c r="I97" s="16"/>
      <c r="J97" s="16"/>
      <c r="K97" s="38"/>
      <c r="L97" s="60"/>
    </row>
    <row r="98" spans="1:12" x14ac:dyDescent="0.3">
      <c r="A98" s="60"/>
      <c r="B98" s="259" t="s">
        <v>101</v>
      </c>
      <c r="C98" s="236"/>
      <c r="D98" s="207">
        <v>375</v>
      </c>
      <c r="E98" s="16"/>
      <c r="F98" s="35">
        <v>47398081</v>
      </c>
      <c r="G98" s="16"/>
      <c r="H98" s="35">
        <v>126394</v>
      </c>
      <c r="I98" s="207"/>
      <c r="J98" s="35">
        <v>90000</v>
      </c>
      <c r="K98" s="38"/>
      <c r="L98" s="60"/>
    </row>
    <row r="99" spans="1:12" x14ac:dyDescent="0.3">
      <c r="A99" s="60"/>
      <c r="B99" s="259" t="s">
        <v>110</v>
      </c>
      <c r="C99" s="236"/>
      <c r="D99" s="139">
        <v>378</v>
      </c>
      <c r="E99" s="16"/>
      <c r="F99" s="36">
        <v>42868726</v>
      </c>
      <c r="G99" s="16"/>
      <c r="H99" s="35">
        <v>113409</v>
      </c>
      <c r="I99" s="139"/>
      <c r="J99" s="35">
        <v>81000</v>
      </c>
      <c r="K99" s="39"/>
      <c r="L99" s="60"/>
    </row>
    <row r="100" spans="1:12" x14ac:dyDescent="0.3">
      <c r="A100" s="60"/>
      <c r="B100" s="251" t="s">
        <v>130</v>
      </c>
      <c r="C100" s="232"/>
      <c r="D100" s="40">
        <f>D98-D99</f>
        <v>-3</v>
      </c>
      <c r="E100" s="47">
        <f>D100/D99</f>
        <v>-7.9365079365079361E-3</v>
      </c>
      <c r="F100" s="42">
        <f>F98-F99</f>
        <v>4529355</v>
      </c>
      <c r="G100" s="47">
        <f>F100/F99</f>
        <v>0.10565639389423423</v>
      </c>
      <c r="H100" s="42">
        <f>H98-H99</f>
        <v>12985</v>
      </c>
      <c r="I100" s="47">
        <f>H100/H99</f>
        <v>0.11449708576920703</v>
      </c>
      <c r="J100" s="42">
        <f>J98-J99</f>
        <v>9000</v>
      </c>
      <c r="K100" s="48">
        <f>J100/J99</f>
        <v>0.1111111111111111</v>
      </c>
      <c r="L100" s="60"/>
    </row>
    <row r="101" spans="1:12" x14ac:dyDescent="0.3">
      <c r="A101" s="60"/>
      <c r="B101" s="250" t="s">
        <v>131</v>
      </c>
      <c r="C101" s="234"/>
      <c r="D101" s="139"/>
      <c r="E101" s="16"/>
      <c r="F101" s="35"/>
      <c r="G101" s="16"/>
      <c r="H101" s="35"/>
      <c r="I101" s="139"/>
      <c r="J101" s="35"/>
      <c r="K101" s="38"/>
      <c r="L101" s="60"/>
    </row>
    <row r="102" spans="1:12" x14ac:dyDescent="0.3">
      <c r="A102" s="60"/>
      <c r="B102" s="251" t="s">
        <v>101</v>
      </c>
      <c r="C102" s="232"/>
      <c r="D102" s="138">
        <f>D31</f>
        <v>420</v>
      </c>
      <c r="E102" s="138"/>
      <c r="F102" s="41">
        <f>F31</f>
        <v>53715955</v>
      </c>
      <c r="G102" s="41"/>
      <c r="H102" s="41">
        <f>H31</f>
        <v>127895</v>
      </c>
      <c r="I102" s="41"/>
      <c r="J102" s="41">
        <f>J31</f>
        <v>90000</v>
      </c>
      <c r="K102" s="49"/>
      <c r="L102" s="60"/>
    </row>
    <row r="103" spans="1:12" x14ac:dyDescent="0.3">
      <c r="A103" s="60"/>
      <c r="B103" s="251" t="s">
        <v>102</v>
      </c>
      <c r="C103" s="232"/>
      <c r="D103" s="138">
        <f>D32</f>
        <v>405</v>
      </c>
      <c r="E103" s="138"/>
      <c r="F103" s="41">
        <f>F32</f>
        <v>45217226</v>
      </c>
      <c r="G103" s="41"/>
      <c r="H103" s="41">
        <f>H32</f>
        <v>111647</v>
      </c>
      <c r="I103" s="41"/>
      <c r="J103" s="41">
        <f>J32</f>
        <v>78000</v>
      </c>
      <c r="K103" s="59"/>
      <c r="L103" s="60"/>
    </row>
    <row r="104" spans="1:12" ht="15" thickBot="1" x14ac:dyDescent="0.35">
      <c r="A104" s="60"/>
      <c r="B104" s="252" t="s">
        <v>103</v>
      </c>
      <c r="C104" s="253"/>
      <c r="D104" s="43">
        <f>D102-D103</f>
        <v>15</v>
      </c>
      <c r="E104" s="44">
        <f>D104/D103</f>
        <v>3.7037037037037035E-2</v>
      </c>
      <c r="F104" s="45">
        <f>F102-F103</f>
        <v>8498729</v>
      </c>
      <c r="G104" s="44">
        <f>F104/F103</f>
        <v>0.1879533476909884</v>
      </c>
      <c r="H104" s="45">
        <f>H102-H103</f>
        <v>16248</v>
      </c>
      <c r="I104" s="44">
        <f>H104/H103</f>
        <v>0.14553010828772828</v>
      </c>
      <c r="J104" s="45">
        <f>J102-J103</f>
        <v>12000</v>
      </c>
      <c r="K104" s="46">
        <f>J104/J103</f>
        <v>0.15384615384615385</v>
      </c>
      <c r="L104" s="60"/>
    </row>
    <row r="105" spans="1:12" x14ac:dyDescent="0.3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</row>
    <row r="106" spans="1:12" ht="21.6" thickBot="1" x14ac:dyDescent="0.45">
      <c r="A106" s="61"/>
      <c r="B106" s="269" t="s">
        <v>166</v>
      </c>
      <c r="C106" s="269"/>
      <c r="D106" s="269"/>
      <c r="E106" s="269"/>
      <c r="F106" s="269"/>
      <c r="G106" s="269"/>
      <c r="H106" s="269"/>
      <c r="I106" s="269"/>
      <c r="J106" s="269"/>
      <c r="K106" s="269"/>
      <c r="L106" s="61"/>
    </row>
    <row r="107" spans="1:12" x14ac:dyDescent="0.3">
      <c r="A107" s="61"/>
      <c r="B107" s="254" t="s">
        <v>326</v>
      </c>
      <c r="C107" s="255"/>
      <c r="D107" s="255"/>
      <c r="E107" s="255"/>
      <c r="F107" s="255"/>
      <c r="G107" s="255"/>
      <c r="H107" s="255"/>
      <c r="I107" s="255"/>
      <c r="J107" s="255"/>
      <c r="K107" s="256"/>
      <c r="L107" s="61"/>
    </row>
    <row r="108" spans="1:12" x14ac:dyDescent="0.3">
      <c r="A108" s="61"/>
      <c r="B108" s="247" t="s">
        <v>94</v>
      </c>
      <c r="C108" s="248"/>
      <c r="D108" s="248"/>
      <c r="E108" s="248"/>
      <c r="F108" s="248"/>
      <c r="G108" s="248"/>
      <c r="H108" s="248"/>
      <c r="I108" s="248"/>
      <c r="J108" s="248"/>
      <c r="K108" s="249"/>
      <c r="L108" s="61"/>
    </row>
    <row r="109" spans="1:12" x14ac:dyDescent="0.3">
      <c r="A109" s="61"/>
      <c r="B109" s="235"/>
      <c r="C109" s="236"/>
      <c r="D109" s="139" t="s">
        <v>95</v>
      </c>
      <c r="E109" s="139" t="s">
        <v>96</v>
      </c>
      <c r="F109" s="139" t="s">
        <v>97</v>
      </c>
      <c r="G109" s="139" t="s">
        <v>96</v>
      </c>
      <c r="H109" s="139" t="s">
        <v>98</v>
      </c>
      <c r="I109" s="139" t="s">
        <v>96</v>
      </c>
      <c r="J109" s="139" t="s">
        <v>99</v>
      </c>
      <c r="K109" s="14" t="s">
        <v>96</v>
      </c>
      <c r="L109" s="61"/>
    </row>
    <row r="110" spans="1:12" x14ac:dyDescent="0.3">
      <c r="A110" s="61"/>
      <c r="B110" s="233" t="s">
        <v>100</v>
      </c>
      <c r="C110" s="234"/>
      <c r="D110" s="16"/>
      <c r="E110" s="16"/>
      <c r="F110" s="16"/>
      <c r="G110" s="16"/>
      <c r="H110" s="16"/>
      <c r="I110" s="16"/>
      <c r="J110" s="16"/>
      <c r="K110" s="17"/>
      <c r="L110" s="61"/>
    </row>
    <row r="111" spans="1:12" x14ac:dyDescent="0.3">
      <c r="A111" s="61"/>
      <c r="B111" s="235" t="s">
        <v>101</v>
      </c>
      <c r="C111" s="236"/>
      <c r="D111" s="139">
        <v>4</v>
      </c>
      <c r="E111" s="16"/>
      <c r="F111" s="18">
        <v>1433900</v>
      </c>
      <c r="G111" s="16"/>
      <c r="H111" s="18">
        <v>358475</v>
      </c>
      <c r="I111" s="16"/>
      <c r="J111" s="18">
        <v>299450</v>
      </c>
      <c r="K111" s="17"/>
      <c r="L111" s="61"/>
    </row>
    <row r="112" spans="1:12" x14ac:dyDescent="0.3">
      <c r="A112" s="61"/>
      <c r="B112" s="235" t="s">
        <v>102</v>
      </c>
      <c r="C112" s="236"/>
      <c r="D112" s="139">
        <v>5</v>
      </c>
      <c r="E112" s="16"/>
      <c r="F112" s="18">
        <v>1786000</v>
      </c>
      <c r="G112" s="16"/>
      <c r="H112" s="18">
        <v>357200</v>
      </c>
      <c r="I112" s="16"/>
      <c r="J112" s="18">
        <v>287000</v>
      </c>
      <c r="K112" s="14"/>
      <c r="L112" s="61"/>
    </row>
    <row r="113" spans="1:12" x14ac:dyDescent="0.3">
      <c r="A113" s="61"/>
      <c r="B113" s="235" t="s">
        <v>103</v>
      </c>
      <c r="C113" s="236"/>
      <c r="D113" s="13">
        <f>D111-D112</f>
        <v>-1</v>
      </c>
      <c r="E113" s="28">
        <f>D113/D112</f>
        <v>-0.2</v>
      </c>
      <c r="F113" s="18">
        <f>F111-F112</f>
        <v>-352100</v>
      </c>
      <c r="G113" s="28">
        <f>F113/F112</f>
        <v>-0.19714445688689811</v>
      </c>
      <c r="H113" s="18">
        <f>H111-H112</f>
        <v>1275</v>
      </c>
      <c r="I113" s="28">
        <f>H113/H112</f>
        <v>3.5694288913773798E-3</v>
      </c>
      <c r="J113" s="18">
        <f>J111-J112</f>
        <v>12450</v>
      </c>
      <c r="K113" s="28">
        <f>J113/J112</f>
        <v>4.3379790940766549E-2</v>
      </c>
      <c r="L113" s="61"/>
    </row>
    <row r="114" spans="1:12" x14ac:dyDescent="0.3">
      <c r="A114" s="61"/>
      <c r="B114" s="233" t="s">
        <v>104</v>
      </c>
      <c r="C114" s="234"/>
      <c r="D114" s="16"/>
      <c r="E114" s="16"/>
      <c r="F114" s="16"/>
      <c r="G114" s="139"/>
      <c r="H114" s="16"/>
      <c r="I114" s="139"/>
      <c r="J114" s="16"/>
      <c r="K114" s="14"/>
      <c r="L114" s="61"/>
    </row>
    <row r="115" spans="1:12" x14ac:dyDescent="0.3">
      <c r="A115" s="61"/>
      <c r="B115" s="235" t="s">
        <v>105</v>
      </c>
      <c r="C115" s="236"/>
      <c r="D115" s="139">
        <v>41</v>
      </c>
      <c r="E115" s="16"/>
      <c r="F115" s="18">
        <v>11869866</v>
      </c>
      <c r="G115" s="16"/>
      <c r="H115" s="18">
        <v>289508</v>
      </c>
      <c r="I115" s="16"/>
      <c r="J115" s="18">
        <v>195000</v>
      </c>
      <c r="K115" s="14"/>
      <c r="L115" s="61"/>
    </row>
    <row r="116" spans="1:12" x14ac:dyDescent="0.3">
      <c r="A116" s="61"/>
      <c r="B116" s="235" t="s">
        <v>106</v>
      </c>
      <c r="C116" s="236"/>
      <c r="D116" s="139">
        <v>27</v>
      </c>
      <c r="E116" s="16"/>
      <c r="F116" s="18">
        <v>9786320</v>
      </c>
      <c r="G116" s="139"/>
      <c r="H116" s="18">
        <v>362456</v>
      </c>
      <c r="I116" s="139"/>
      <c r="J116" s="18">
        <v>251000</v>
      </c>
      <c r="K116" s="14"/>
      <c r="L116" s="61"/>
    </row>
    <row r="117" spans="1:12" x14ac:dyDescent="0.3">
      <c r="A117" s="61"/>
      <c r="B117" s="235" t="s">
        <v>103</v>
      </c>
      <c r="C117" s="236"/>
      <c r="D117" s="13">
        <f>D115-D116</f>
        <v>14</v>
      </c>
      <c r="E117" s="28">
        <f>D117/D116</f>
        <v>0.51851851851851849</v>
      </c>
      <c r="F117" s="18">
        <f>F115-F116</f>
        <v>2083546</v>
      </c>
      <c r="G117" s="28">
        <f>F117/F116</f>
        <v>0.21290393120192269</v>
      </c>
      <c r="H117" s="18">
        <f>H115-H116</f>
        <v>-72948</v>
      </c>
      <c r="I117" s="28">
        <f>H117/H116</f>
        <v>-0.20126029090427527</v>
      </c>
      <c r="J117" s="18">
        <f>J115-J116</f>
        <v>-56000</v>
      </c>
      <c r="K117" s="15">
        <f>J117/J116</f>
        <v>-0.22310756972111553</v>
      </c>
      <c r="L117" s="61"/>
    </row>
    <row r="118" spans="1:12" x14ac:dyDescent="0.3">
      <c r="A118" s="61"/>
      <c r="B118" s="233" t="s">
        <v>107</v>
      </c>
      <c r="C118" s="234"/>
      <c r="D118" s="16"/>
      <c r="E118" s="139"/>
      <c r="F118" s="16"/>
      <c r="G118" s="139"/>
      <c r="H118" s="16"/>
      <c r="I118" s="139"/>
      <c r="J118" s="16"/>
      <c r="K118" s="14"/>
      <c r="L118" s="61"/>
    </row>
    <row r="119" spans="1:12" x14ac:dyDescent="0.3">
      <c r="A119" s="61"/>
      <c r="B119" s="231" t="s">
        <v>105</v>
      </c>
      <c r="C119" s="232"/>
      <c r="D119" s="40">
        <f>D111+D115</f>
        <v>45</v>
      </c>
      <c r="E119" s="138"/>
      <c r="F119" s="19">
        <f>F111+F115</f>
        <v>13303766</v>
      </c>
      <c r="G119" s="138"/>
      <c r="H119" s="19">
        <f>H111+H115</f>
        <v>647983</v>
      </c>
      <c r="I119" s="138"/>
      <c r="J119" s="19">
        <f>J111+J115</f>
        <v>494450</v>
      </c>
      <c r="K119" s="20"/>
      <c r="L119" s="61"/>
    </row>
    <row r="120" spans="1:12" x14ac:dyDescent="0.3">
      <c r="A120" s="61"/>
      <c r="B120" s="231" t="s">
        <v>106</v>
      </c>
      <c r="C120" s="232"/>
      <c r="D120" s="40">
        <f>D112+D116</f>
        <v>32</v>
      </c>
      <c r="E120" s="138"/>
      <c r="F120" s="19">
        <f>F112+F116</f>
        <v>11572320</v>
      </c>
      <c r="G120" s="138"/>
      <c r="H120" s="19">
        <f>H112+H116</f>
        <v>719656</v>
      </c>
      <c r="I120" s="138"/>
      <c r="J120" s="19">
        <f>J112+J116</f>
        <v>538000</v>
      </c>
      <c r="K120" s="20"/>
      <c r="L120" s="61"/>
    </row>
    <row r="121" spans="1:12" x14ac:dyDescent="0.3">
      <c r="A121" s="61"/>
      <c r="B121" s="237" t="s">
        <v>103</v>
      </c>
      <c r="C121" s="238"/>
      <c r="D121" s="21">
        <f>D119-D120</f>
        <v>13</v>
      </c>
      <c r="E121" s="22">
        <f>D121/D120</f>
        <v>0.40625</v>
      </c>
      <c r="F121" s="23">
        <f>F119-F120</f>
        <v>1731446</v>
      </c>
      <c r="G121" s="22">
        <f>F121/F120</f>
        <v>0.14961960955106668</v>
      </c>
      <c r="H121" s="23">
        <f>H119-H120</f>
        <v>-71673</v>
      </c>
      <c r="I121" s="22">
        <f>H121/H120</f>
        <v>-9.959341685471948E-2</v>
      </c>
      <c r="J121" s="23">
        <f>J119-J120</f>
        <v>-43550</v>
      </c>
      <c r="K121" s="24">
        <f>J121/J120</f>
        <v>-8.0947955390334572E-2</v>
      </c>
      <c r="L121" s="61"/>
    </row>
    <row r="122" spans="1:12" x14ac:dyDescent="0.3">
      <c r="A122" s="61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61"/>
    </row>
    <row r="123" spans="1:12" ht="15" thickBot="1" x14ac:dyDescent="0.35">
      <c r="A123" s="61"/>
      <c r="B123" s="242" t="s">
        <v>327</v>
      </c>
      <c r="C123" s="243"/>
      <c r="D123" s="243"/>
      <c r="E123" s="243"/>
      <c r="F123" s="243"/>
      <c r="G123" s="243"/>
      <c r="H123" s="243"/>
      <c r="I123" s="243"/>
      <c r="J123" s="243"/>
      <c r="K123" s="244"/>
      <c r="L123" s="61"/>
    </row>
    <row r="124" spans="1:12" x14ac:dyDescent="0.3">
      <c r="A124" s="61"/>
      <c r="B124" s="239" t="s">
        <v>108</v>
      </c>
      <c r="C124" s="240"/>
      <c r="D124" s="240"/>
      <c r="E124" s="240"/>
      <c r="F124" s="240"/>
      <c r="G124" s="240"/>
      <c r="H124" s="240"/>
      <c r="I124" s="240"/>
      <c r="J124" s="240"/>
      <c r="K124" s="240"/>
      <c r="L124" s="61"/>
    </row>
    <row r="125" spans="1:12" ht="15" thickBot="1" x14ac:dyDescent="0.35">
      <c r="A125" s="61"/>
      <c r="B125" s="245" t="s">
        <v>325</v>
      </c>
      <c r="C125" s="245"/>
      <c r="D125" s="245"/>
      <c r="E125" s="245"/>
      <c r="F125" s="208" t="s">
        <v>109</v>
      </c>
      <c r="G125" s="245" t="s">
        <v>324</v>
      </c>
      <c r="H125" s="245"/>
      <c r="I125" s="245"/>
      <c r="J125" s="245"/>
      <c r="K125" s="246"/>
      <c r="L125" s="61"/>
    </row>
    <row r="126" spans="1:12" x14ac:dyDescent="0.3">
      <c r="A126" s="61"/>
      <c r="B126" s="247"/>
      <c r="C126" s="248"/>
      <c r="D126" s="248"/>
      <c r="E126" s="248"/>
      <c r="F126" s="248"/>
      <c r="G126" s="248"/>
      <c r="H126" s="248"/>
      <c r="I126" s="248"/>
      <c r="J126" s="248"/>
      <c r="K126" s="249"/>
      <c r="L126" s="61"/>
    </row>
    <row r="127" spans="1:12" x14ac:dyDescent="0.3">
      <c r="A127" s="61"/>
      <c r="B127" s="235"/>
      <c r="C127" s="236"/>
      <c r="D127" s="139" t="s">
        <v>95</v>
      </c>
      <c r="E127" s="139" t="s">
        <v>96</v>
      </c>
      <c r="F127" s="139" t="s">
        <v>97</v>
      </c>
      <c r="G127" s="139" t="s">
        <v>96</v>
      </c>
      <c r="H127" s="139" t="s">
        <v>98</v>
      </c>
      <c r="I127" s="139" t="s">
        <v>96</v>
      </c>
      <c r="J127" s="139" t="s">
        <v>99</v>
      </c>
      <c r="K127" s="14" t="s">
        <v>96</v>
      </c>
      <c r="L127" s="61"/>
    </row>
    <row r="128" spans="1:12" x14ac:dyDescent="0.3">
      <c r="A128" s="61"/>
      <c r="B128" s="233" t="s">
        <v>100</v>
      </c>
      <c r="C128" s="234"/>
      <c r="D128" s="16"/>
      <c r="E128" s="16"/>
      <c r="F128" s="16"/>
      <c r="G128" s="16"/>
      <c r="H128" s="16"/>
      <c r="I128" s="16"/>
      <c r="J128" s="16"/>
      <c r="K128" s="17"/>
      <c r="L128" s="61"/>
    </row>
    <row r="129" spans="1:12" x14ac:dyDescent="0.3">
      <c r="A129" s="61"/>
      <c r="B129" s="235" t="s">
        <v>101</v>
      </c>
      <c r="C129" s="236"/>
      <c r="D129" s="220">
        <v>7</v>
      </c>
      <c r="E129" s="16"/>
      <c r="F129" s="18">
        <v>2260400</v>
      </c>
      <c r="G129" s="16"/>
      <c r="H129" s="18">
        <v>322914</v>
      </c>
      <c r="I129" s="16"/>
      <c r="J129" s="18">
        <v>229000</v>
      </c>
      <c r="K129" s="17"/>
      <c r="L129" s="61"/>
    </row>
    <row r="130" spans="1:12" x14ac:dyDescent="0.3">
      <c r="A130" s="61"/>
      <c r="B130" s="235" t="s">
        <v>110</v>
      </c>
      <c r="C130" s="236"/>
      <c r="D130" s="139">
        <v>10</v>
      </c>
      <c r="E130" s="16"/>
      <c r="F130" s="18">
        <v>3013000</v>
      </c>
      <c r="G130" s="16"/>
      <c r="H130" s="18">
        <v>301300</v>
      </c>
      <c r="I130" s="16"/>
      <c r="J130" s="18">
        <v>253000</v>
      </c>
      <c r="K130" s="14"/>
      <c r="L130" s="61"/>
    </row>
    <row r="131" spans="1:12" x14ac:dyDescent="0.3">
      <c r="A131" s="61"/>
      <c r="B131" s="235" t="s">
        <v>103</v>
      </c>
      <c r="C131" s="236"/>
      <c r="D131" s="13">
        <f>D129-D130</f>
        <v>-3</v>
      </c>
      <c r="E131" s="28">
        <f>D131/D130</f>
        <v>-0.3</v>
      </c>
      <c r="F131" s="18">
        <f>F129-F130</f>
        <v>-752600</v>
      </c>
      <c r="G131" s="28">
        <f>F131/F130</f>
        <v>-0.24978426817125787</v>
      </c>
      <c r="H131" s="18">
        <f>H129-H130</f>
        <v>21614</v>
      </c>
      <c r="I131" s="28">
        <f>H131/H130</f>
        <v>7.1735811483571194E-2</v>
      </c>
      <c r="J131" s="18">
        <f>J129-J130</f>
        <v>-24000</v>
      </c>
      <c r="K131" s="15">
        <f>J131/J130</f>
        <v>-9.4861660079051377E-2</v>
      </c>
      <c r="L131" s="61"/>
    </row>
    <row r="132" spans="1:12" x14ac:dyDescent="0.3">
      <c r="A132" s="61"/>
      <c r="B132" s="233" t="s">
        <v>104</v>
      </c>
      <c r="C132" s="241"/>
      <c r="D132" s="16"/>
      <c r="E132" s="16"/>
      <c r="F132" s="16"/>
      <c r="G132" s="139"/>
      <c r="H132" s="16"/>
      <c r="I132" s="139"/>
      <c r="J132" s="16"/>
      <c r="K132" s="14"/>
      <c r="L132" s="61"/>
    </row>
    <row r="133" spans="1:12" x14ac:dyDescent="0.3">
      <c r="A133" s="61"/>
      <c r="B133" s="235" t="s">
        <v>105</v>
      </c>
      <c r="C133" s="236"/>
      <c r="D133" s="139">
        <v>63</v>
      </c>
      <c r="E133" s="16"/>
      <c r="F133" s="18">
        <v>17869726</v>
      </c>
      <c r="G133" s="16"/>
      <c r="H133" s="18">
        <v>283646</v>
      </c>
      <c r="I133" s="16"/>
      <c r="J133" s="18">
        <v>220000</v>
      </c>
      <c r="K133" s="14"/>
      <c r="L133" s="61"/>
    </row>
    <row r="134" spans="1:12" x14ac:dyDescent="0.3">
      <c r="A134" s="61"/>
      <c r="B134" s="235" t="s">
        <v>110</v>
      </c>
      <c r="C134" s="236"/>
      <c r="D134" s="139">
        <v>56</v>
      </c>
      <c r="E134" s="16"/>
      <c r="F134" s="18">
        <v>16833262</v>
      </c>
      <c r="G134" s="139"/>
      <c r="H134" s="18">
        <v>300593</v>
      </c>
      <c r="I134" s="139"/>
      <c r="J134" s="18">
        <v>198500</v>
      </c>
      <c r="K134" s="14"/>
      <c r="L134" s="61"/>
    </row>
    <row r="135" spans="1:12" x14ac:dyDescent="0.3">
      <c r="A135" s="61"/>
      <c r="B135" s="235" t="s">
        <v>103</v>
      </c>
      <c r="C135" s="236"/>
      <c r="D135" s="13">
        <f>D133-D134</f>
        <v>7</v>
      </c>
      <c r="E135" s="28">
        <f>D135/D134</f>
        <v>0.125</v>
      </c>
      <c r="F135" s="18">
        <f>F133-F134</f>
        <v>1036464</v>
      </c>
      <c r="G135" s="28">
        <f>F135/F134</f>
        <v>6.1572379732460651E-2</v>
      </c>
      <c r="H135" s="18">
        <f>H133-H134</f>
        <v>-16947</v>
      </c>
      <c r="I135" s="28">
        <f>H135/H134</f>
        <v>-5.6378558382929739E-2</v>
      </c>
      <c r="J135" s="18">
        <f>J133-J134</f>
        <v>21500</v>
      </c>
      <c r="K135" s="15">
        <f>J135/J134</f>
        <v>0.10831234256926953</v>
      </c>
      <c r="L135" s="61"/>
    </row>
    <row r="136" spans="1:12" x14ac:dyDescent="0.3">
      <c r="A136" s="61"/>
      <c r="B136" s="233" t="s">
        <v>107</v>
      </c>
      <c r="C136" s="241"/>
      <c r="D136" s="16"/>
      <c r="E136" s="139"/>
      <c r="F136" s="16"/>
      <c r="G136" s="139"/>
      <c r="H136" s="16"/>
      <c r="I136" s="139"/>
      <c r="J136" s="16"/>
      <c r="K136" s="14"/>
      <c r="L136" s="61"/>
    </row>
    <row r="137" spans="1:12" x14ac:dyDescent="0.3">
      <c r="A137" s="61"/>
      <c r="B137" s="231" t="s">
        <v>105</v>
      </c>
      <c r="C137" s="232"/>
      <c r="D137" s="40">
        <f>D129+D133</f>
        <v>70</v>
      </c>
      <c r="E137" s="138"/>
      <c r="F137" s="19">
        <f>F129+F133</f>
        <v>20130126</v>
      </c>
      <c r="G137" s="62"/>
      <c r="H137" s="19">
        <f>H129+H133</f>
        <v>606560</v>
      </c>
      <c r="I137" s="62"/>
      <c r="J137" s="19">
        <f>J129+J133</f>
        <v>449000</v>
      </c>
      <c r="K137" s="20"/>
      <c r="L137" s="61"/>
    </row>
    <row r="138" spans="1:12" x14ac:dyDescent="0.3">
      <c r="A138" s="61"/>
      <c r="B138" s="231" t="s">
        <v>106</v>
      </c>
      <c r="C138" s="232"/>
      <c r="D138" s="40">
        <f>D130+D134</f>
        <v>66</v>
      </c>
      <c r="E138" s="138"/>
      <c r="F138" s="19">
        <f>F130+F134</f>
        <v>19846262</v>
      </c>
      <c r="G138" s="62"/>
      <c r="H138" s="19">
        <f>H130+H134</f>
        <v>601893</v>
      </c>
      <c r="I138" s="62"/>
      <c r="J138" s="19">
        <f>J130+J134</f>
        <v>451500</v>
      </c>
      <c r="K138" s="20"/>
      <c r="L138" s="61"/>
    </row>
    <row r="139" spans="1:12" x14ac:dyDescent="0.3">
      <c r="A139" s="61"/>
      <c r="B139" s="237" t="s">
        <v>103</v>
      </c>
      <c r="C139" s="238"/>
      <c r="D139" s="21">
        <f>D137-D138</f>
        <v>4</v>
      </c>
      <c r="E139" s="22">
        <f>D139/D138</f>
        <v>6.0606060606060608E-2</v>
      </c>
      <c r="F139" s="23">
        <f>F137-F138</f>
        <v>283864</v>
      </c>
      <c r="G139" s="22">
        <f>F139/F138</f>
        <v>1.4303146859595021E-2</v>
      </c>
      <c r="H139" s="23">
        <f>H137-H138</f>
        <v>4667</v>
      </c>
      <c r="I139" s="22">
        <f>H139/H138</f>
        <v>7.7538698738812382E-3</v>
      </c>
      <c r="J139" s="23">
        <f>J137-J138</f>
        <v>-2500</v>
      </c>
      <c r="K139" s="24">
        <f>J139/J138</f>
        <v>-5.5370985603543747E-3</v>
      </c>
      <c r="L139" s="61"/>
    </row>
    <row r="140" spans="1:12" x14ac:dyDescent="0.3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</row>
  </sheetData>
  <mergeCells count="138">
    <mergeCell ref="O24:R24"/>
    <mergeCell ref="G24:K24"/>
    <mergeCell ref="B25:C25"/>
    <mergeCell ref="B26:C26"/>
    <mergeCell ref="B43:K43"/>
    <mergeCell ref="B1:M1"/>
    <mergeCell ref="B78:K78"/>
    <mergeCell ref="B106:K106"/>
    <mergeCell ref="B29:C29"/>
    <mergeCell ref="B30:C30"/>
    <mergeCell ref="B31:C31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37:C37"/>
    <mergeCell ref="B20:C20"/>
    <mergeCell ref="B22:K22"/>
    <mergeCell ref="B23:K23"/>
    <mergeCell ref="B27:C27"/>
    <mergeCell ref="B28:C28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4:E24"/>
    <mergeCell ref="B2:M2"/>
    <mergeCell ref="B3:M3"/>
    <mergeCell ref="B4:C4"/>
    <mergeCell ref="B5:C5"/>
    <mergeCell ref="B6:C6"/>
    <mergeCell ref="B7:C7"/>
    <mergeCell ref="B8:C8"/>
    <mergeCell ref="B9:C9"/>
    <mergeCell ref="B10:C10"/>
    <mergeCell ref="B62:K62"/>
    <mergeCell ref="B51:C51"/>
    <mergeCell ref="B52:C52"/>
    <mergeCell ref="B53:C53"/>
    <mergeCell ref="B54:C54"/>
    <mergeCell ref="B55:C55"/>
    <mergeCell ref="B56:C56"/>
    <mergeCell ref="B45:K45"/>
    <mergeCell ref="B46:K46"/>
    <mergeCell ref="B47:C47"/>
    <mergeCell ref="B48:C48"/>
    <mergeCell ref="B49:C49"/>
    <mergeCell ref="B50:C50"/>
    <mergeCell ref="B87:C87"/>
    <mergeCell ref="B74:C74"/>
    <mergeCell ref="B75:C75"/>
    <mergeCell ref="B76:C76"/>
    <mergeCell ref="B44:K44"/>
    <mergeCell ref="B80:K80"/>
    <mergeCell ref="B81:K81"/>
    <mergeCell ref="B68:C68"/>
    <mergeCell ref="B69:C69"/>
    <mergeCell ref="B70:C70"/>
    <mergeCell ref="B71:C71"/>
    <mergeCell ref="B72:C72"/>
    <mergeCell ref="B73:C73"/>
    <mergeCell ref="B63:E63"/>
    <mergeCell ref="G63:K63"/>
    <mergeCell ref="B64:C64"/>
    <mergeCell ref="B65:C65"/>
    <mergeCell ref="B66:C66"/>
    <mergeCell ref="B67:C67"/>
    <mergeCell ref="B57:C57"/>
    <mergeCell ref="B58:C58"/>
    <mergeCell ref="B59:C59"/>
    <mergeCell ref="B60:K60"/>
    <mergeCell ref="B61:K61"/>
    <mergeCell ref="B101:C101"/>
    <mergeCell ref="B102:C102"/>
    <mergeCell ref="B103:C103"/>
    <mergeCell ref="B104:C104"/>
    <mergeCell ref="B79:K79"/>
    <mergeCell ref="B107:K107"/>
    <mergeCell ref="B95:K95"/>
    <mergeCell ref="B96:C96"/>
    <mergeCell ref="B97:C97"/>
    <mergeCell ref="B98:C98"/>
    <mergeCell ref="B99:C99"/>
    <mergeCell ref="B100:C100"/>
    <mergeCell ref="B88:C88"/>
    <mergeCell ref="B89:C89"/>
    <mergeCell ref="B90:C90"/>
    <mergeCell ref="B92:K92"/>
    <mergeCell ref="B93:K93"/>
    <mergeCell ref="B94:E94"/>
    <mergeCell ref="G94:K94"/>
    <mergeCell ref="B82:C82"/>
    <mergeCell ref="B83:C83"/>
    <mergeCell ref="B84:C84"/>
    <mergeCell ref="B85:C85"/>
    <mergeCell ref="B86:C86"/>
    <mergeCell ref="B109:C109"/>
    <mergeCell ref="B110:C110"/>
    <mergeCell ref="B111:C111"/>
    <mergeCell ref="B112:C112"/>
    <mergeCell ref="B114:C114"/>
    <mergeCell ref="B108:K108"/>
    <mergeCell ref="B119:C119"/>
    <mergeCell ref="B135:C135"/>
    <mergeCell ref="B136:C136"/>
    <mergeCell ref="B126:K126"/>
    <mergeCell ref="B127:C127"/>
    <mergeCell ref="B113:C113"/>
    <mergeCell ref="B117:C117"/>
    <mergeCell ref="B118:C118"/>
    <mergeCell ref="B115:C115"/>
    <mergeCell ref="B138:C138"/>
    <mergeCell ref="B128:C128"/>
    <mergeCell ref="B134:C134"/>
    <mergeCell ref="B116:C116"/>
    <mergeCell ref="B139:C139"/>
    <mergeCell ref="B124:K124"/>
    <mergeCell ref="B131:C131"/>
    <mergeCell ref="B132:C132"/>
    <mergeCell ref="B133:C133"/>
    <mergeCell ref="B129:C129"/>
    <mergeCell ref="B130:C130"/>
    <mergeCell ref="B137:C137"/>
    <mergeCell ref="B123:K123"/>
    <mergeCell ref="B125:E125"/>
    <mergeCell ref="G125:K125"/>
    <mergeCell ref="B120:C120"/>
    <mergeCell ref="B121:C121"/>
  </mergeCells>
  <pageMargins left="0.7" right="0.7" top="0.75" bottom="0.75" header="0.3" footer="0.3"/>
  <pageSetup orientation="portrait" horizontalDpi="4294967292" verticalDpi="4294967292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tabColor rgb="FFFF0000"/>
  </sheetPr>
  <dimension ref="A1:HF143"/>
  <sheetViews>
    <sheetView zoomScaleNormal="100" workbookViewId="0">
      <pane xSplit="1" ySplit="1" topLeftCell="GV2" activePane="bottomRight" state="frozen"/>
      <selection pane="topRight" activeCell="B1" sqref="B1"/>
      <selection pane="bottomLeft" activeCell="A2" sqref="A2"/>
      <selection pane="bottomRight" activeCell="GY6" sqref="GY6"/>
    </sheetView>
  </sheetViews>
  <sheetFormatPr defaultColWidth="8.6640625" defaultRowHeight="14.4" x14ac:dyDescent="0.3"/>
  <cols>
    <col min="1" max="1" width="29.109375" style="91" bestFit="1" customWidth="1"/>
    <col min="2" max="2" width="6.6640625" style="94" bestFit="1" customWidth="1"/>
    <col min="3" max="3" width="6.109375" style="94" bestFit="1" customWidth="1"/>
    <col min="4" max="4" width="7.109375" style="94" bestFit="1" customWidth="1"/>
    <col min="5" max="5" width="7" style="94" bestFit="1" customWidth="1"/>
    <col min="6" max="6" width="6.6640625" style="94" bestFit="1" customWidth="1"/>
    <col min="7" max="7" width="7.33203125" style="94" bestFit="1" customWidth="1"/>
    <col min="8" max="8" width="7" style="94" bestFit="1" customWidth="1"/>
    <col min="9" max="9" width="6.44140625" style="94" bestFit="1" customWidth="1"/>
    <col min="10" max="10" width="7" style="94" bestFit="1" customWidth="1"/>
    <col min="11" max="11" width="7.33203125" style="94" bestFit="1" customWidth="1"/>
    <col min="12" max="12" width="6.6640625" style="94" bestFit="1" customWidth="1"/>
    <col min="13" max="13" width="7.44140625" style="94" bestFit="1" customWidth="1"/>
    <col min="14" max="14" width="6.6640625" style="94" bestFit="1" customWidth="1"/>
    <col min="15" max="15" width="6.109375" style="94" bestFit="1" customWidth="1"/>
    <col min="16" max="16" width="7.109375" style="94" bestFit="1" customWidth="1"/>
    <col min="17" max="17" width="7" style="94" bestFit="1" customWidth="1"/>
    <col min="18" max="19" width="9.109375" style="94" bestFit="1" customWidth="1"/>
    <col min="20" max="20" width="9.88671875" style="94" bestFit="1" customWidth="1"/>
    <col min="21" max="21" width="22" style="94" customWidth="1"/>
    <col min="22" max="24" width="9.109375" style="94" bestFit="1" customWidth="1"/>
    <col min="25" max="25" width="10.6640625" style="94" bestFit="1" customWidth="1"/>
    <col min="26" max="26" width="13.109375" style="94" customWidth="1"/>
    <col min="27" max="32" width="9.109375" style="94" bestFit="1" customWidth="1"/>
    <col min="33" max="51" width="11.6640625" style="94" bestFit="1" customWidth="1"/>
    <col min="52" max="56" width="11.6640625" style="91" bestFit="1" customWidth="1"/>
    <col min="57" max="94" width="11.6640625" style="94" bestFit="1" customWidth="1"/>
    <col min="95" max="95" width="14.6640625" style="94" bestFit="1" customWidth="1"/>
    <col min="96" max="170" width="11.6640625" style="94" bestFit="1" customWidth="1"/>
    <col min="171" max="172" width="11.44140625" style="94" bestFit="1" customWidth="1"/>
    <col min="173" max="179" width="11.33203125" style="94" bestFit="1" customWidth="1"/>
    <col min="180" max="180" width="10.6640625" style="94" bestFit="1" customWidth="1"/>
    <col min="181" max="194" width="11" style="94" bestFit="1" customWidth="1"/>
    <col min="195" max="195" width="11" style="192" bestFit="1" customWidth="1"/>
    <col min="196" max="202" width="10.88671875" style="94" bestFit="1" customWidth="1"/>
    <col min="203" max="206" width="12.33203125" style="94" bestFit="1" customWidth="1"/>
    <col min="207" max="207" width="11.88671875" style="192" bestFit="1" customWidth="1"/>
    <col min="208" max="16384" width="8.6640625" style="94"/>
  </cols>
  <sheetData>
    <row r="1" spans="1:214" s="89" customFormat="1" x14ac:dyDescent="0.3">
      <c r="A1" s="89" t="s">
        <v>0</v>
      </c>
      <c r="B1" s="89">
        <v>37777</v>
      </c>
      <c r="C1" s="89">
        <v>37807</v>
      </c>
      <c r="D1" s="89">
        <v>37838</v>
      </c>
      <c r="E1" s="89">
        <v>37869</v>
      </c>
      <c r="F1" s="89">
        <v>37899</v>
      </c>
      <c r="G1" s="89">
        <v>37930</v>
      </c>
      <c r="H1" s="89">
        <v>37960</v>
      </c>
      <c r="I1" s="89">
        <v>37991</v>
      </c>
      <c r="J1" s="89">
        <v>38022</v>
      </c>
      <c r="K1" s="89">
        <v>38051</v>
      </c>
      <c r="L1" s="89">
        <v>38082</v>
      </c>
      <c r="M1" s="89">
        <v>38112</v>
      </c>
      <c r="N1" s="89">
        <v>38143</v>
      </c>
      <c r="O1" s="89">
        <v>38173</v>
      </c>
      <c r="P1" s="89">
        <v>38204</v>
      </c>
      <c r="Q1" s="89">
        <v>38235</v>
      </c>
      <c r="R1" s="89">
        <v>38265</v>
      </c>
      <c r="S1" s="89">
        <v>38296</v>
      </c>
      <c r="T1" s="89">
        <v>38326</v>
      </c>
      <c r="U1" s="89">
        <v>38357</v>
      </c>
      <c r="V1" s="89">
        <v>38388</v>
      </c>
      <c r="W1" s="89">
        <v>38416</v>
      </c>
      <c r="X1" s="89">
        <v>38447</v>
      </c>
      <c r="Y1" s="89">
        <v>38477</v>
      </c>
      <c r="Z1" s="89">
        <v>38508</v>
      </c>
      <c r="AA1" s="89">
        <v>38538</v>
      </c>
      <c r="AB1" s="89">
        <v>38569</v>
      </c>
      <c r="AC1" s="89">
        <v>38600</v>
      </c>
      <c r="AD1" s="89">
        <v>38630</v>
      </c>
      <c r="AE1" s="89">
        <v>38661</v>
      </c>
      <c r="AF1" s="89">
        <v>38691</v>
      </c>
      <c r="AG1" s="89">
        <v>38722</v>
      </c>
      <c r="AH1" s="89">
        <v>38753</v>
      </c>
      <c r="AI1" s="89">
        <v>38781</v>
      </c>
      <c r="AJ1" s="89">
        <v>38812</v>
      </c>
      <c r="AK1" s="89">
        <v>38843</v>
      </c>
      <c r="AL1" s="89">
        <v>38874</v>
      </c>
      <c r="AM1" s="89">
        <v>38904</v>
      </c>
      <c r="AN1" s="89">
        <v>38935</v>
      </c>
      <c r="AO1" s="89">
        <v>38966</v>
      </c>
      <c r="AP1" s="89">
        <v>38996</v>
      </c>
      <c r="AQ1" s="89">
        <v>39027</v>
      </c>
      <c r="AR1" s="89">
        <v>39057</v>
      </c>
      <c r="AS1" s="89">
        <v>39088</v>
      </c>
      <c r="AT1" s="89">
        <v>39119</v>
      </c>
      <c r="AU1" s="89">
        <v>39147</v>
      </c>
      <c r="AV1" s="89">
        <v>39178</v>
      </c>
      <c r="AW1" s="89">
        <v>39208</v>
      </c>
      <c r="AX1" s="89">
        <v>39239</v>
      </c>
      <c r="AY1" s="89">
        <v>39269</v>
      </c>
      <c r="AZ1" s="89">
        <v>39300</v>
      </c>
      <c r="BA1" s="89">
        <v>39331</v>
      </c>
      <c r="BB1" s="89">
        <v>39361</v>
      </c>
      <c r="BC1" s="89">
        <v>39392</v>
      </c>
      <c r="BD1" s="89">
        <v>39422</v>
      </c>
      <c r="BE1" s="89">
        <v>39453</v>
      </c>
      <c r="BF1" s="89">
        <v>39484</v>
      </c>
      <c r="BG1" s="89">
        <v>39513</v>
      </c>
      <c r="BH1" s="89">
        <v>39544</v>
      </c>
      <c r="BI1" s="89">
        <v>39574</v>
      </c>
      <c r="BJ1" s="89">
        <v>39605</v>
      </c>
      <c r="BK1" s="89">
        <v>39635</v>
      </c>
      <c r="BL1" s="89">
        <v>39666</v>
      </c>
      <c r="BM1" s="89">
        <v>39697</v>
      </c>
      <c r="BN1" s="89">
        <v>39727</v>
      </c>
      <c r="BO1" s="89">
        <v>39758</v>
      </c>
      <c r="BP1" s="89">
        <v>39788</v>
      </c>
      <c r="BQ1" s="89">
        <v>39819</v>
      </c>
      <c r="BR1" s="89">
        <v>39850</v>
      </c>
      <c r="BS1" s="89">
        <v>39878</v>
      </c>
      <c r="BT1" s="89">
        <v>39909</v>
      </c>
      <c r="BU1" s="89">
        <v>39939</v>
      </c>
      <c r="BV1" s="89">
        <v>39970</v>
      </c>
      <c r="BW1" s="89">
        <v>40000</v>
      </c>
      <c r="BX1" s="89">
        <v>40031</v>
      </c>
      <c r="BY1" s="89">
        <v>40062</v>
      </c>
      <c r="BZ1" s="89">
        <v>40092</v>
      </c>
      <c r="CA1" s="89">
        <v>40123</v>
      </c>
      <c r="CB1" s="89">
        <v>40153</v>
      </c>
      <c r="CC1" s="89">
        <v>40184</v>
      </c>
      <c r="CD1" s="89">
        <v>40215</v>
      </c>
      <c r="CE1" s="89">
        <v>40243</v>
      </c>
      <c r="CF1" s="89">
        <v>40274</v>
      </c>
      <c r="CG1" s="89">
        <v>40304</v>
      </c>
      <c r="CH1" s="89">
        <v>40335</v>
      </c>
      <c r="CI1" s="89">
        <v>40365</v>
      </c>
      <c r="CJ1" s="89">
        <v>40396</v>
      </c>
      <c r="CK1" s="89">
        <v>40427</v>
      </c>
      <c r="CL1" s="89">
        <v>40457</v>
      </c>
      <c r="CM1" s="89">
        <v>40488</v>
      </c>
      <c r="CN1" s="89">
        <v>40518</v>
      </c>
      <c r="CO1" s="89">
        <v>40549</v>
      </c>
      <c r="CP1" s="89">
        <v>40580</v>
      </c>
      <c r="CQ1" s="89">
        <v>40608</v>
      </c>
      <c r="CR1" s="89">
        <v>40639</v>
      </c>
      <c r="CS1" s="89">
        <v>40669</v>
      </c>
      <c r="CT1" s="89">
        <v>40700</v>
      </c>
      <c r="CU1" s="89">
        <v>40730</v>
      </c>
      <c r="CV1" s="89">
        <v>40761</v>
      </c>
      <c r="CW1" s="89">
        <v>40792</v>
      </c>
      <c r="CX1" s="89">
        <v>40822</v>
      </c>
      <c r="CY1" s="89">
        <v>40853</v>
      </c>
      <c r="CZ1" s="89">
        <v>40883</v>
      </c>
      <c r="DA1" s="89">
        <v>40914</v>
      </c>
      <c r="DB1" s="89">
        <v>40945</v>
      </c>
      <c r="DC1" s="89">
        <v>40974</v>
      </c>
      <c r="DD1" s="89">
        <v>41005</v>
      </c>
      <c r="DE1" s="89">
        <v>41035</v>
      </c>
      <c r="DF1" s="89">
        <v>41066</v>
      </c>
      <c r="DG1" s="89">
        <v>41096</v>
      </c>
      <c r="DH1" s="89">
        <v>41127</v>
      </c>
      <c r="DI1" s="89">
        <v>41158</v>
      </c>
      <c r="DJ1" s="89">
        <v>41188</v>
      </c>
      <c r="DK1" s="89">
        <v>41219</v>
      </c>
      <c r="DL1" s="89">
        <v>41249</v>
      </c>
      <c r="DM1" s="89">
        <v>41280</v>
      </c>
      <c r="DN1" s="89">
        <v>41311</v>
      </c>
      <c r="DO1" s="89">
        <v>41339</v>
      </c>
      <c r="DP1" s="89">
        <v>41370</v>
      </c>
      <c r="DQ1" s="89">
        <v>41400</v>
      </c>
      <c r="DR1" s="89">
        <v>41431</v>
      </c>
      <c r="DS1" s="89">
        <v>41461</v>
      </c>
      <c r="DT1" s="89">
        <v>41492</v>
      </c>
      <c r="DU1" s="89">
        <v>41523</v>
      </c>
      <c r="DV1" s="89">
        <v>41553</v>
      </c>
      <c r="DW1" s="89">
        <v>41584</v>
      </c>
      <c r="DX1" s="89">
        <v>41614</v>
      </c>
      <c r="DY1" s="89">
        <v>41645</v>
      </c>
      <c r="DZ1" s="89">
        <v>41676</v>
      </c>
      <c r="EA1" s="89">
        <v>41704</v>
      </c>
      <c r="EB1" s="89">
        <v>41735</v>
      </c>
      <c r="EC1" s="89">
        <v>41765</v>
      </c>
      <c r="ED1" s="89">
        <v>41796</v>
      </c>
      <c r="EE1" s="89">
        <v>41826</v>
      </c>
      <c r="EF1" s="89">
        <v>41857</v>
      </c>
      <c r="EG1" s="89">
        <v>41888</v>
      </c>
      <c r="EH1" s="89">
        <v>41918</v>
      </c>
      <c r="EI1" s="89">
        <v>41949</v>
      </c>
      <c r="EJ1" s="89">
        <v>41979</v>
      </c>
      <c r="EK1" s="89">
        <v>42010</v>
      </c>
      <c r="EL1" s="89">
        <v>42041</v>
      </c>
      <c r="EM1" s="89">
        <v>42069</v>
      </c>
      <c r="EN1" s="89">
        <v>42100</v>
      </c>
      <c r="EO1" s="89">
        <v>42130</v>
      </c>
      <c r="EP1" s="89">
        <v>42161</v>
      </c>
      <c r="EQ1" s="89">
        <v>42191</v>
      </c>
      <c r="ER1" s="89">
        <v>42222</v>
      </c>
      <c r="ES1" s="89">
        <v>42253</v>
      </c>
      <c r="ET1" s="89">
        <v>42283</v>
      </c>
      <c r="EU1" s="89">
        <v>42314</v>
      </c>
      <c r="EV1" s="89">
        <v>42344</v>
      </c>
      <c r="EW1" s="89">
        <v>42375</v>
      </c>
      <c r="EX1" s="89">
        <v>42406</v>
      </c>
      <c r="EY1" s="89">
        <v>42435</v>
      </c>
      <c r="EZ1" s="89">
        <v>42466</v>
      </c>
      <c r="FA1" s="89">
        <v>42496</v>
      </c>
      <c r="FB1" s="89">
        <v>42527</v>
      </c>
      <c r="FC1" s="89">
        <v>42557</v>
      </c>
      <c r="FD1" s="89">
        <v>42588</v>
      </c>
      <c r="FE1" s="89">
        <v>42619</v>
      </c>
      <c r="FF1" s="89">
        <v>42649</v>
      </c>
      <c r="FG1" s="89">
        <v>42680</v>
      </c>
      <c r="FH1" s="89">
        <v>42710</v>
      </c>
      <c r="FI1" s="89">
        <v>42741</v>
      </c>
      <c r="FJ1" s="89">
        <v>42772</v>
      </c>
      <c r="FK1" s="89">
        <v>42800</v>
      </c>
      <c r="FL1" s="89">
        <v>42831</v>
      </c>
      <c r="FM1" s="89">
        <v>42861</v>
      </c>
      <c r="FN1" s="89">
        <v>42892</v>
      </c>
      <c r="FO1" s="89">
        <v>42922</v>
      </c>
      <c r="FP1" s="89">
        <v>42953</v>
      </c>
      <c r="FQ1" s="89">
        <v>42984</v>
      </c>
      <c r="FR1" s="89">
        <v>43014</v>
      </c>
      <c r="FS1" s="89">
        <v>43045</v>
      </c>
      <c r="FT1" s="89">
        <v>43075</v>
      </c>
      <c r="FU1" s="89">
        <v>43106</v>
      </c>
      <c r="FV1" s="89">
        <v>43137</v>
      </c>
      <c r="FW1" s="89">
        <v>43165</v>
      </c>
      <c r="FX1" s="89">
        <v>43196</v>
      </c>
      <c r="FY1" s="89">
        <v>43226</v>
      </c>
      <c r="FZ1" s="89">
        <v>43257</v>
      </c>
      <c r="GA1" s="89">
        <v>43287</v>
      </c>
      <c r="GB1" s="89">
        <v>43318</v>
      </c>
      <c r="GC1" s="89">
        <v>43349</v>
      </c>
      <c r="GD1" s="89">
        <v>43379</v>
      </c>
      <c r="GE1" s="89">
        <v>43410</v>
      </c>
      <c r="GF1" s="89">
        <v>43440</v>
      </c>
      <c r="GG1" s="89">
        <v>43471</v>
      </c>
      <c r="GH1" s="89">
        <v>43502</v>
      </c>
      <c r="GI1" s="89">
        <v>43530</v>
      </c>
      <c r="GJ1" s="89">
        <v>43561</v>
      </c>
      <c r="GK1" s="89">
        <v>43591</v>
      </c>
      <c r="GL1" s="89">
        <v>43622</v>
      </c>
      <c r="GM1" s="189">
        <v>43652</v>
      </c>
      <c r="GN1" s="89">
        <v>43683</v>
      </c>
      <c r="GO1" s="89">
        <v>43714</v>
      </c>
      <c r="GP1" s="89">
        <v>43744</v>
      </c>
      <c r="GQ1" s="89">
        <v>43775</v>
      </c>
      <c r="GR1" s="89">
        <v>43800</v>
      </c>
      <c r="GS1" s="89">
        <v>43836</v>
      </c>
      <c r="GT1" s="89">
        <v>43867</v>
      </c>
      <c r="GU1" s="89">
        <v>43896</v>
      </c>
      <c r="GV1" s="89">
        <v>43927</v>
      </c>
      <c r="GW1" s="89">
        <v>43957</v>
      </c>
      <c r="GX1" s="89">
        <v>43988</v>
      </c>
      <c r="GY1" s="189">
        <v>44018</v>
      </c>
      <c r="GZ1" s="89">
        <v>44049</v>
      </c>
      <c r="HA1" s="89">
        <v>44080</v>
      </c>
      <c r="HB1" s="89">
        <v>44110</v>
      </c>
      <c r="HC1" s="89">
        <v>44141</v>
      </c>
      <c r="HD1" s="89">
        <v>44171</v>
      </c>
      <c r="HE1" s="89">
        <v>44202</v>
      </c>
      <c r="HF1" s="89">
        <v>44233</v>
      </c>
    </row>
    <row r="2" spans="1:214" s="90" customFormat="1" x14ac:dyDescent="0.3">
      <c r="A2" s="90" t="s">
        <v>45</v>
      </c>
      <c r="GM2" s="93"/>
      <c r="GY2" s="93"/>
    </row>
    <row r="3" spans="1:214" s="91" customFormat="1" x14ac:dyDescent="0.3">
      <c r="A3" s="91" t="s">
        <v>1</v>
      </c>
      <c r="P3" s="91">
        <v>233</v>
      </c>
      <c r="Q3" s="91">
        <v>303</v>
      </c>
      <c r="R3" s="91">
        <v>282</v>
      </c>
      <c r="S3" s="91">
        <v>296</v>
      </c>
      <c r="T3" s="91">
        <v>196</v>
      </c>
      <c r="U3" s="91">
        <v>328</v>
      </c>
      <c r="V3" s="91">
        <v>367</v>
      </c>
      <c r="W3" s="91">
        <v>411</v>
      </c>
      <c r="X3" s="91">
        <v>451</v>
      </c>
      <c r="Y3" s="91">
        <v>385</v>
      </c>
      <c r="Z3" s="91">
        <v>424</v>
      </c>
      <c r="AA3" s="91">
        <v>474</v>
      </c>
      <c r="AB3" s="91">
        <v>591</v>
      </c>
      <c r="AC3" s="91">
        <v>560</v>
      </c>
      <c r="AD3" s="91">
        <v>618</v>
      </c>
      <c r="AE3" s="91">
        <v>631</v>
      </c>
      <c r="AF3" s="91">
        <v>480</v>
      </c>
      <c r="AG3" s="91">
        <v>637</v>
      </c>
      <c r="AH3" s="91">
        <v>721</v>
      </c>
      <c r="AI3" s="91">
        <v>833</v>
      </c>
      <c r="AJ3" s="91">
        <v>809</v>
      </c>
      <c r="AK3" s="91">
        <v>792</v>
      </c>
      <c r="AL3" s="91">
        <v>659</v>
      </c>
      <c r="AM3" s="91">
        <v>549</v>
      </c>
      <c r="AN3" s="91">
        <v>573</v>
      </c>
      <c r="AO3" s="91">
        <v>567</v>
      </c>
      <c r="AP3" s="91">
        <v>502</v>
      </c>
      <c r="AQ3" s="91">
        <v>453</v>
      </c>
      <c r="AR3" s="91">
        <v>333</v>
      </c>
      <c r="AS3" s="91">
        <v>670</v>
      </c>
      <c r="AT3" s="91">
        <v>639</v>
      </c>
      <c r="AU3" s="91">
        <v>744</v>
      </c>
      <c r="AV3" s="91">
        <v>678</v>
      </c>
      <c r="AW3" s="91">
        <v>637</v>
      </c>
      <c r="AX3" s="91">
        <v>510</v>
      </c>
      <c r="AY3" s="91">
        <v>537</v>
      </c>
      <c r="AZ3" s="91">
        <v>569</v>
      </c>
      <c r="BA3" s="91">
        <v>492</v>
      </c>
      <c r="BB3" s="91">
        <v>544</v>
      </c>
      <c r="BC3" s="91">
        <v>479</v>
      </c>
      <c r="BD3" s="91">
        <v>314</v>
      </c>
      <c r="BE3" s="91">
        <v>571</v>
      </c>
      <c r="BF3" s="91">
        <v>579</v>
      </c>
      <c r="BG3" s="91">
        <v>592</v>
      </c>
      <c r="BH3" s="91">
        <v>467</v>
      </c>
      <c r="BI3" s="91">
        <v>426</v>
      </c>
      <c r="BJ3" s="91">
        <v>466</v>
      </c>
      <c r="BK3" s="91">
        <v>424</v>
      </c>
      <c r="BL3" s="91">
        <v>458</v>
      </c>
      <c r="BM3" s="91">
        <v>498</v>
      </c>
      <c r="BN3" s="91">
        <v>442</v>
      </c>
      <c r="BO3" s="91">
        <v>341</v>
      </c>
      <c r="BP3" s="91">
        <v>249</v>
      </c>
      <c r="BQ3" s="91">
        <v>497</v>
      </c>
      <c r="BR3" s="91">
        <v>497</v>
      </c>
      <c r="BS3" s="91">
        <v>584</v>
      </c>
      <c r="BT3" s="91">
        <v>445</v>
      </c>
      <c r="BU3" s="91">
        <v>499</v>
      </c>
      <c r="BV3" s="91">
        <v>484</v>
      </c>
      <c r="BW3" s="91">
        <v>435</v>
      </c>
      <c r="BX3" s="91">
        <v>414</v>
      </c>
      <c r="BY3" s="91">
        <v>448</v>
      </c>
      <c r="BZ3" s="91">
        <v>401</v>
      </c>
      <c r="CA3" s="91">
        <v>308</v>
      </c>
      <c r="CB3" s="91">
        <v>233</v>
      </c>
      <c r="CC3" s="91">
        <v>361</v>
      </c>
      <c r="CD3" s="91">
        <v>424</v>
      </c>
      <c r="CE3" s="91">
        <v>573</v>
      </c>
      <c r="CF3" s="91">
        <v>516</v>
      </c>
      <c r="CG3" s="91">
        <v>398</v>
      </c>
      <c r="CH3" s="91">
        <v>400</v>
      </c>
      <c r="CI3" s="91">
        <v>324</v>
      </c>
      <c r="CJ3" s="91">
        <v>369</v>
      </c>
      <c r="CK3" s="91">
        <v>339</v>
      </c>
      <c r="CL3" s="91">
        <v>298</v>
      </c>
      <c r="CM3" s="91">
        <v>300</v>
      </c>
      <c r="CN3" s="91">
        <v>198</v>
      </c>
      <c r="CO3" s="91">
        <v>340</v>
      </c>
      <c r="CP3" s="91">
        <v>364</v>
      </c>
      <c r="CQ3" s="91">
        <v>470</v>
      </c>
      <c r="CR3" s="91">
        <v>365</v>
      </c>
      <c r="CS3" s="91">
        <v>353</v>
      </c>
      <c r="CT3" s="91">
        <v>342</v>
      </c>
      <c r="CU3" s="91">
        <v>282</v>
      </c>
      <c r="CV3" s="91">
        <v>252</v>
      </c>
      <c r="CW3" s="91">
        <v>264</v>
      </c>
      <c r="CX3" s="91">
        <v>398</v>
      </c>
      <c r="CY3" s="91">
        <v>340</v>
      </c>
      <c r="CZ3" s="91">
        <v>268</v>
      </c>
      <c r="DA3" s="91">
        <v>361</v>
      </c>
      <c r="DB3" s="91">
        <v>467</v>
      </c>
      <c r="DC3" s="91">
        <v>477</v>
      </c>
      <c r="DD3" s="91">
        <v>441</v>
      </c>
      <c r="DE3" s="91">
        <v>381</v>
      </c>
      <c r="DF3" s="91">
        <v>324</v>
      </c>
      <c r="DG3" s="91">
        <v>349</v>
      </c>
      <c r="DH3" s="91">
        <v>346</v>
      </c>
      <c r="DI3" s="91">
        <v>328</v>
      </c>
      <c r="DJ3" s="91">
        <v>342</v>
      </c>
      <c r="DK3" s="91">
        <v>268</v>
      </c>
      <c r="DL3" s="91">
        <v>215</v>
      </c>
      <c r="DM3" s="91">
        <v>416</v>
      </c>
      <c r="DN3" s="91">
        <v>337</v>
      </c>
      <c r="DO3" s="91">
        <v>435</v>
      </c>
      <c r="DP3" s="91">
        <v>465</v>
      </c>
      <c r="DQ3" s="91">
        <v>388</v>
      </c>
      <c r="DR3" s="91">
        <v>351</v>
      </c>
      <c r="DS3" s="91">
        <v>353</v>
      </c>
      <c r="DT3" s="91">
        <v>377</v>
      </c>
      <c r="DU3" s="91">
        <v>342</v>
      </c>
      <c r="DV3" s="91">
        <v>425</v>
      </c>
      <c r="DW3" s="91">
        <v>347</v>
      </c>
      <c r="DX3" s="91">
        <v>213</v>
      </c>
      <c r="DY3" s="91">
        <v>373</v>
      </c>
      <c r="DZ3" s="91">
        <v>378</v>
      </c>
      <c r="EA3" s="91">
        <v>514</v>
      </c>
      <c r="EB3" s="91">
        <v>455</v>
      </c>
      <c r="EC3" s="91">
        <v>437</v>
      </c>
      <c r="ED3" s="91">
        <v>382</v>
      </c>
      <c r="EE3" s="91">
        <v>368</v>
      </c>
      <c r="EF3" s="91">
        <v>360</v>
      </c>
      <c r="EG3" s="91">
        <v>361</v>
      </c>
      <c r="EH3" s="91">
        <v>331</v>
      </c>
      <c r="EI3" s="91">
        <v>276</v>
      </c>
      <c r="EJ3" s="91">
        <v>198</v>
      </c>
      <c r="EK3" s="91">
        <v>394</v>
      </c>
      <c r="EL3" s="91">
        <v>378</v>
      </c>
      <c r="EM3" s="91">
        <v>464</v>
      </c>
      <c r="EN3" s="91">
        <v>458</v>
      </c>
      <c r="EO3" s="91">
        <v>419</v>
      </c>
      <c r="EP3" s="91">
        <v>359</v>
      </c>
      <c r="EQ3" s="91">
        <v>344</v>
      </c>
      <c r="ER3" s="91">
        <v>326</v>
      </c>
      <c r="ES3" s="91">
        <v>418</v>
      </c>
      <c r="ET3" s="91">
        <v>331</v>
      </c>
      <c r="EU3" s="91">
        <v>296</v>
      </c>
      <c r="EV3" s="91">
        <v>245</v>
      </c>
      <c r="EW3" s="91">
        <v>326</v>
      </c>
      <c r="EX3" s="91">
        <v>394</v>
      </c>
      <c r="EY3" s="91">
        <v>440</v>
      </c>
      <c r="EZ3" s="91">
        <v>449</v>
      </c>
      <c r="FA3" s="91">
        <v>335</v>
      </c>
      <c r="FB3" s="91">
        <v>384</v>
      </c>
      <c r="FC3" s="91">
        <v>305</v>
      </c>
      <c r="FD3" s="91">
        <v>304</v>
      </c>
      <c r="FE3" s="91">
        <v>367</v>
      </c>
      <c r="FF3" s="91">
        <v>256</v>
      </c>
      <c r="FG3" s="91">
        <v>270</v>
      </c>
      <c r="FH3" s="91">
        <v>213</v>
      </c>
      <c r="FI3" s="91">
        <v>343</v>
      </c>
      <c r="FJ3" s="91">
        <v>358</v>
      </c>
      <c r="FK3" s="91">
        <v>471</v>
      </c>
      <c r="FL3" s="91">
        <v>366</v>
      </c>
      <c r="FM3" s="91">
        <v>397</v>
      </c>
      <c r="FN3" s="91">
        <v>325</v>
      </c>
      <c r="FO3" s="91">
        <v>329</v>
      </c>
      <c r="FP3" s="91">
        <v>347</v>
      </c>
      <c r="FQ3" s="91">
        <v>310</v>
      </c>
      <c r="FR3" s="91">
        <v>366</v>
      </c>
      <c r="FS3" s="91">
        <v>275</v>
      </c>
      <c r="FT3" s="91">
        <v>204</v>
      </c>
      <c r="FU3" s="91">
        <v>283</v>
      </c>
      <c r="FV3" s="91">
        <v>354</v>
      </c>
      <c r="FW3" s="91">
        <v>457</v>
      </c>
      <c r="FX3" s="91">
        <v>390</v>
      </c>
      <c r="FY3" s="91">
        <v>429</v>
      </c>
      <c r="FZ3" s="91">
        <v>368</v>
      </c>
      <c r="GA3" s="91">
        <v>356</v>
      </c>
      <c r="GB3" s="91">
        <v>405</v>
      </c>
      <c r="GC3" s="91">
        <v>269</v>
      </c>
      <c r="GD3" s="91">
        <v>404</v>
      </c>
      <c r="GE3" s="91">
        <v>320</v>
      </c>
      <c r="GF3" s="91">
        <v>224</v>
      </c>
      <c r="GG3" s="91">
        <v>409</v>
      </c>
      <c r="GH3" s="91">
        <v>433</v>
      </c>
      <c r="GI3" s="91">
        <v>564</v>
      </c>
      <c r="GJ3" s="91">
        <v>479</v>
      </c>
      <c r="GK3" s="91">
        <v>397</v>
      </c>
      <c r="GL3" s="91">
        <v>321</v>
      </c>
      <c r="GM3" s="93">
        <v>339</v>
      </c>
      <c r="GN3" s="91">
        <v>385</v>
      </c>
      <c r="GO3" s="91">
        <v>321</v>
      </c>
      <c r="GP3" s="91">
        <v>431</v>
      </c>
      <c r="GQ3" s="91">
        <v>335</v>
      </c>
      <c r="GR3" s="91">
        <v>214</v>
      </c>
      <c r="GS3" s="91">
        <v>401</v>
      </c>
      <c r="GT3" s="91">
        <v>423</v>
      </c>
      <c r="GU3" s="91">
        <v>384</v>
      </c>
      <c r="GV3" s="91">
        <v>151</v>
      </c>
      <c r="GW3" s="91">
        <v>387</v>
      </c>
      <c r="GX3" s="91">
        <v>418</v>
      </c>
      <c r="GY3" s="93">
        <v>448</v>
      </c>
    </row>
    <row r="4" spans="1:214" s="91" customFormat="1" x14ac:dyDescent="0.3">
      <c r="A4" s="92" t="s">
        <v>2</v>
      </c>
      <c r="P4" s="91">
        <v>0</v>
      </c>
      <c r="Q4" s="91">
        <v>0</v>
      </c>
      <c r="R4" s="91">
        <v>0</v>
      </c>
      <c r="S4" s="91">
        <v>0</v>
      </c>
      <c r="T4" s="91">
        <v>0</v>
      </c>
      <c r="U4" s="91">
        <v>18</v>
      </c>
      <c r="V4" s="91">
        <v>38</v>
      </c>
      <c r="W4" s="91">
        <v>68</v>
      </c>
      <c r="X4" s="91">
        <v>76</v>
      </c>
      <c r="Y4" s="91">
        <v>51</v>
      </c>
      <c r="Z4" s="91">
        <v>72</v>
      </c>
      <c r="AA4" s="91">
        <v>77</v>
      </c>
      <c r="AB4" s="91">
        <v>104</v>
      </c>
      <c r="AC4" s="91">
        <v>70</v>
      </c>
      <c r="AD4" s="91">
        <v>118</v>
      </c>
      <c r="AE4" s="91">
        <v>96</v>
      </c>
      <c r="AF4" s="91">
        <v>93</v>
      </c>
      <c r="AG4" s="91">
        <v>180</v>
      </c>
      <c r="AH4" s="91">
        <v>102</v>
      </c>
      <c r="AI4" s="91">
        <v>131</v>
      </c>
      <c r="AJ4" s="91">
        <v>137</v>
      </c>
      <c r="AK4" s="91">
        <v>157</v>
      </c>
      <c r="AL4" s="91">
        <v>127</v>
      </c>
      <c r="AM4" s="91">
        <v>163</v>
      </c>
      <c r="AN4" s="91">
        <v>191</v>
      </c>
      <c r="AO4" s="91">
        <v>194</v>
      </c>
      <c r="AP4" s="91">
        <v>180</v>
      </c>
      <c r="AQ4" s="91">
        <v>182</v>
      </c>
      <c r="AR4" s="91">
        <v>164</v>
      </c>
      <c r="AS4" s="91">
        <v>200</v>
      </c>
      <c r="AT4" s="91">
        <v>131</v>
      </c>
      <c r="AU4" s="91">
        <v>188</v>
      </c>
      <c r="AV4" s="91">
        <v>181</v>
      </c>
      <c r="AW4" s="91">
        <v>188</v>
      </c>
      <c r="AX4" s="91">
        <v>132</v>
      </c>
      <c r="AY4" s="91">
        <v>205</v>
      </c>
      <c r="AZ4" s="91">
        <v>160</v>
      </c>
      <c r="BA4" s="91">
        <v>174</v>
      </c>
      <c r="BB4" s="91">
        <v>221</v>
      </c>
      <c r="BC4" s="91">
        <v>158</v>
      </c>
      <c r="BD4" s="91">
        <v>150</v>
      </c>
      <c r="BE4" s="91">
        <v>252</v>
      </c>
      <c r="BF4" s="91">
        <v>168</v>
      </c>
      <c r="BG4" s="91">
        <v>193</v>
      </c>
      <c r="BH4" s="91">
        <v>158</v>
      </c>
      <c r="BI4" s="91">
        <v>154</v>
      </c>
      <c r="BJ4" s="91">
        <v>156</v>
      </c>
      <c r="BK4" s="91">
        <v>181</v>
      </c>
      <c r="BL4" s="91">
        <v>149</v>
      </c>
      <c r="BM4" s="91">
        <v>169</v>
      </c>
      <c r="BN4" s="91">
        <v>147</v>
      </c>
      <c r="BO4" s="91">
        <v>116</v>
      </c>
      <c r="BP4" s="91">
        <v>118</v>
      </c>
      <c r="BQ4" s="91">
        <v>230</v>
      </c>
      <c r="BR4" s="91">
        <v>137</v>
      </c>
      <c r="BS4" s="91">
        <v>183</v>
      </c>
      <c r="BT4" s="91">
        <v>124</v>
      </c>
      <c r="BU4" s="91">
        <v>117</v>
      </c>
      <c r="BV4" s="91">
        <v>101</v>
      </c>
      <c r="BW4" s="91">
        <v>137</v>
      </c>
      <c r="BX4" s="91">
        <v>126</v>
      </c>
      <c r="BY4" s="91">
        <v>100</v>
      </c>
      <c r="BZ4" s="91">
        <v>153</v>
      </c>
      <c r="CA4" s="91">
        <v>144</v>
      </c>
      <c r="CB4" s="91">
        <v>117</v>
      </c>
      <c r="CC4" s="91">
        <v>210</v>
      </c>
      <c r="CD4" s="91">
        <v>126</v>
      </c>
      <c r="CE4" s="91">
        <v>150</v>
      </c>
      <c r="CF4" s="91">
        <v>132</v>
      </c>
      <c r="CG4" s="91">
        <v>116</v>
      </c>
      <c r="CH4" s="91">
        <v>123</v>
      </c>
      <c r="CI4" s="91">
        <v>152</v>
      </c>
      <c r="CJ4" s="91">
        <v>126</v>
      </c>
      <c r="CK4" s="91">
        <v>123</v>
      </c>
      <c r="CL4" s="91">
        <v>118</v>
      </c>
      <c r="CM4" s="91">
        <v>129</v>
      </c>
      <c r="CN4" s="91">
        <v>139</v>
      </c>
      <c r="CO4" s="91">
        <v>207</v>
      </c>
      <c r="CP4" s="91">
        <v>101</v>
      </c>
      <c r="CQ4" s="91">
        <v>145</v>
      </c>
      <c r="CR4" s="91">
        <v>130</v>
      </c>
      <c r="CS4" s="91">
        <v>115</v>
      </c>
      <c r="CT4" s="91">
        <v>147</v>
      </c>
      <c r="CU4" s="91">
        <v>117</v>
      </c>
      <c r="CV4" s="91">
        <v>99</v>
      </c>
      <c r="CW4" s="91">
        <v>127</v>
      </c>
      <c r="CX4" s="91">
        <v>147</v>
      </c>
      <c r="CY4" s="91">
        <v>98</v>
      </c>
      <c r="CZ4" s="91">
        <v>110</v>
      </c>
      <c r="DA4" s="91">
        <v>197</v>
      </c>
      <c r="DB4" s="91">
        <v>169</v>
      </c>
      <c r="DC4" s="91">
        <v>127</v>
      </c>
      <c r="DD4" s="91">
        <v>116</v>
      </c>
      <c r="DE4" s="91">
        <v>122</v>
      </c>
      <c r="DF4" s="91">
        <v>106</v>
      </c>
      <c r="DG4" s="91">
        <v>133</v>
      </c>
      <c r="DH4" s="91">
        <v>117</v>
      </c>
      <c r="DI4" s="91">
        <v>138</v>
      </c>
      <c r="DJ4" s="91">
        <v>120</v>
      </c>
      <c r="DK4" s="91">
        <v>85</v>
      </c>
      <c r="DL4" s="91">
        <v>100</v>
      </c>
      <c r="DM4" s="91">
        <v>190</v>
      </c>
      <c r="DN4" s="91">
        <v>106</v>
      </c>
      <c r="DO4" s="91">
        <v>108</v>
      </c>
      <c r="DP4" s="91">
        <v>113</v>
      </c>
      <c r="DQ4" s="91">
        <v>113</v>
      </c>
      <c r="DR4" s="91">
        <v>120</v>
      </c>
      <c r="DS4" s="91">
        <v>126</v>
      </c>
      <c r="DT4" s="91">
        <v>100</v>
      </c>
      <c r="DU4" s="91">
        <v>109</v>
      </c>
      <c r="DV4" s="91">
        <v>133</v>
      </c>
      <c r="DW4" s="91">
        <v>92</v>
      </c>
      <c r="DX4" s="91">
        <v>94</v>
      </c>
      <c r="DY4" s="91">
        <v>161</v>
      </c>
      <c r="DZ4" s="91">
        <v>125</v>
      </c>
      <c r="EA4" s="91">
        <v>135</v>
      </c>
      <c r="EB4" s="91">
        <v>99</v>
      </c>
      <c r="EC4" s="91">
        <v>129</v>
      </c>
      <c r="ED4" s="91">
        <v>94</v>
      </c>
      <c r="EE4" s="91">
        <v>105</v>
      </c>
      <c r="EF4" s="91">
        <v>89</v>
      </c>
      <c r="EG4" s="91">
        <v>108</v>
      </c>
      <c r="EH4" s="91">
        <v>139</v>
      </c>
      <c r="EI4" s="91">
        <v>73</v>
      </c>
      <c r="EJ4" s="91">
        <v>102</v>
      </c>
      <c r="EK4" s="91">
        <v>132</v>
      </c>
      <c r="EL4" s="91">
        <v>67</v>
      </c>
      <c r="EM4" s="91">
        <v>107</v>
      </c>
      <c r="EN4" s="91">
        <v>100</v>
      </c>
      <c r="EO4" s="91">
        <v>129</v>
      </c>
      <c r="EP4" s="91">
        <v>109</v>
      </c>
      <c r="EQ4" s="91">
        <v>113</v>
      </c>
      <c r="ER4" s="91">
        <v>115</v>
      </c>
      <c r="ES4" s="91">
        <v>93</v>
      </c>
      <c r="ET4" s="91">
        <v>123</v>
      </c>
      <c r="EU4" s="91">
        <v>102</v>
      </c>
      <c r="EV4" s="91">
        <v>127</v>
      </c>
      <c r="EW4" s="91">
        <v>154</v>
      </c>
      <c r="EX4" s="91">
        <v>109</v>
      </c>
      <c r="EY4" s="91">
        <v>97</v>
      </c>
      <c r="EZ4" s="91">
        <v>109</v>
      </c>
      <c r="FA4" s="91">
        <v>95</v>
      </c>
      <c r="FB4" s="91">
        <v>104</v>
      </c>
      <c r="FC4" s="91">
        <v>117</v>
      </c>
      <c r="FD4" s="91">
        <v>140</v>
      </c>
      <c r="FE4" s="91">
        <v>120</v>
      </c>
      <c r="FF4" s="91">
        <v>118</v>
      </c>
      <c r="FG4" s="91">
        <v>97</v>
      </c>
      <c r="FH4" s="91">
        <v>119</v>
      </c>
      <c r="FI4" s="91">
        <v>142</v>
      </c>
      <c r="FJ4" s="91">
        <v>106</v>
      </c>
      <c r="FK4" s="91">
        <v>104</v>
      </c>
      <c r="FL4" s="91">
        <v>108</v>
      </c>
      <c r="FM4" s="91">
        <v>115</v>
      </c>
      <c r="FN4" s="91">
        <v>96</v>
      </c>
      <c r="FO4" s="91">
        <v>101</v>
      </c>
      <c r="FP4" s="91">
        <v>98</v>
      </c>
      <c r="FQ4" s="91">
        <v>108</v>
      </c>
      <c r="FR4" s="91">
        <v>106</v>
      </c>
      <c r="FS4" s="91">
        <v>97</v>
      </c>
      <c r="FT4" s="91">
        <v>86</v>
      </c>
      <c r="FU4" s="91">
        <v>121</v>
      </c>
      <c r="FV4" s="91">
        <v>81</v>
      </c>
      <c r="FW4" s="91">
        <v>103</v>
      </c>
      <c r="FX4" s="91">
        <v>98</v>
      </c>
      <c r="FY4" s="91">
        <v>103</v>
      </c>
      <c r="FZ4" s="91">
        <v>114</v>
      </c>
      <c r="GA4" s="91">
        <v>153</v>
      </c>
      <c r="GB4" s="91">
        <v>105</v>
      </c>
      <c r="GC4" s="91">
        <v>93</v>
      </c>
      <c r="GD4" s="91">
        <v>134</v>
      </c>
      <c r="GE4" s="91">
        <v>101</v>
      </c>
      <c r="GF4" s="91">
        <v>65</v>
      </c>
      <c r="GG4" s="91">
        <v>116</v>
      </c>
      <c r="GH4" s="91">
        <v>107</v>
      </c>
      <c r="GI4" s="91">
        <v>98</v>
      </c>
      <c r="GJ4" s="91">
        <v>107</v>
      </c>
      <c r="GK4" s="91">
        <v>131</v>
      </c>
      <c r="GL4" s="91">
        <v>95</v>
      </c>
      <c r="GM4" s="93">
        <v>106</v>
      </c>
      <c r="GN4" s="91">
        <v>117</v>
      </c>
      <c r="GO4" s="91">
        <v>93</v>
      </c>
      <c r="GP4" s="91">
        <v>115</v>
      </c>
      <c r="GQ4" s="91">
        <v>78</v>
      </c>
      <c r="GR4" s="91">
        <v>70</v>
      </c>
      <c r="GS4" s="91">
        <v>123</v>
      </c>
      <c r="GT4" s="91">
        <v>83</v>
      </c>
      <c r="GU4" s="91">
        <v>121</v>
      </c>
      <c r="GV4" s="91">
        <v>80</v>
      </c>
      <c r="GW4" s="91">
        <v>117</v>
      </c>
      <c r="GX4" s="91">
        <v>131</v>
      </c>
      <c r="GY4" s="93">
        <v>156</v>
      </c>
    </row>
    <row r="5" spans="1:214" s="91" customFormat="1" x14ac:dyDescent="0.3">
      <c r="A5" s="91" t="s">
        <v>3</v>
      </c>
      <c r="P5" s="91">
        <v>0</v>
      </c>
      <c r="Q5" s="91">
        <v>0</v>
      </c>
      <c r="R5" s="91">
        <v>0</v>
      </c>
      <c r="S5" s="91">
        <v>0</v>
      </c>
      <c r="T5" s="91">
        <v>0</v>
      </c>
      <c r="U5" s="92">
        <v>39</v>
      </c>
      <c r="V5" s="92">
        <v>87</v>
      </c>
      <c r="W5" s="92">
        <v>105</v>
      </c>
      <c r="X5" s="92">
        <v>122</v>
      </c>
      <c r="Y5" s="92">
        <v>167</v>
      </c>
      <c r="Z5" s="92">
        <v>178</v>
      </c>
      <c r="AA5" s="91">
        <v>198</v>
      </c>
      <c r="AB5" s="91">
        <v>242</v>
      </c>
      <c r="AC5" s="91">
        <v>234</v>
      </c>
      <c r="AD5" s="91">
        <v>328</v>
      </c>
      <c r="AE5" s="91">
        <v>343</v>
      </c>
      <c r="AF5" s="91">
        <v>254</v>
      </c>
      <c r="AG5" s="91">
        <v>438</v>
      </c>
      <c r="AH5" s="91">
        <v>378</v>
      </c>
      <c r="AI5" s="91">
        <v>433</v>
      </c>
      <c r="AJ5" s="91">
        <v>522</v>
      </c>
      <c r="AK5" s="91">
        <v>676</v>
      </c>
      <c r="AL5" s="91">
        <v>665</v>
      </c>
      <c r="AM5" s="91">
        <v>653</v>
      </c>
      <c r="AN5" s="91">
        <v>665</v>
      </c>
      <c r="AO5" s="91">
        <v>563</v>
      </c>
      <c r="AP5" s="91">
        <v>562</v>
      </c>
      <c r="AQ5" s="91">
        <v>357</v>
      </c>
      <c r="AR5" s="91">
        <v>271</v>
      </c>
      <c r="AS5" s="91">
        <v>415</v>
      </c>
      <c r="AT5" s="91">
        <v>375</v>
      </c>
      <c r="AU5" s="91">
        <v>533</v>
      </c>
      <c r="AV5" s="91">
        <v>489</v>
      </c>
      <c r="AW5" s="91">
        <v>599</v>
      </c>
      <c r="AX5" s="91">
        <v>592</v>
      </c>
      <c r="AY5" s="91">
        <v>570</v>
      </c>
      <c r="AZ5" s="91">
        <v>603</v>
      </c>
      <c r="BA5" s="91">
        <v>531</v>
      </c>
      <c r="BB5" s="91">
        <v>539</v>
      </c>
      <c r="BC5" s="91">
        <v>415</v>
      </c>
      <c r="BD5" s="91">
        <v>309</v>
      </c>
      <c r="BE5" s="91">
        <v>490</v>
      </c>
      <c r="BF5" s="91">
        <v>456</v>
      </c>
      <c r="BG5" s="91">
        <v>518</v>
      </c>
      <c r="BH5" s="91">
        <v>567</v>
      </c>
      <c r="BI5" s="91">
        <v>511</v>
      </c>
      <c r="BJ5" s="91">
        <v>472</v>
      </c>
      <c r="BK5" s="91">
        <v>533</v>
      </c>
      <c r="BL5" s="91">
        <v>493</v>
      </c>
      <c r="BM5" s="91">
        <v>499</v>
      </c>
      <c r="BN5" s="91">
        <v>552</v>
      </c>
      <c r="BO5" s="91">
        <v>468</v>
      </c>
      <c r="BP5" s="91">
        <v>359</v>
      </c>
      <c r="BQ5" s="91">
        <v>469</v>
      </c>
      <c r="BR5" s="91">
        <v>492</v>
      </c>
      <c r="BS5" s="91">
        <v>600</v>
      </c>
      <c r="BT5" s="91">
        <v>476</v>
      </c>
      <c r="BU5" s="91">
        <v>460</v>
      </c>
      <c r="BV5" s="91">
        <v>472</v>
      </c>
      <c r="BW5" s="91">
        <v>506</v>
      </c>
      <c r="BX5" s="91">
        <v>472</v>
      </c>
      <c r="BY5" s="91">
        <v>448</v>
      </c>
      <c r="BZ5" s="91">
        <v>529</v>
      </c>
      <c r="CA5" s="91">
        <v>360</v>
      </c>
      <c r="CB5" s="91">
        <v>322</v>
      </c>
      <c r="CC5" s="91">
        <v>385</v>
      </c>
      <c r="CD5" s="91">
        <v>365</v>
      </c>
      <c r="CE5" s="91">
        <v>498</v>
      </c>
      <c r="CF5" s="91">
        <v>507</v>
      </c>
      <c r="CG5" s="91">
        <v>436</v>
      </c>
      <c r="CH5" s="91">
        <v>483</v>
      </c>
      <c r="CI5" s="91">
        <v>456</v>
      </c>
      <c r="CJ5" s="91">
        <v>433</v>
      </c>
      <c r="CK5" s="91">
        <v>435</v>
      </c>
      <c r="CL5" s="91">
        <v>441</v>
      </c>
      <c r="CM5" s="91">
        <v>328</v>
      </c>
      <c r="CN5" s="91">
        <v>270</v>
      </c>
      <c r="CO5" s="91">
        <v>404</v>
      </c>
      <c r="CP5" s="91">
        <v>333</v>
      </c>
      <c r="CQ5" s="91">
        <v>440</v>
      </c>
      <c r="CR5" s="91">
        <v>355</v>
      </c>
      <c r="CS5" s="91">
        <v>415</v>
      </c>
      <c r="CT5" s="91">
        <v>420</v>
      </c>
      <c r="CU5" s="91">
        <v>355</v>
      </c>
      <c r="CV5" s="91">
        <v>317</v>
      </c>
      <c r="CW5" s="91">
        <v>342</v>
      </c>
      <c r="CX5" s="91">
        <v>437</v>
      </c>
      <c r="CY5" s="91">
        <v>379</v>
      </c>
      <c r="CZ5" s="91">
        <v>288</v>
      </c>
      <c r="DA5" s="91">
        <v>405</v>
      </c>
      <c r="DB5" s="91">
        <v>362</v>
      </c>
      <c r="DC5" s="91">
        <v>391</v>
      </c>
      <c r="DD5" s="91">
        <v>387</v>
      </c>
      <c r="DE5" s="91">
        <v>411</v>
      </c>
      <c r="DF5" s="91">
        <v>404</v>
      </c>
      <c r="DG5" s="91">
        <v>384</v>
      </c>
      <c r="DH5" s="91">
        <v>280</v>
      </c>
      <c r="DI5" s="91">
        <v>323</v>
      </c>
      <c r="DJ5" s="91">
        <v>392</v>
      </c>
      <c r="DK5" s="91">
        <v>321</v>
      </c>
      <c r="DL5" s="91">
        <v>249</v>
      </c>
      <c r="DM5" s="91">
        <v>419</v>
      </c>
      <c r="DN5" s="91">
        <v>370</v>
      </c>
      <c r="DO5" s="91">
        <v>398</v>
      </c>
      <c r="DP5" s="91">
        <v>419</v>
      </c>
      <c r="DQ5" s="91">
        <v>428</v>
      </c>
      <c r="DR5" s="91">
        <v>395</v>
      </c>
      <c r="DS5" s="91">
        <v>433</v>
      </c>
      <c r="DT5" s="91">
        <v>372</v>
      </c>
      <c r="DU5" s="91">
        <v>364</v>
      </c>
      <c r="DV5" s="91">
        <v>441</v>
      </c>
      <c r="DW5" s="91">
        <v>338</v>
      </c>
      <c r="DX5" s="91">
        <v>273</v>
      </c>
      <c r="DY5" s="91">
        <v>327</v>
      </c>
      <c r="DZ5" s="91">
        <v>337</v>
      </c>
      <c r="EA5" s="91">
        <v>357</v>
      </c>
      <c r="EB5" s="91">
        <v>427</v>
      </c>
      <c r="EC5" s="91">
        <v>481</v>
      </c>
      <c r="ED5" s="91">
        <v>425</v>
      </c>
      <c r="EE5" s="91">
        <v>408</v>
      </c>
      <c r="EF5" s="91">
        <v>423</v>
      </c>
      <c r="EG5" s="91">
        <v>502</v>
      </c>
      <c r="EH5" s="91">
        <v>404</v>
      </c>
      <c r="EI5" s="91">
        <v>305</v>
      </c>
      <c r="EJ5" s="91">
        <v>227</v>
      </c>
      <c r="EK5" s="91">
        <v>297</v>
      </c>
      <c r="EL5" s="91">
        <v>287</v>
      </c>
      <c r="EM5" s="91">
        <v>362</v>
      </c>
      <c r="EN5" s="91">
        <v>390</v>
      </c>
      <c r="EO5" s="91">
        <v>447</v>
      </c>
      <c r="EP5" s="91">
        <v>382</v>
      </c>
      <c r="EQ5" s="91">
        <v>425</v>
      </c>
      <c r="ER5" s="91">
        <v>409</v>
      </c>
      <c r="ES5" s="91">
        <v>358</v>
      </c>
      <c r="ET5" s="91">
        <v>323</v>
      </c>
      <c r="EU5" s="91">
        <v>272</v>
      </c>
      <c r="EV5" s="91">
        <v>203</v>
      </c>
      <c r="EW5" s="91">
        <v>311</v>
      </c>
      <c r="EX5" s="91">
        <v>272</v>
      </c>
      <c r="EY5" s="91">
        <v>336</v>
      </c>
      <c r="EZ5" s="91">
        <v>393</v>
      </c>
      <c r="FA5" s="91">
        <v>355</v>
      </c>
      <c r="FB5" s="91">
        <v>349</v>
      </c>
      <c r="FC5" s="91">
        <v>317</v>
      </c>
      <c r="FD5" s="91">
        <v>354</v>
      </c>
      <c r="FE5" s="91">
        <v>333</v>
      </c>
      <c r="FF5" s="91">
        <v>281</v>
      </c>
      <c r="FG5" s="91">
        <v>252</v>
      </c>
      <c r="FH5" s="91">
        <v>190</v>
      </c>
      <c r="FI5" s="91">
        <v>268</v>
      </c>
      <c r="FJ5" s="91">
        <v>276</v>
      </c>
      <c r="FK5" s="91">
        <v>306</v>
      </c>
      <c r="FL5" s="91">
        <v>305</v>
      </c>
      <c r="FM5" s="91">
        <v>291</v>
      </c>
      <c r="FN5" s="91">
        <v>291</v>
      </c>
      <c r="FO5" s="91">
        <v>300</v>
      </c>
      <c r="FP5" s="91">
        <v>330</v>
      </c>
      <c r="FQ5" s="91">
        <v>328</v>
      </c>
      <c r="FR5" s="91">
        <v>340</v>
      </c>
      <c r="FS5" s="91">
        <v>245</v>
      </c>
      <c r="FT5" s="91">
        <v>207</v>
      </c>
      <c r="FU5" s="91">
        <v>233</v>
      </c>
      <c r="FV5" s="91">
        <v>269</v>
      </c>
      <c r="FW5" s="91">
        <v>341</v>
      </c>
      <c r="FX5" s="91">
        <v>303</v>
      </c>
      <c r="FY5" s="91">
        <v>380</v>
      </c>
      <c r="FZ5" s="91">
        <v>328</v>
      </c>
      <c r="GA5" s="91">
        <v>332</v>
      </c>
      <c r="GB5" s="91">
        <v>339</v>
      </c>
      <c r="GC5" s="91">
        <v>275</v>
      </c>
      <c r="GD5" s="91">
        <v>378</v>
      </c>
      <c r="GE5" s="91">
        <v>310</v>
      </c>
      <c r="GF5" s="91">
        <v>191</v>
      </c>
      <c r="GG5" s="91">
        <v>350</v>
      </c>
      <c r="GH5" s="91">
        <v>319</v>
      </c>
      <c r="GI5" s="91">
        <v>381</v>
      </c>
      <c r="GJ5" s="91">
        <v>421</v>
      </c>
      <c r="GK5" s="91">
        <v>432</v>
      </c>
      <c r="GL5" s="91">
        <v>378</v>
      </c>
      <c r="GM5" s="93">
        <v>375</v>
      </c>
      <c r="GN5" s="91">
        <v>389</v>
      </c>
      <c r="GO5" s="91">
        <v>261</v>
      </c>
      <c r="GP5" s="91">
        <v>376</v>
      </c>
      <c r="GQ5" s="91">
        <v>255</v>
      </c>
      <c r="GR5" s="91">
        <v>191</v>
      </c>
      <c r="GS5" s="91">
        <v>325</v>
      </c>
      <c r="GT5" s="91">
        <v>283</v>
      </c>
      <c r="GU5" s="91">
        <v>204</v>
      </c>
      <c r="GV5" s="91">
        <v>96</v>
      </c>
      <c r="GW5" s="91">
        <v>218</v>
      </c>
      <c r="GX5" s="91">
        <v>266</v>
      </c>
      <c r="GY5" s="93">
        <v>230</v>
      </c>
    </row>
    <row r="6" spans="1:214" s="91" customFormat="1" x14ac:dyDescent="0.3">
      <c r="A6" s="91" t="s">
        <v>4</v>
      </c>
      <c r="P6" s="91">
        <v>0</v>
      </c>
      <c r="Q6" s="91">
        <v>0</v>
      </c>
      <c r="R6" s="91">
        <v>0</v>
      </c>
      <c r="S6" s="91">
        <v>0</v>
      </c>
      <c r="T6" s="91">
        <v>0</v>
      </c>
      <c r="U6" s="91">
        <v>184</v>
      </c>
      <c r="V6" s="91">
        <v>181</v>
      </c>
      <c r="W6" s="91">
        <v>258</v>
      </c>
      <c r="X6" s="91">
        <v>308</v>
      </c>
      <c r="Y6" s="91">
        <v>401</v>
      </c>
      <c r="Z6" s="91">
        <v>344</v>
      </c>
      <c r="AA6" s="91">
        <v>279</v>
      </c>
      <c r="AB6" s="91">
        <v>244</v>
      </c>
      <c r="AC6" s="91">
        <v>284</v>
      </c>
      <c r="AD6" s="91">
        <v>311</v>
      </c>
      <c r="AE6" s="91">
        <v>229</v>
      </c>
      <c r="AF6" s="91">
        <v>169</v>
      </c>
      <c r="AG6" s="91">
        <v>162</v>
      </c>
      <c r="AH6" s="91">
        <v>116</v>
      </c>
      <c r="AI6" s="91">
        <v>176</v>
      </c>
      <c r="AJ6" s="91">
        <v>153</v>
      </c>
      <c r="AK6" s="91">
        <v>207</v>
      </c>
      <c r="AL6" s="91">
        <v>157</v>
      </c>
      <c r="AM6" s="91">
        <v>123</v>
      </c>
      <c r="AN6" s="91">
        <v>171</v>
      </c>
      <c r="AO6" s="91">
        <v>123</v>
      </c>
      <c r="AP6" s="91">
        <v>176</v>
      </c>
      <c r="AQ6" s="91">
        <v>101</v>
      </c>
      <c r="AR6" s="91">
        <v>125</v>
      </c>
      <c r="AS6" s="91">
        <v>97</v>
      </c>
      <c r="AT6" s="91">
        <v>122</v>
      </c>
      <c r="AU6" s="91">
        <v>112</v>
      </c>
      <c r="AV6" s="91">
        <v>143</v>
      </c>
      <c r="AW6" s="91">
        <v>171</v>
      </c>
      <c r="AX6" s="91">
        <v>140</v>
      </c>
      <c r="AY6" s="91">
        <v>123</v>
      </c>
      <c r="AZ6" s="91">
        <v>129</v>
      </c>
      <c r="BA6" s="91">
        <v>133</v>
      </c>
      <c r="BB6" s="91">
        <v>121</v>
      </c>
      <c r="BC6" s="91">
        <v>130</v>
      </c>
      <c r="BD6" s="91">
        <v>101</v>
      </c>
      <c r="BE6" s="91">
        <v>87</v>
      </c>
      <c r="BF6" s="91">
        <v>98</v>
      </c>
      <c r="BG6" s="91">
        <v>110</v>
      </c>
      <c r="BH6" s="91">
        <v>124</v>
      </c>
      <c r="BI6" s="91">
        <v>135</v>
      </c>
      <c r="BJ6" s="91">
        <v>136</v>
      </c>
      <c r="BK6" s="91">
        <v>114</v>
      </c>
      <c r="BL6" s="91">
        <v>128</v>
      </c>
      <c r="BM6" s="91">
        <v>126</v>
      </c>
      <c r="BN6" s="91">
        <v>101</v>
      </c>
      <c r="BO6" s="91">
        <v>80</v>
      </c>
      <c r="BP6" s="91">
        <v>83</v>
      </c>
      <c r="BQ6" s="91">
        <v>53</v>
      </c>
      <c r="BR6" s="91">
        <v>78</v>
      </c>
      <c r="BS6" s="91">
        <v>101</v>
      </c>
      <c r="BT6" s="91">
        <v>88</v>
      </c>
      <c r="BU6" s="91">
        <v>126</v>
      </c>
      <c r="BV6" s="91">
        <v>142</v>
      </c>
      <c r="BW6" s="91">
        <v>121</v>
      </c>
      <c r="BX6" s="91">
        <v>134</v>
      </c>
      <c r="BY6" s="91">
        <v>137</v>
      </c>
      <c r="BZ6" s="91">
        <v>140</v>
      </c>
      <c r="CA6" s="91">
        <v>129</v>
      </c>
      <c r="CB6" s="91">
        <v>135</v>
      </c>
      <c r="CC6" s="91">
        <v>99</v>
      </c>
      <c r="CD6" s="91">
        <v>93</v>
      </c>
      <c r="CE6" s="91">
        <v>124</v>
      </c>
      <c r="CF6" s="91">
        <v>160</v>
      </c>
      <c r="CG6" s="91">
        <v>170</v>
      </c>
      <c r="CH6" s="91">
        <v>168</v>
      </c>
      <c r="CI6" s="91">
        <v>148</v>
      </c>
      <c r="CJ6" s="91">
        <v>129</v>
      </c>
      <c r="CK6" s="91">
        <v>143</v>
      </c>
      <c r="CL6" s="91">
        <v>138</v>
      </c>
      <c r="CM6" s="91">
        <v>136</v>
      </c>
      <c r="CN6" s="91">
        <v>155</v>
      </c>
      <c r="CO6" s="91">
        <v>99</v>
      </c>
      <c r="CP6" s="91">
        <v>107</v>
      </c>
      <c r="CQ6" s="91">
        <v>169</v>
      </c>
      <c r="CR6" s="91">
        <v>167</v>
      </c>
      <c r="CS6" s="91">
        <v>157</v>
      </c>
      <c r="CT6" s="91">
        <v>177</v>
      </c>
      <c r="CU6" s="91">
        <v>146</v>
      </c>
      <c r="CV6" s="91">
        <v>132</v>
      </c>
      <c r="CW6" s="91">
        <v>138</v>
      </c>
      <c r="CX6" s="91">
        <v>132</v>
      </c>
      <c r="CY6" s="91">
        <v>122</v>
      </c>
      <c r="CZ6" s="91">
        <v>140</v>
      </c>
      <c r="DA6" s="91">
        <v>116</v>
      </c>
      <c r="DB6" s="91">
        <v>143</v>
      </c>
      <c r="DC6" s="91">
        <v>227</v>
      </c>
      <c r="DD6" s="91">
        <v>186</v>
      </c>
      <c r="DE6" s="91">
        <v>206</v>
      </c>
      <c r="DF6" s="91">
        <v>182</v>
      </c>
      <c r="DG6" s="91">
        <v>151</v>
      </c>
      <c r="DH6" s="91">
        <v>173</v>
      </c>
      <c r="DI6" s="91">
        <v>176</v>
      </c>
      <c r="DJ6" s="91">
        <v>177</v>
      </c>
      <c r="DK6" s="91">
        <v>165</v>
      </c>
      <c r="DL6" s="91">
        <v>140</v>
      </c>
      <c r="DM6" s="91">
        <v>115</v>
      </c>
      <c r="DN6" s="91">
        <v>146</v>
      </c>
      <c r="DO6" s="91">
        <v>180</v>
      </c>
      <c r="DP6" s="91">
        <v>213</v>
      </c>
      <c r="DQ6" s="91">
        <v>194</v>
      </c>
      <c r="DR6" s="91">
        <v>187</v>
      </c>
      <c r="DS6" s="91">
        <v>202</v>
      </c>
      <c r="DT6" s="91">
        <v>184</v>
      </c>
      <c r="DU6" s="91">
        <v>172</v>
      </c>
      <c r="DV6" s="91">
        <v>164</v>
      </c>
      <c r="DW6" s="91">
        <v>147</v>
      </c>
      <c r="DX6" s="91">
        <v>189</v>
      </c>
      <c r="DY6" s="91">
        <v>133</v>
      </c>
      <c r="DZ6" s="91">
        <v>117</v>
      </c>
      <c r="EA6" s="91">
        <v>146</v>
      </c>
      <c r="EB6" s="91">
        <v>189</v>
      </c>
      <c r="EC6" s="91">
        <v>231</v>
      </c>
      <c r="ED6" s="91">
        <v>200</v>
      </c>
      <c r="EE6" s="91">
        <v>201</v>
      </c>
      <c r="EF6" s="91">
        <v>174</v>
      </c>
      <c r="EG6" s="91">
        <v>201</v>
      </c>
      <c r="EH6" s="91">
        <v>192</v>
      </c>
      <c r="EI6" s="91">
        <v>153</v>
      </c>
      <c r="EJ6" s="91">
        <v>202</v>
      </c>
      <c r="EK6" s="91">
        <v>129</v>
      </c>
      <c r="EL6" s="91">
        <v>142</v>
      </c>
      <c r="EM6" s="91">
        <v>184</v>
      </c>
      <c r="EN6" s="91">
        <v>193</v>
      </c>
      <c r="EO6" s="91">
        <v>241</v>
      </c>
      <c r="EP6" s="91">
        <v>227</v>
      </c>
      <c r="EQ6" s="91">
        <v>218</v>
      </c>
      <c r="ER6" s="91">
        <v>187</v>
      </c>
      <c r="ES6" s="91">
        <v>198</v>
      </c>
      <c r="ET6" s="91">
        <v>198</v>
      </c>
      <c r="EU6" s="91">
        <v>176</v>
      </c>
      <c r="EV6" s="91">
        <v>198</v>
      </c>
      <c r="EW6" s="91">
        <v>145</v>
      </c>
      <c r="EX6" s="91">
        <v>130</v>
      </c>
      <c r="EY6" s="91">
        <v>184</v>
      </c>
      <c r="EZ6" s="91">
        <v>201</v>
      </c>
      <c r="FA6" s="91">
        <v>217</v>
      </c>
      <c r="FB6" s="91">
        <v>238</v>
      </c>
      <c r="FC6" s="91">
        <v>201</v>
      </c>
      <c r="FD6" s="91">
        <v>204</v>
      </c>
      <c r="FE6" s="91">
        <v>211</v>
      </c>
      <c r="FF6" s="91">
        <v>193</v>
      </c>
      <c r="FG6" s="91">
        <v>167</v>
      </c>
      <c r="FH6" s="91">
        <v>197</v>
      </c>
      <c r="FI6" s="91">
        <v>141</v>
      </c>
      <c r="FJ6" s="91">
        <v>149</v>
      </c>
      <c r="FK6" s="91">
        <v>235</v>
      </c>
      <c r="FL6" s="91">
        <v>219</v>
      </c>
      <c r="FM6" s="91">
        <v>254</v>
      </c>
      <c r="FN6" s="91">
        <v>295</v>
      </c>
      <c r="FO6" s="91">
        <v>185</v>
      </c>
      <c r="FP6" s="91">
        <v>224</v>
      </c>
      <c r="FQ6" s="91">
        <v>207</v>
      </c>
      <c r="FR6" s="91">
        <v>235</v>
      </c>
      <c r="FS6" s="91">
        <v>208</v>
      </c>
      <c r="FT6" s="91">
        <v>208</v>
      </c>
      <c r="FU6" s="91">
        <v>153</v>
      </c>
      <c r="FV6" s="51">
        <v>112</v>
      </c>
      <c r="FW6" s="175">
        <v>232</v>
      </c>
      <c r="FX6" s="91">
        <v>225</v>
      </c>
      <c r="FY6" s="91">
        <v>267</v>
      </c>
      <c r="FZ6" s="91">
        <v>245</v>
      </c>
      <c r="GA6" s="185">
        <v>209</v>
      </c>
      <c r="GB6" s="187">
        <v>228</v>
      </c>
      <c r="GC6" s="199">
        <v>178</v>
      </c>
      <c r="GD6" s="200">
        <v>215</v>
      </c>
      <c r="GE6" s="202">
        <v>162</v>
      </c>
      <c r="GF6" s="206">
        <v>192</v>
      </c>
      <c r="GG6" s="215">
        <v>144</v>
      </c>
      <c r="GH6" s="218">
        <v>163</v>
      </c>
      <c r="GI6" s="221">
        <v>218</v>
      </c>
      <c r="GJ6" s="222">
        <v>229</v>
      </c>
      <c r="GK6" s="225">
        <v>253</v>
      </c>
      <c r="GL6" s="227">
        <v>232</v>
      </c>
      <c r="GM6" s="93">
        <v>232</v>
      </c>
      <c r="GN6" s="91">
        <v>243</v>
      </c>
      <c r="GO6" s="91">
        <v>199</v>
      </c>
      <c r="GP6" s="91">
        <v>224</v>
      </c>
      <c r="GQ6" s="91">
        <v>150</v>
      </c>
      <c r="GR6" s="91">
        <v>219</v>
      </c>
      <c r="GS6" s="91">
        <v>178</v>
      </c>
      <c r="GT6" s="91">
        <v>181</v>
      </c>
      <c r="GU6" s="91">
        <v>237</v>
      </c>
      <c r="GV6" s="91">
        <v>181</v>
      </c>
      <c r="GW6" s="91">
        <v>178</v>
      </c>
      <c r="GX6" s="91">
        <v>251</v>
      </c>
      <c r="GY6" s="93">
        <v>441</v>
      </c>
    </row>
    <row r="7" spans="1:214" s="91" customFormat="1" x14ac:dyDescent="0.3">
      <c r="A7" s="91" t="s">
        <v>5</v>
      </c>
      <c r="P7" s="91" t="s">
        <v>287</v>
      </c>
      <c r="Q7" s="91">
        <v>0</v>
      </c>
      <c r="R7" s="91">
        <v>0</v>
      </c>
      <c r="S7" s="91">
        <v>0</v>
      </c>
      <c r="T7" s="91">
        <v>0</v>
      </c>
      <c r="U7" s="91">
        <v>27</v>
      </c>
      <c r="V7" s="91">
        <v>96</v>
      </c>
      <c r="W7" s="91">
        <v>256</v>
      </c>
      <c r="X7" s="91">
        <v>326</v>
      </c>
      <c r="Y7" s="91">
        <v>363</v>
      </c>
      <c r="Z7" s="91">
        <v>377</v>
      </c>
      <c r="AA7" s="91">
        <v>323</v>
      </c>
      <c r="AB7" s="91">
        <v>294</v>
      </c>
      <c r="AC7" s="91">
        <v>286</v>
      </c>
      <c r="AD7" s="91">
        <v>309</v>
      </c>
      <c r="AE7" s="91">
        <v>247</v>
      </c>
      <c r="AF7" s="91">
        <v>199</v>
      </c>
      <c r="AG7" s="91">
        <v>263</v>
      </c>
      <c r="AH7" s="91">
        <v>180</v>
      </c>
      <c r="AI7" s="91">
        <v>203</v>
      </c>
      <c r="AJ7" s="91">
        <v>197</v>
      </c>
      <c r="AK7" s="91">
        <v>198</v>
      </c>
      <c r="AL7" s="91">
        <v>129</v>
      </c>
      <c r="AM7" s="91">
        <v>133</v>
      </c>
      <c r="AN7" s="91">
        <v>166</v>
      </c>
      <c r="AO7" s="91">
        <v>130</v>
      </c>
      <c r="AP7" s="91">
        <v>126</v>
      </c>
      <c r="AQ7" s="91">
        <v>146</v>
      </c>
      <c r="AR7" s="91">
        <v>137</v>
      </c>
      <c r="AS7" s="91">
        <v>136</v>
      </c>
      <c r="AT7" s="91">
        <v>134</v>
      </c>
      <c r="AU7" s="91">
        <v>163</v>
      </c>
      <c r="AV7" s="91">
        <v>163</v>
      </c>
      <c r="AW7" s="91">
        <v>161</v>
      </c>
      <c r="AX7" s="91">
        <v>124</v>
      </c>
      <c r="AY7" s="91">
        <v>157</v>
      </c>
      <c r="AZ7" s="91">
        <v>147</v>
      </c>
      <c r="BA7" s="91">
        <v>116</v>
      </c>
      <c r="BB7" s="91">
        <v>118</v>
      </c>
      <c r="BC7" s="91">
        <v>108</v>
      </c>
      <c r="BD7" s="91">
        <v>90</v>
      </c>
      <c r="BE7" s="91">
        <v>114</v>
      </c>
      <c r="BF7" s="91">
        <v>131</v>
      </c>
      <c r="BG7" s="91">
        <v>138</v>
      </c>
      <c r="BH7" s="91">
        <v>159</v>
      </c>
      <c r="BI7" s="91">
        <v>150</v>
      </c>
      <c r="BJ7" s="91">
        <v>125</v>
      </c>
      <c r="BK7" s="91">
        <v>147</v>
      </c>
      <c r="BL7" s="91">
        <v>133</v>
      </c>
      <c r="BM7" s="91">
        <v>107</v>
      </c>
      <c r="BN7" s="91">
        <v>101</v>
      </c>
      <c r="BO7" s="91">
        <v>73</v>
      </c>
      <c r="BP7" s="91">
        <v>73</v>
      </c>
      <c r="BQ7" s="91">
        <v>89</v>
      </c>
      <c r="BR7" s="91">
        <v>117</v>
      </c>
      <c r="BS7" s="91">
        <v>124</v>
      </c>
      <c r="BT7" s="91">
        <v>150</v>
      </c>
      <c r="BU7" s="91">
        <v>139</v>
      </c>
      <c r="BV7" s="91">
        <v>130</v>
      </c>
      <c r="BW7" s="91">
        <v>138</v>
      </c>
      <c r="BX7" s="91">
        <v>151</v>
      </c>
      <c r="BY7" s="91">
        <v>136</v>
      </c>
      <c r="BZ7" s="91">
        <v>178</v>
      </c>
      <c r="CA7" s="91">
        <v>109</v>
      </c>
      <c r="CB7" s="91">
        <v>99</v>
      </c>
      <c r="CC7" s="91">
        <v>110</v>
      </c>
      <c r="CD7" s="91">
        <v>137</v>
      </c>
      <c r="CE7" s="91">
        <v>165</v>
      </c>
      <c r="CF7" s="91">
        <v>195</v>
      </c>
      <c r="CG7" s="91">
        <v>171</v>
      </c>
      <c r="CH7" s="91">
        <v>185</v>
      </c>
      <c r="CI7" s="91">
        <v>144</v>
      </c>
      <c r="CJ7" s="91">
        <v>196</v>
      </c>
      <c r="CK7" s="91">
        <v>148</v>
      </c>
      <c r="CL7" s="91">
        <v>155</v>
      </c>
      <c r="CM7" s="91">
        <v>162</v>
      </c>
      <c r="CN7" s="91">
        <v>88</v>
      </c>
      <c r="CO7" s="91">
        <v>133</v>
      </c>
      <c r="CP7" s="91">
        <v>173</v>
      </c>
      <c r="CQ7" s="91">
        <v>199</v>
      </c>
      <c r="CR7" s="91">
        <v>170</v>
      </c>
      <c r="CS7" s="91">
        <v>151</v>
      </c>
      <c r="CT7" s="91">
        <v>166</v>
      </c>
      <c r="CU7" s="91">
        <v>191</v>
      </c>
      <c r="CV7" s="91">
        <v>112</v>
      </c>
      <c r="CW7" s="91">
        <v>127</v>
      </c>
      <c r="CX7" s="91">
        <v>144</v>
      </c>
      <c r="CY7" s="91">
        <v>138</v>
      </c>
      <c r="CZ7" s="91">
        <v>130</v>
      </c>
      <c r="DA7" s="91">
        <v>184</v>
      </c>
      <c r="DB7" s="91">
        <v>197</v>
      </c>
      <c r="DC7" s="91">
        <v>188</v>
      </c>
      <c r="DD7" s="91">
        <v>211</v>
      </c>
      <c r="DE7" s="91">
        <v>222</v>
      </c>
      <c r="DF7" s="91">
        <v>170</v>
      </c>
      <c r="DG7" s="91">
        <v>188</v>
      </c>
      <c r="DH7" s="91">
        <v>192</v>
      </c>
      <c r="DI7" s="91">
        <v>189</v>
      </c>
      <c r="DJ7" s="91">
        <v>172</v>
      </c>
      <c r="DK7" s="91">
        <v>128</v>
      </c>
      <c r="DL7" s="91">
        <v>100</v>
      </c>
      <c r="DM7" s="91">
        <v>215</v>
      </c>
      <c r="DN7" s="91">
        <v>175</v>
      </c>
      <c r="DO7" s="91">
        <v>217</v>
      </c>
      <c r="DP7" s="91">
        <v>179</v>
      </c>
      <c r="DQ7" s="91">
        <v>205</v>
      </c>
      <c r="DR7" s="91">
        <v>187</v>
      </c>
      <c r="DS7" s="91">
        <v>173</v>
      </c>
      <c r="DT7" s="91">
        <v>158</v>
      </c>
      <c r="DU7" s="91">
        <v>153</v>
      </c>
      <c r="DV7" s="91">
        <v>141</v>
      </c>
      <c r="DW7" s="91">
        <v>157</v>
      </c>
      <c r="DX7" s="91">
        <v>128</v>
      </c>
      <c r="DY7" s="91">
        <v>114</v>
      </c>
      <c r="DZ7" s="91">
        <v>125</v>
      </c>
      <c r="EA7" s="91">
        <v>163</v>
      </c>
      <c r="EB7" s="91">
        <v>180</v>
      </c>
      <c r="EC7" s="91">
        <v>154</v>
      </c>
      <c r="ED7" s="91">
        <v>155</v>
      </c>
      <c r="EE7" s="91">
        <v>144</v>
      </c>
      <c r="EF7" s="91">
        <v>167</v>
      </c>
      <c r="EG7" s="91">
        <v>151</v>
      </c>
      <c r="EH7" s="91">
        <v>146</v>
      </c>
      <c r="EI7" s="91">
        <v>103</v>
      </c>
      <c r="EJ7" s="91">
        <v>137</v>
      </c>
      <c r="EK7" s="91">
        <v>121</v>
      </c>
      <c r="EL7" s="91">
        <v>128</v>
      </c>
      <c r="EM7" s="91">
        <v>370</v>
      </c>
      <c r="EN7" s="91">
        <v>287</v>
      </c>
      <c r="EO7" s="91">
        <v>237</v>
      </c>
      <c r="EP7" s="91">
        <v>239</v>
      </c>
      <c r="EQ7" s="91">
        <v>247</v>
      </c>
      <c r="ER7" s="91">
        <v>233</v>
      </c>
      <c r="ES7" s="91">
        <v>243</v>
      </c>
      <c r="ET7" s="91">
        <v>229</v>
      </c>
      <c r="EU7" s="91">
        <v>177</v>
      </c>
      <c r="EV7" s="91">
        <v>168</v>
      </c>
      <c r="EW7" s="91">
        <v>189</v>
      </c>
      <c r="EX7" s="91">
        <v>212</v>
      </c>
      <c r="EY7" s="91">
        <v>266</v>
      </c>
      <c r="EZ7" s="91">
        <v>265</v>
      </c>
      <c r="FA7" s="91">
        <v>291</v>
      </c>
      <c r="FB7" s="91">
        <v>219</v>
      </c>
      <c r="FC7" s="91">
        <v>269</v>
      </c>
      <c r="FD7" s="91">
        <v>277</v>
      </c>
      <c r="FE7" s="91">
        <v>228</v>
      </c>
      <c r="FF7" s="91">
        <v>192</v>
      </c>
      <c r="FG7" s="91">
        <v>202</v>
      </c>
      <c r="FH7" s="91">
        <v>147</v>
      </c>
      <c r="FI7" s="91">
        <v>231</v>
      </c>
      <c r="FJ7" s="91">
        <v>217</v>
      </c>
      <c r="FK7" s="91">
        <v>352</v>
      </c>
      <c r="FL7" s="91">
        <v>282</v>
      </c>
      <c r="FM7" s="91">
        <v>298</v>
      </c>
      <c r="FN7" s="91">
        <v>248</v>
      </c>
      <c r="FO7" s="91">
        <v>262</v>
      </c>
      <c r="FP7" s="91">
        <v>280</v>
      </c>
      <c r="FQ7" s="91">
        <v>270</v>
      </c>
      <c r="FR7" s="91">
        <v>251</v>
      </c>
      <c r="FS7" s="91">
        <v>221</v>
      </c>
      <c r="FT7" s="91">
        <v>149</v>
      </c>
      <c r="FU7" s="91">
        <v>204</v>
      </c>
      <c r="FV7" s="51">
        <v>245</v>
      </c>
      <c r="FW7" s="175">
        <v>298</v>
      </c>
      <c r="FX7" s="91">
        <v>286</v>
      </c>
      <c r="FY7" s="91">
        <v>281</v>
      </c>
      <c r="FZ7" s="91">
        <v>236</v>
      </c>
      <c r="GA7" s="185">
        <v>299</v>
      </c>
      <c r="GB7" s="187">
        <v>260</v>
      </c>
      <c r="GC7" s="199">
        <v>182</v>
      </c>
      <c r="GD7" s="200">
        <v>220</v>
      </c>
      <c r="GE7" s="202">
        <v>196</v>
      </c>
      <c r="GF7" s="206">
        <v>128</v>
      </c>
      <c r="GG7" s="215">
        <v>221</v>
      </c>
      <c r="GH7" s="218">
        <v>251</v>
      </c>
      <c r="GI7" s="221">
        <v>309</v>
      </c>
      <c r="GJ7" s="222">
        <v>291</v>
      </c>
      <c r="GK7" s="225">
        <v>287</v>
      </c>
      <c r="GL7" s="227">
        <v>265</v>
      </c>
      <c r="GM7" s="93">
        <v>308</v>
      </c>
      <c r="GN7" s="91">
        <v>281</v>
      </c>
      <c r="GO7" s="91">
        <v>238</v>
      </c>
      <c r="GP7" s="91">
        <v>323</v>
      </c>
      <c r="GQ7" s="91">
        <v>223</v>
      </c>
      <c r="GR7" s="91">
        <v>184</v>
      </c>
      <c r="GS7" s="91">
        <v>263</v>
      </c>
      <c r="GT7" s="91">
        <v>346</v>
      </c>
      <c r="GU7" s="91">
        <v>265</v>
      </c>
      <c r="GV7" s="91">
        <v>112</v>
      </c>
      <c r="GW7" s="91">
        <v>410</v>
      </c>
      <c r="GX7" s="91">
        <v>626</v>
      </c>
      <c r="GY7" s="93">
        <v>583</v>
      </c>
    </row>
    <row r="8" spans="1:214" x14ac:dyDescent="0.3">
      <c r="A8" s="91" t="s">
        <v>6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>
        <v>0</v>
      </c>
      <c r="Q8" s="91">
        <v>0</v>
      </c>
      <c r="R8" s="91">
        <v>0</v>
      </c>
      <c r="S8" s="91">
        <v>0</v>
      </c>
      <c r="T8" s="91">
        <v>0</v>
      </c>
      <c r="U8" s="91">
        <v>6</v>
      </c>
      <c r="V8" s="91">
        <v>6</v>
      </c>
      <c r="W8" s="91">
        <v>7</v>
      </c>
      <c r="X8" s="91">
        <v>12</v>
      </c>
      <c r="Y8" s="91">
        <v>14</v>
      </c>
      <c r="Z8" s="91">
        <v>31</v>
      </c>
      <c r="AA8" s="91">
        <v>47</v>
      </c>
      <c r="AB8" s="91">
        <v>32</v>
      </c>
      <c r="AC8" s="91">
        <v>62</v>
      </c>
      <c r="AD8" s="91">
        <v>65</v>
      </c>
      <c r="AE8" s="91">
        <v>90</v>
      </c>
      <c r="AF8" s="91">
        <v>92</v>
      </c>
      <c r="AG8" s="91">
        <v>214</v>
      </c>
      <c r="AH8" s="91">
        <v>130</v>
      </c>
      <c r="AI8" s="91">
        <v>184</v>
      </c>
      <c r="AJ8" s="91">
        <v>199</v>
      </c>
      <c r="AK8" s="91">
        <v>193</v>
      </c>
      <c r="AL8" s="91">
        <v>183</v>
      </c>
      <c r="AM8" s="91">
        <v>194</v>
      </c>
      <c r="AN8" s="91">
        <v>229</v>
      </c>
      <c r="AO8" s="91">
        <v>202</v>
      </c>
      <c r="AP8" s="91">
        <v>224</v>
      </c>
      <c r="AQ8" s="91">
        <v>185</v>
      </c>
      <c r="AR8" s="91">
        <v>149</v>
      </c>
      <c r="AS8" s="91">
        <v>185</v>
      </c>
      <c r="AT8" s="91">
        <v>145</v>
      </c>
      <c r="AU8" s="91">
        <v>221</v>
      </c>
      <c r="AV8" s="91">
        <v>187</v>
      </c>
      <c r="AW8" s="91">
        <v>153</v>
      </c>
      <c r="AX8" s="91">
        <v>174</v>
      </c>
      <c r="AY8" s="91">
        <v>170</v>
      </c>
      <c r="AZ8" s="91">
        <v>178</v>
      </c>
      <c r="BA8" s="91">
        <v>132</v>
      </c>
      <c r="BB8" s="91">
        <v>186</v>
      </c>
      <c r="BC8" s="91">
        <v>151</v>
      </c>
      <c r="BD8" s="91">
        <v>149</v>
      </c>
      <c r="BE8" s="91">
        <v>140</v>
      </c>
      <c r="BF8" s="91">
        <v>137</v>
      </c>
      <c r="BG8" s="91">
        <v>145</v>
      </c>
      <c r="BH8" s="91">
        <v>111</v>
      </c>
      <c r="BI8" s="91">
        <v>162</v>
      </c>
      <c r="BJ8" s="91">
        <v>162</v>
      </c>
      <c r="BK8" s="91">
        <v>108</v>
      </c>
      <c r="BL8" s="91">
        <v>111</v>
      </c>
      <c r="BM8" s="91">
        <v>164</v>
      </c>
      <c r="BN8" s="91">
        <v>138</v>
      </c>
      <c r="BO8" s="91">
        <v>87</v>
      </c>
      <c r="BP8" s="91">
        <v>116</v>
      </c>
      <c r="BQ8" s="91">
        <v>149</v>
      </c>
      <c r="BR8" s="91">
        <v>128</v>
      </c>
      <c r="BS8" s="91">
        <v>184</v>
      </c>
      <c r="BT8" s="91">
        <v>110</v>
      </c>
      <c r="BU8" s="91">
        <v>151</v>
      </c>
      <c r="BV8" s="91">
        <v>127</v>
      </c>
      <c r="BW8" s="91">
        <v>103</v>
      </c>
      <c r="BX8" s="91">
        <v>117</v>
      </c>
      <c r="BY8" s="91">
        <v>145</v>
      </c>
      <c r="BZ8" s="91">
        <v>114</v>
      </c>
      <c r="CA8" s="91">
        <v>102</v>
      </c>
      <c r="CB8" s="91">
        <v>138</v>
      </c>
      <c r="CC8" s="91">
        <v>92</v>
      </c>
      <c r="CD8" s="91">
        <v>100</v>
      </c>
      <c r="CE8" s="91">
        <v>95</v>
      </c>
      <c r="CF8" s="91">
        <v>125</v>
      </c>
      <c r="CG8" s="91">
        <v>73</v>
      </c>
      <c r="CH8" s="91">
        <v>143</v>
      </c>
      <c r="CI8" s="91">
        <v>99</v>
      </c>
      <c r="CJ8" s="91">
        <v>108</v>
      </c>
      <c r="CK8" s="91">
        <v>119</v>
      </c>
      <c r="CL8" s="91">
        <v>128</v>
      </c>
      <c r="CM8" s="91">
        <v>96</v>
      </c>
      <c r="CN8" s="91">
        <v>81</v>
      </c>
      <c r="CO8" s="91">
        <v>86</v>
      </c>
      <c r="CP8" s="91">
        <v>67</v>
      </c>
      <c r="CQ8" s="91">
        <v>74</v>
      </c>
      <c r="CR8" s="91">
        <v>105</v>
      </c>
      <c r="CS8" s="91">
        <v>85</v>
      </c>
      <c r="CT8" s="91">
        <v>74</v>
      </c>
      <c r="CU8" s="91">
        <v>56</v>
      </c>
      <c r="CV8" s="91">
        <v>68</v>
      </c>
      <c r="CW8" s="91">
        <v>89</v>
      </c>
      <c r="CX8" s="91">
        <v>89</v>
      </c>
      <c r="CY8" s="91">
        <v>100</v>
      </c>
      <c r="CZ8" s="91">
        <v>83</v>
      </c>
      <c r="DA8" s="91">
        <v>103</v>
      </c>
      <c r="DB8" s="91">
        <v>78</v>
      </c>
      <c r="DC8" s="91">
        <v>80</v>
      </c>
      <c r="DD8" s="91">
        <v>96</v>
      </c>
      <c r="DE8" s="91">
        <v>74</v>
      </c>
      <c r="DF8" s="91">
        <v>79</v>
      </c>
      <c r="DG8" s="91">
        <v>74</v>
      </c>
      <c r="DH8" s="91">
        <v>74</v>
      </c>
      <c r="DI8" s="91">
        <v>64</v>
      </c>
      <c r="DJ8" s="91">
        <v>53</v>
      </c>
      <c r="DK8" s="91">
        <v>72</v>
      </c>
      <c r="DL8" s="91">
        <v>115</v>
      </c>
      <c r="DM8" s="91">
        <v>75</v>
      </c>
      <c r="DN8" s="91">
        <v>55</v>
      </c>
      <c r="DO8" s="91">
        <v>82</v>
      </c>
      <c r="DP8" s="91">
        <v>73</v>
      </c>
      <c r="DQ8" s="91">
        <v>104</v>
      </c>
      <c r="DR8" s="91">
        <v>110</v>
      </c>
      <c r="DS8" s="91">
        <v>66</v>
      </c>
      <c r="DT8" s="91">
        <v>81</v>
      </c>
      <c r="DU8" s="91">
        <v>88</v>
      </c>
      <c r="DV8" s="91">
        <v>122</v>
      </c>
      <c r="DW8" s="91">
        <v>74</v>
      </c>
      <c r="DX8" s="91">
        <v>54</v>
      </c>
      <c r="DY8" s="91">
        <v>92</v>
      </c>
      <c r="DZ8" s="91">
        <v>104</v>
      </c>
      <c r="EA8" s="91">
        <v>65</v>
      </c>
      <c r="EB8" s="91">
        <v>94</v>
      </c>
      <c r="EC8" s="91">
        <v>84</v>
      </c>
      <c r="ED8" s="91">
        <v>93</v>
      </c>
      <c r="EE8" s="91">
        <v>80</v>
      </c>
      <c r="EF8" s="91">
        <v>80</v>
      </c>
      <c r="EG8" s="91">
        <v>67</v>
      </c>
      <c r="EH8" s="91">
        <v>111</v>
      </c>
      <c r="EI8" s="91">
        <v>55</v>
      </c>
      <c r="EJ8" s="91">
        <v>100</v>
      </c>
      <c r="EK8" s="91">
        <v>71</v>
      </c>
      <c r="EL8" s="91">
        <v>68</v>
      </c>
      <c r="EM8" s="91">
        <v>84</v>
      </c>
      <c r="EN8" s="91">
        <v>71</v>
      </c>
      <c r="EO8" s="91">
        <v>82</v>
      </c>
      <c r="EP8" s="91">
        <v>78</v>
      </c>
      <c r="EQ8" s="91">
        <v>68</v>
      </c>
      <c r="ER8" s="91">
        <v>84</v>
      </c>
      <c r="ES8" s="91">
        <v>114</v>
      </c>
      <c r="ET8" s="91">
        <v>71</v>
      </c>
      <c r="EU8" s="91">
        <v>92</v>
      </c>
      <c r="EV8" s="91">
        <v>118</v>
      </c>
      <c r="EW8" s="91">
        <v>126</v>
      </c>
      <c r="EX8" s="91">
        <v>117</v>
      </c>
      <c r="EY8" s="91">
        <v>66</v>
      </c>
      <c r="EZ8" s="91">
        <v>71</v>
      </c>
      <c r="FA8" s="91">
        <v>97</v>
      </c>
      <c r="FB8" s="91">
        <v>80</v>
      </c>
      <c r="FC8" s="91">
        <v>100</v>
      </c>
      <c r="FD8" s="91">
        <v>81</v>
      </c>
      <c r="FE8" s="91">
        <v>93</v>
      </c>
      <c r="FF8" s="91">
        <v>114</v>
      </c>
      <c r="FG8" s="91">
        <v>103</v>
      </c>
      <c r="FH8" s="91">
        <v>98</v>
      </c>
      <c r="FI8" s="91">
        <v>78</v>
      </c>
      <c r="FJ8" s="91">
        <v>73</v>
      </c>
      <c r="FK8" s="91">
        <v>62</v>
      </c>
      <c r="FL8" s="91">
        <v>62</v>
      </c>
      <c r="FM8" s="91">
        <v>98</v>
      </c>
      <c r="FN8" s="91">
        <v>328</v>
      </c>
      <c r="FO8" s="91">
        <v>62</v>
      </c>
      <c r="FP8" s="91">
        <v>56</v>
      </c>
      <c r="FQ8" s="201">
        <v>67</v>
      </c>
      <c r="FR8" s="51">
        <v>73</v>
      </c>
      <c r="FS8" s="51">
        <v>84</v>
      </c>
      <c r="FT8" s="51">
        <v>77</v>
      </c>
      <c r="FU8" s="51">
        <v>66</v>
      </c>
      <c r="FV8" s="51">
        <v>54</v>
      </c>
      <c r="FW8" s="51">
        <v>73</v>
      </c>
      <c r="FX8" s="51">
        <v>92</v>
      </c>
      <c r="FY8" s="51">
        <v>81</v>
      </c>
      <c r="FZ8" s="51">
        <v>105</v>
      </c>
      <c r="GA8" s="51">
        <v>93</v>
      </c>
      <c r="GB8" s="51">
        <v>65</v>
      </c>
      <c r="GC8" s="199">
        <v>59</v>
      </c>
      <c r="GD8" s="200">
        <v>108</v>
      </c>
      <c r="GE8" s="202">
        <v>83</v>
      </c>
      <c r="GF8" s="206">
        <v>75</v>
      </c>
      <c r="GG8" s="215">
        <v>89</v>
      </c>
      <c r="GH8" s="218">
        <v>72</v>
      </c>
      <c r="GI8" s="221">
        <v>113</v>
      </c>
      <c r="GJ8" s="222">
        <v>115</v>
      </c>
      <c r="GK8" s="225">
        <v>109</v>
      </c>
      <c r="GL8" s="227">
        <v>105</v>
      </c>
      <c r="GM8" s="190">
        <v>67</v>
      </c>
      <c r="GN8" s="177">
        <v>88</v>
      </c>
      <c r="GO8" s="177">
        <v>86</v>
      </c>
      <c r="GP8" s="177">
        <v>97</v>
      </c>
      <c r="GQ8" s="177">
        <v>64</v>
      </c>
      <c r="GR8" s="177">
        <v>116</v>
      </c>
      <c r="GS8" s="177">
        <v>141</v>
      </c>
      <c r="GT8" s="177">
        <v>79</v>
      </c>
      <c r="GU8" s="177">
        <v>116</v>
      </c>
      <c r="GV8" s="177">
        <v>56</v>
      </c>
      <c r="GW8" s="177">
        <v>66</v>
      </c>
      <c r="GX8" s="177">
        <v>120</v>
      </c>
      <c r="GY8" s="190">
        <v>63</v>
      </c>
    </row>
    <row r="9" spans="1:214" x14ac:dyDescent="0.3">
      <c r="A9" s="91" t="s">
        <v>7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>
        <v>0</v>
      </c>
      <c r="Q9" s="91">
        <v>0</v>
      </c>
      <c r="R9" s="91">
        <v>0</v>
      </c>
      <c r="S9" s="91">
        <v>0</v>
      </c>
      <c r="T9" s="91">
        <v>0</v>
      </c>
      <c r="U9" s="91">
        <v>21</v>
      </c>
      <c r="V9" s="91">
        <v>29</v>
      </c>
      <c r="W9" s="91">
        <v>44</v>
      </c>
      <c r="X9" s="91">
        <v>30</v>
      </c>
      <c r="Y9" s="91">
        <v>20</v>
      </c>
      <c r="Z9" s="91">
        <v>36</v>
      </c>
      <c r="AA9" s="91">
        <v>33</v>
      </c>
      <c r="AB9" s="91">
        <v>41</v>
      </c>
      <c r="AC9" s="91">
        <v>52</v>
      </c>
      <c r="AD9" s="91">
        <v>71</v>
      </c>
      <c r="AE9" s="91">
        <v>46</v>
      </c>
      <c r="AF9" s="91">
        <v>60</v>
      </c>
      <c r="AG9" s="91">
        <v>188</v>
      </c>
      <c r="AH9" s="91">
        <v>231</v>
      </c>
      <c r="AI9" s="91">
        <v>259</v>
      </c>
      <c r="AJ9" s="91">
        <v>279</v>
      </c>
      <c r="AK9" s="91">
        <v>275</v>
      </c>
      <c r="AL9" s="91">
        <v>312</v>
      </c>
      <c r="AM9" s="91">
        <v>356</v>
      </c>
      <c r="AN9" s="91">
        <v>394</v>
      </c>
      <c r="AO9" s="91">
        <v>473</v>
      </c>
      <c r="AP9" s="91">
        <v>507</v>
      </c>
      <c r="AQ9" s="91">
        <v>395</v>
      </c>
      <c r="AR9" s="91">
        <v>480</v>
      </c>
      <c r="AS9" s="91">
        <v>642</v>
      </c>
      <c r="AT9" s="91">
        <v>299</v>
      </c>
      <c r="AU9" s="91">
        <v>411</v>
      </c>
      <c r="AV9" s="91">
        <v>323</v>
      </c>
      <c r="AW9" s="91">
        <v>400</v>
      </c>
      <c r="AX9" s="91">
        <v>301</v>
      </c>
      <c r="AY9" s="91">
        <v>508</v>
      </c>
      <c r="AZ9" s="91">
        <v>401</v>
      </c>
      <c r="BA9" s="91">
        <v>464</v>
      </c>
      <c r="BB9" s="91">
        <v>440</v>
      </c>
      <c r="BC9" s="91">
        <v>448</v>
      </c>
      <c r="BD9" s="91">
        <v>444</v>
      </c>
      <c r="BE9" s="91">
        <v>754</v>
      </c>
      <c r="BF9" s="91">
        <v>426</v>
      </c>
      <c r="BG9" s="91">
        <v>385</v>
      </c>
      <c r="BH9" s="91">
        <v>400</v>
      </c>
      <c r="BI9" s="91">
        <v>436</v>
      </c>
      <c r="BJ9" s="91">
        <v>322</v>
      </c>
      <c r="BK9" s="91">
        <v>408</v>
      </c>
      <c r="BL9" s="91">
        <v>339</v>
      </c>
      <c r="BM9" s="91">
        <v>367</v>
      </c>
      <c r="BN9" s="91">
        <v>414</v>
      </c>
      <c r="BO9" s="91">
        <v>281</v>
      </c>
      <c r="BP9" s="91">
        <v>386</v>
      </c>
      <c r="BQ9" s="91">
        <v>699</v>
      </c>
      <c r="BR9" s="91">
        <v>261</v>
      </c>
      <c r="BS9" s="91">
        <v>407</v>
      </c>
      <c r="BT9" s="91">
        <v>248</v>
      </c>
      <c r="BU9" s="91">
        <v>254</v>
      </c>
      <c r="BV9" s="91">
        <v>206</v>
      </c>
      <c r="BW9" s="91">
        <v>350</v>
      </c>
      <c r="BX9" s="91">
        <v>258</v>
      </c>
      <c r="BY9" s="91">
        <v>294</v>
      </c>
      <c r="BZ9" s="91">
        <v>340</v>
      </c>
      <c r="CA9" s="91">
        <v>277</v>
      </c>
      <c r="CB9" s="91">
        <v>346</v>
      </c>
      <c r="CC9" s="91">
        <v>554</v>
      </c>
      <c r="CD9" s="91">
        <v>284</v>
      </c>
      <c r="CE9" s="91">
        <v>291</v>
      </c>
      <c r="CF9" s="91">
        <v>237</v>
      </c>
      <c r="CG9" s="91">
        <v>206</v>
      </c>
      <c r="CH9" s="91">
        <v>270</v>
      </c>
      <c r="CI9" s="91">
        <v>332</v>
      </c>
      <c r="CJ9" s="91">
        <v>259</v>
      </c>
      <c r="CK9" s="91">
        <v>292</v>
      </c>
      <c r="CL9" s="91">
        <v>306</v>
      </c>
      <c r="CM9" s="91">
        <v>227</v>
      </c>
      <c r="CN9" s="91">
        <v>292</v>
      </c>
      <c r="CO9" s="91">
        <v>504</v>
      </c>
      <c r="CP9" s="91">
        <v>172</v>
      </c>
      <c r="CQ9" s="91">
        <v>209</v>
      </c>
      <c r="CR9" s="91">
        <v>202</v>
      </c>
      <c r="CS9" s="91">
        <v>226</v>
      </c>
      <c r="CT9" s="91">
        <v>198</v>
      </c>
      <c r="CU9" s="91">
        <v>221</v>
      </c>
      <c r="CV9" s="91">
        <v>203</v>
      </c>
      <c r="CW9" s="91">
        <v>227</v>
      </c>
      <c r="CX9" s="91">
        <v>278</v>
      </c>
      <c r="CY9" s="91">
        <v>160</v>
      </c>
      <c r="CZ9" s="91">
        <v>248</v>
      </c>
      <c r="DA9" s="91">
        <v>117</v>
      </c>
      <c r="DB9" s="91">
        <v>167</v>
      </c>
      <c r="DC9" s="91">
        <v>207</v>
      </c>
      <c r="DD9" s="91">
        <v>167</v>
      </c>
      <c r="DE9" s="91">
        <v>170</v>
      </c>
      <c r="DF9" s="91">
        <v>200</v>
      </c>
      <c r="DG9" s="91">
        <v>253</v>
      </c>
      <c r="DH9" s="91">
        <v>187</v>
      </c>
      <c r="DI9" s="91">
        <v>253</v>
      </c>
      <c r="DJ9" s="91">
        <v>236</v>
      </c>
      <c r="DK9" s="91">
        <v>140</v>
      </c>
      <c r="DL9" s="91">
        <v>240</v>
      </c>
      <c r="DM9" s="91">
        <v>345</v>
      </c>
      <c r="DN9" s="91">
        <v>142</v>
      </c>
      <c r="DO9" s="91">
        <v>196</v>
      </c>
      <c r="DP9" s="91">
        <v>146</v>
      </c>
      <c r="DQ9" s="91">
        <v>140</v>
      </c>
      <c r="DR9" s="91">
        <v>164</v>
      </c>
      <c r="DS9" s="91">
        <v>202</v>
      </c>
      <c r="DT9" s="91">
        <v>179</v>
      </c>
      <c r="DU9" s="91">
        <v>162</v>
      </c>
      <c r="DV9" s="91">
        <v>220</v>
      </c>
      <c r="DW9" s="91">
        <v>156</v>
      </c>
      <c r="DX9" s="91">
        <v>195</v>
      </c>
      <c r="DY9" s="91">
        <v>335</v>
      </c>
      <c r="DZ9" s="91">
        <v>165</v>
      </c>
      <c r="EA9" s="91">
        <v>179</v>
      </c>
      <c r="EB9" s="91">
        <v>151</v>
      </c>
      <c r="EC9" s="91">
        <v>208</v>
      </c>
      <c r="ED9" s="91">
        <v>154</v>
      </c>
      <c r="EE9" s="91">
        <v>182</v>
      </c>
      <c r="EF9" s="91">
        <v>187</v>
      </c>
      <c r="EG9" s="91">
        <v>237</v>
      </c>
      <c r="EH9" s="91">
        <v>279</v>
      </c>
      <c r="EI9" s="91">
        <v>196</v>
      </c>
      <c r="EJ9" s="91">
        <v>226</v>
      </c>
      <c r="EK9" s="91">
        <v>362</v>
      </c>
      <c r="EL9" s="91">
        <v>116</v>
      </c>
      <c r="EM9" s="91">
        <v>151</v>
      </c>
      <c r="EN9" s="91">
        <v>147</v>
      </c>
      <c r="EO9" s="91">
        <v>177</v>
      </c>
      <c r="EP9" s="91">
        <v>154</v>
      </c>
      <c r="EQ9" s="91">
        <v>193</v>
      </c>
      <c r="ER9" s="91">
        <v>138</v>
      </c>
      <c r="ES9" s="91">
        <v>153</v>
      </c>
      <c r="ET9" s="91">
        <v>207</v>
      </c>
      <c r="EU9" s="91">
        <v>177</v>
      </c>
      <c r="EV9" s="91">
        <v>205</v>
      </c>
      <c r="EW9" s="91">
        <v>340</v>
      </c>
      <c r="EX9" s="91">
        <v>113</v>
      </c>
      <c r="EY9" s="91">
        <v>116</v>
      </c>
      <c r="EZ9" s="91">
        <v>126</v>
      </c>
      <c r="FA9" s="91">
        <v>130</v>
      </c>
      <c r="FB9" s="91">
        <v>127</v>
      </c>
      <c r="FC9" s="91">
        <v>178</v>
      </c>
      <c r="FD9" s="91">
        <v>149</v>
      </c>
      <c r="FE9" s="91">
        <v>162</v>
      </c>
      <c r="FF9" s="91">
        <v>173</v>
      </c>
      <c r="FG9" s="91">
        <v>134</v>
      </c>
      <c r="FH9" s="91">
        <v>168</v>
      </c>
      <c r="FI9" s="91">
        <v>232</v>
      </c>
      <c r="FJ9" s="91">
        <v>102</v>
      </c>
      <c r="FK9" s="91">
        <v>133</v>
      </c>
      <c r="FL9" s="91">
        <v>117</v>
      </c>
      <c r="FM9" s="91">
        <v>115</v>
      </c>
      <c r="FN9" s="91">
        <v>185</v>
      </c>
      <c r="FO9" s="91">
        <v>120</v>
      </c>
      <c r="FP9" s="91">
        <v>114</v>
      </c>
      <c r="FQ9" s="201">
        <v>121</v>
      </c>
      <c r="FR9" s="51">
        <v>127</v>
      </c>
      <c r="FS9" s="51">
        <v>109</v>
      </c>
      <c r="FT9" s="51">
        <v>172</v>
      </c>
      <c r="FU9" s="51">
        <v>213</v>
      </c>
      <c r="FV9" s="51">
        <v>82</v>
      </c>
      <c r="FW9" s="51">
        <v>106</v>
      </c>
      <c r="FX9" s="51">
        <v>93</v>
      </c>
      <c r="FY9" s="51">
        <v>115</v>
      </c>
      <c r="FZ9" s="51">
        <v>138</v>
      </c>
      <c r="GA9" s="51">
        <v>151</v>
      </c>
      <c r="GB9" s="51">
        <v>99</v>
      </c>
      <c r="GC9" s="199">
        <v>102</v>
      </c>
      <c r="GD9" s="200">
        <v>166</v>
      </c>
      <c r="GE9" s="202">
        <v>137</v>
      </c>
      <c r="GF9" s="206">
        <v>150</v>
      </c>
      <c r="GG9" s="215">
        <v>246</v>
      </c>
      <c r="GH9" s="218">
        <v>107</v>
      </c>
      <c r="GI9" s="221">
        <v>104</v>
      </c>
      <c r="GJ9" s="222">
        <v>80</v>
      </c>
      <c r="GK9" s="225">
        <v>142</v>
      </c>
      <c r="GL9" s="227">
        <v>127</v>
      </c>
      <c r="GM9" s="190">
        <v>115</v>
      </c>
      <c r="GN9" s="177">
        <v>119</v>
      </c>
      <c r="GO9" s="177">
        <v>151</v>
      </c>
      <c r="GP9" s="177">
        <v>124</v>
      </c>
      <c r="GQ9" s="177">
        <v>112</v>
      </c>
      <c r="GR9" s="177">
        <v>150</v>
      </c>
      <c r="GS9" s="177">
        <v>225</v>
      </c>
      <c r="GT9" s="177">
        <v>92</v>
      </c>
      <c r="GU9" s="177">
        <v>50</v>
      </c>
      <c r="GV9" s="177">
        <v>93</v>
      </c>
      <c r="GW9" s="177">
        <v>102</v>
      </c>
      <c r="GX9" s="177">
        <v>97</v>
      </c>
      <c r="GY9" s="190">
        <v>92</v>
      </c>
    </row>
    <row r="10" spans="1:214" s="91" customFormat="1" ht="16.95" customHeight="1" x14ac:dyDescent="0.3">
      <c r="A10" s="91" t="s">
        <v>8</v>
      </c>
      <c r="EB10" s="91">
        <v>0</v>
      </c>
      <c r="EC10" s="91">
        <v>131</v>
      </c>
      <c r="ED10" s="91">
        <v>135</v>
      </c>
      <c r="EE10" s="91">
        <v>145</v>
      </c>
      <c r="EF10" s="91">
        <v>144</v>
      </c>
      <c r="EG10" s="91">
        <v>157</v>
      </c>
      <c r="EH10" s="91">
        <v>160</v>
      </c>
      <c r="EI10" s="91">
        <v>142</v>
      </c>
      <c r="EJ10" s="91">
        <v>94</v>
      </c>
      <c r="EK10" s="91">
        <v>144</v>
      </c>
      <c r="EL10" s="91">
        <v>146</v>
      </c>
      <c r="EM10" s="91">
        <v>80</v>
      </c>
      <c r="EN10" s="91">
        <v>25</v>
      </c>
      <c r="EO10" s="91">
        <v>19</v>
      </c>
      <c r="EP10" s="91">
        <v>23</v>
      </c>
      <c r="EQ10" s="91">
        <v>25</v>
      </c>
      <c r="ER10" s="91">
        <v>28</v>
      </c>
      <c r="ES10" s="91">
        <v>30</v>
      </c>
      <c r="ET10" s="91">
        <v>20</v>
      </c>
      <c r="EU10" s="91">
        <v>22</v>
      </c>
      <c r="EV10" s="91">
        <v>16</v>
      </c>
      <c r="EW10" s="91">
        <v>20</v>
      </c>
      <c r="EX10" s="91">
        <v>12</v>
      </c>
      <c r="EY10" s="91">
        <v>10</v>
      </c>
      <c r="EZ10" s="91">
        <v>19</v>
      </c>
      <c r="FA10" s="91">
        <v>20</v>
      </c>
      <c r="FB10" s="91">
        <v>14</v>
      </c>
      <c r="FC10" s="91">
        <v>17</v>
      </c>
      <c r="FD10" s="91">
        <v>17</v>
      </c>
      <c r="FE10" s="91">
        <v>23</v>
      </c>
      <c r="FF10" s="91">
        <v>9</v>
      </c>
      <c r="FG10" s="91">
        <v>16</v>
      </c>
      <c r="FH10" s="91">
        <v>10</v>
      </c>
      <c r="FI10" s="91">
        <v>18</v>
      </c>
      <c r="FJ10" s="91">
        <v>15</v>
      </c>
      <c r="FK10" s="91">
        <v>16</v>
      </c>
      <c r="FL10" s="91">
        <v>12</v>
      </c>
      <c r="FM10" s="91">
        <v>12</v>
      </c>
      <c r="FN10" s="91">
        <v>12</v>
      </c>
      <c r="FO10" s="91">
        <v>10</v>
      </c>
      <c r="FP10" s="91">
        <v>6</v>
      </c>
      <c r="FQ10" s="91">
        <v>4</v>
      </c>
      <c r="FR10" s="91">
        <v>10</v>
      </c>
      <c r="FS10" s="91">
        <v>7</v>
      </c>
      <c r="FT10" s="91">
        <v>7</v>
      </c>
      <c r="FU10" s="91">
        <v>11</v>
      </c>
      <c r="FV10" s="91">
        <v>14</v>
      </c>
      <c r="FW10" s="91">
        <v>8</v>
      </c>
      <c r="FX10" s="91">
        <v>8</v>
      </c>
      <c r="FY10" s="91">
        <v>6</v>
      </c>
      <c r="FZ10" s="91">
        <v>12</v>
      </c>
      <c r="GA10" s="91">
        <v>7</v>
      </c>
      <c r="GB10" s="91">
        <v>11</v>
      </c>
      <c r="GC10" s="91">
        <v>7</v>
      </c>
      <c r="GD10" s="91">
        <v>11</v>
      </c>
      <c r="GE10" s="91">
        <v>10</v>
      </c>
      <c r="GF10" s="91">
        <v>4</v>
      </c>
      <c r="GG10" s="91">
        <v>9</v>
      </c>
      <c r="GH10" s="91">
        <v>8</v>
      </c>
      <c r="GI10" s="91">
        <v>15</v>
      </c>
      <c r="GJ10" s="91">
        <v>11</v>
      </c>
      <c r="GK10" s="91">
        <v>4</v>
      </c>
      <c r="GL10" s="91">
        <v>7</v>
      </c>
      <c r="GM10" s="93">
        <v>5</v>
      </c>
      <c r="GN10" s="91">
        <v>11</v>
      </c>
      <c r="GO10" s="91">
        <v>6</v>
      </c>
      <c r="GP10" s="91">
        <v>7</v>
      </c>
      <c r="GQ10" s="91">
        <v>6</v>
      </c>
      <c r="GR10" s="91">
        <v>4</v>
      </c>
      <c r="GS10" s="91">
        <v>8</v>
      </c>
      <c r="GT10" s="91">
        <v>7</v>
      </c>
      <c r="GU10" s="91">
        <v>5</v>
      </c>
      <c r="GV10" s="91">
        <v>4</v>
      </c>
      <c r="GW10" s="91">
        <v>14</v>
      </c>
      <c r="GX10" s="91">
        <v>10</v>
      </c>
      <c r="GY10" s="93">
        <v>9</v>
      </c>
    </row>
    <row r="11" spans="1:214" x14ac:dyDescent="0.3">
      <c r="A11" s="91" t="s">
        <v>9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>
        <v>5</v>
      </c>
      <c r="DF11" s="91">
        <v>2</v>
      </c>
      <c r="DG11" s="91">
        <v>3</v>
      </c>
      <c r="DH11" s="91">
        <v>2</v>
      </c>
      <c r="DI11" s="91">
        <v>0</v>
      </c>
      <c r="DJ11" s="91">
        <v>3</v>
      </c>
      <c r="DK11" s="91">
        <v>9</v>
      </c>
      <c r="DL11" s="91">
        <v>1</v>
      </c>
      <c r="DM11" s="91">
        <v>1</v>
      </c>
      <c r="DN11" s="91">
        <v>6</v>
      </c>
      <c r="DO11" s="91">
        <v>6</v>
      </c>
      <c r="DP11" s="91">
        <v>2</v>
      </c>
      <c r="DQ11" s="91">
        <v>3</v>
      </c>
      <c r="DR11" s="91">
        <v>0</v>
      </c>
      <c r="DS11" s="91">
        <v>2</v>
      </c>
      <c r="DT11" s="91">
        <v>4</v>
      </c>
      <c r="DU11" s="91">
        <v>3</v>
      </c>
      <c r="DV11" s="91">
        <v>5</v>
      </c>
      <c r="DW11" s="91">
        <v>5</v>
      </c>
      <c r="DX11" s="91">
        <v>3</v>
      </c>
      <c r="DY11" s="91">
        <v>4</v>
      </c>
      <c r="DZ11" s="91">
        <v>5</v>
      </c>
      <c r="EA11" s="91">
        <v>9</v>
      </c>
      <c r="EB11" s="91">
        <v>5</v>
      </c>
      <c r="EC11" s="91">
        <v>3</v>
      </c>
      <c r="ED11" s="91">
        <v>5</v>
      </c>
      <c r="EE11" s="91">
        <v>3</v>
      </c>
      <c r="EF11" s="91">
        <v>1</v>
      </c>
      <c r="EG11" s="91">
        <v>4</v>
      </c>
      <c r="EH11" s="91">
        <v>2</v>
      </c>
      <c r="EI11" s="91">
        <v>1</v>
      </c>
      <c r="EJ11" s="91">
        <v>0</v>
      </c>
      <c r="EK11" s="91">
        <v>5</v>
      </c>
      <c r="EL11" s="91">
        <v>5</v>
      </c>
      <c r="EM11" s="91">
        <v>0</v>
      </c>
      <c r="EN11" s="91">
        <v>3</v>
      </c>
      <c r="EO11" s="91">
        <v>1</v>
      </c>
      <c r="EP11" s="91">
        <v>4</v>
      </c>
      <c r="EQ11" s="91">
        <v>6</v>
      </c>
      <c r="ER11" s="91">
        <v>1</v>
      </c>
      <c r="ES11" s="91">
        <v>0</v>
      </c>
      <c r="ET11" s="91">
        <v>1</v>
      </c>
      <c r="EU11" s="91">
        <v>3</v>
      </c>
      <c r="EV11" s="91">
        <v>2</v>
      </c>
      <c r="EW11" s="91">
        <v>4</v>
      </c>
      <c r="EX11" s="91">
        <v>3</v>
      </c>
      <c r="EY11" s="91">
        <v>7</v>
      </c>
      <c r="EZ11" s="91">
        <v>5</v>
      </c>
      <c r="FA11" s="91">
        <v>3</v>
      </c>
      <c r="FB11" s="91">
        <v>8</v>
      </c>
      <c r="FC11" s="91">
        <v>2</v>
      </c>
      <c r="FD11" s="91">
        <v>1</v>
      </c>
      <c r="FE11" s="91">
        <v>3</v>
      </c>
      <c r="FF11" s="91">
        <v>3</v>
      </c>
      <c r="FG11" s="91">
        <v>1</v>
      </c>
      <c r="FH11" s="91">
        <v>5</v>
      </c>
      <c r="FI11" s="91">
        <v>1</v>
      </c>
      <c r="FJ11" s="91">
        <v>2</v>
      </c>
      <c r="FK11" s="91">
        <v>5</v>
      </c>
      <c r="FL11" s="91">
        <v>5</v>
      </c>
      <c r="FM11" s="91">
        <v>1</v>
      </c>
      <c r="FN11" s="91">
        <v>2</v>
      </c>
      <c r="FO11" s="91">
        <v>1</v>
      </c>
      <c r="FP11" s="91">
        <v>2</v>
      </c>
      <c r="FQ11" s="201">
        <v>0</v>
      </c>
      <c r="FR11" s="51">
        <v>1</v>
      </c>
      <c r="FS11" s="51">
        <v>3</v>
      </c>
      <c r="FT11" s="51">
        <v>1</v>
      </c>
      <c r="FU11" s="51">
        <v>2</v>
      </c>
      <c r="FV11" s="51">
        <v>0</v>
      </c>
      <c r="FW11" s="51">
        <v>3</v>
      </c>
      <c r="FX11" s="51">
        <v>0</v>
      </c>
      <c r="FY11" s="51">
        <v>0</v>
      </c>
      <c r="FZ11" s="51">
        <v>0</v>
      </c>
      <c r="GA11" s="51">
        <v>1</v>
      </c>
      <c r="GB11" s="51">
        <v>0</v>
      </c>
      <c r="GC11" s="199">
        <v>0</v>
      </c>
      <c r="GD11" s="200">
        <v>0</v>
      </c>
      <c r="GE11" s="202">
        <v>0</v>
      </c>
      <c r="GF11" s="206">
        <v>2</v>
      </c>
      <c r="GG11" s="215">
        <v>0</v>
      </c>
      <c r="GH11" s="218">
        <v>1</v>
      </c>
      <c r="GI11" s="221">
        <v>3</v>
      </c>
      <c r="GJ11" s="222">
        <v>0</v>
      </c>
      <c r="GK11" s="225">
        <v>1</v>
      </c>
      <c r="GL11" s="227">
        <v>1</v>
      </c>
      <c r="GM11" s="190">
        <v>1</v>
      </c>
      <c r="GN11" s="177">
        <v>1</v>
      </c>
      <c r="GO11" s="177">
        <v>1</v>
      </c>
      <c r="GP11" s="177">
        <v>0</v>
      </c>
      <c r="GQ11" s="177">
        <v>0</v>
      </c>
      <c r="GR11" s="177">
        <v>0</v>
      </c>
      <c r="GS11" s="177">
        <v>2</v>
      </c>
      <c r="GT11" s="177">
        <v>1</v>
      </c>
      <c r="GU11" s="177">
        <v>1</v>
      </c>
      <c r="GV11" s="177">
        <v>0</v>
      </c>
      <c r="GW11" s="177">
        <v>0</v>
      </c>
      <c r="GX11" s="177">
        <v>0</v>
      </c>
      <c r="GY11" s="190">
        <v>4</v>
      </c>
    </row>
    <row r="12" spans="1:214" s="91" customFormat="1" x14ac:dyDescent="0.3">
      <c r="A12" s="91" t="s">
        <v>294</v>
      </c>
      <c r="GM12" s="93"/>
      <c r="GP12" s="91">
        <v>0</v>
      </c>
      <c r="GQ12" s="91">
        <v>0</v>
      </c>
      <c r="GR12" s="91">
        <v>3</v>
      </c>
      <c r="GS12" s="91">
        <v>2</v>
      </c>
      <c r="GT12" s="91">
        <v>3</v>
      </c>
      <c r="GU12" s="91">
        <v>0</v>
      </c>
      <c r="GV12" s="91">
        <v>2</v>
      </c>
      <c r="GW12" s="91">
        <v>3</v>
      </c>
      <c r="GX12" s="91">
        <v>6</v>
      </c>
      <c r="GY12" s="93">
        <v>6</v>
      </c>
    </row>
    <row r="13" spans="1:214" s="95" customFormat="1" x14ac:dyDescent="0.3">
      <c r="A13" s="95" t="s">
        <v>10</v>
      </c>
      <c r="P13" s="95">
        <f t="shared" ref="P13:W13" si="0">SUM(P3:P9)</f>
        <v>233</v>
      </c>
      <c r="Q13" s="95">
        <f t="shared" si="0"/>
        <v>303</v>
      </c>
      <c r="R13" s="95">
        <f t="shared" si="0"/>
        <v>282</v>
      </c>
      <c r="S13" s="95">
        <f t="shared" si="0"/>
        <v>296</v>
      </c>
      <c r="T13" s="95">
        <f t="shared" si="0"/>
        <v>196</v>
      </c>
      <c r="U13" s="95">
        <f t="shared" si="0"/>
        <v>623</v>
      </c>
      <c r="V13" s="95">
        <f t="shared" si="0"/>
        <v>804</v>
      </c>
      <c r="W13" s="95">
        <f t="shared" si="0"/>
        <v>1149</v>
      </c>
      <c r="X13" s="95">
        <f t="shared" ref="X13:AV13" si="1">SUM(X3:X9)</f>
        <v>1325</v>
      </c>
      <c r="Y13" s="95">
        <f t="shared" si="1"/>
        <v>1401</v>
      </c>
      <c r="Z13" s="95">
        <f t="shared" si="1"/>
        <v>1462</v>
      </c>
      <c r="AA13" s="95">
        <f t="shared" si="1"/>
        <v>1431</v>
      </c>
      <c r="AB13" s="95">
        <f t="shared" si="1"/>
        <v>1548</v>
      </c>
      <c r="AC13" s="95">
        <f t="shared" si="1"/>
        <v>1548</v>
      </c>
      <c r="AD13" s="95">
        <f t="shared" si="1"/>
        <v>1820</v>
      </c>
      <c r="AE13" s="95">
        <f t="shared" si="1"/>
        <v>1682</v>
      </c>
      <c r="AF13" s="95">
        <f t="shared" si="1"/>
        <v>1347</v>
      </c>
      <c r="AG13" s="95">
        <f t="shared" si="1"/>
        <v>2082</v>
      </c>
      <c r="AH13" s="95">
        <f t="shared" si="1"/>
        <v>1858</v>
      </c>
      <c r="AI13" s="95">
        <f t="shared" si="1"/>
        <v>2219</v>
      </c>
      <c r="AJ13" s="95">
        <f t="shared" si="1"/>
        <v>2296</v>
      </c>
      <c r="AK13" s="95">
        <f t="shared" si="1"/>
        <v>2498</v>
      </c>
      <c r="AL13" s="95">
        <f t="shared" si="1"/>
        <v>2232</v>
      </c>
      <c r="AM13" s="95">
        <f t="shared" si="1"/>
        <v>2171</v>
      </c>
      <c r="AN13" s="95">
        <f t="shared" si="1"/>
        <v>2389</v>
      </c>
      <c r="AO13" s="95">
        <f t="shared" si="1"/>
        <v>2252</v>
      </c>
      <c r="AP13" s="95">
        <f t="shared" si="1"/>
        <v>2277</v>
      </c>
      <c r="AQ13" s="95">
        <f t="shared" si="1"/>
        <v>1819</v>
      </c>
      <c r="AR13" s="95">
        <f t="shared" si="1"/>
        <v>1659</v>
      </c>
      <c r="AS13" s="95">
        <f t="shared" si="1"/>
        <v>2345</v>
      </c>
      <c r="AT13" s="95">
        <f t="shared" si="1"/>
        <v>1845</v>
      </c>
      <c r="AU13" s="95">
        <f t="shared" si="1"/>
        <v>2372</v>
      </c>
      <c r="AV13" s="95">
        <f t="shared" si="1"/>
        <v>2164</v>
      </c>
      <c r="AW13" s="95">
        <v>2309</v>
      </c>
      <c r="AX13" s="95">
        <f t="shared" ref="AX13:CW13" si="2">SUM(AX3:AX9)</f>
        <v>1973</v>
      </c>
      <c r="AY13" s="95">
        <f t="shared" si="2"/>
        <v>2270</v>
      </c>
      <c r="AZ13" s="95">
        <f t="shared" si="2"/>
        <v>2187</v>
      </c>
      <c r="BA13" s="95">
        <f t="shared" si="2"/>
        <v>2042</v>
      </c>
      <c r="BB13" s="95">
        <f t="shared" si="2"/>
        <v>2169</v>
      </c>
      <c r="BC13" s="95">
        <f t="shared" si="2"/>
        <v>1889</v>
      </c>
      <c r="BD13" s="95">
        <f t="shared" si="2"/>
        <v>1557</v>
      </c>
      <c r="BE13" s="95">
        <f t="shared" si="2"/>
        <v>2408</v>
      </c>
      <c r="BF13" s="95">
        <f t="shared" si="2"/>
        <v>1995</v>
      </c>
      <c r="BG13" s="95">
        <f t="shared" si="2"/>
        <v>2081</v>
      </c>
      <c r="BH13" s="95">
        <f t="shared" si="2"/>
        <v>1986</v>
      </c>
      <c r="BI13" s="95">
        <f t="shared" si="2"/>
        <v>1974</v>
      </c>
      <c r="BJ13" s="95">
        <f t="shared" si="2"/>
        <v>1839</v>
      </c>
      <c r="BK13" s="95">
        <f t="shared" si="2"/>
        <v>1915</v>
      </c>
      <c r="BL13" s="95">
        <f t="shared" si="2"/>
        <v>1811</v>
      </c>
      <c r="BM13" s="95">
        <f t="shared" si="2"/>
        <v>1930</v>
      </c>
      <c r="BN13" s="95">
        <f t="shared" si="2"/>
        <v>1895</v>
      </c>
      <c r="BO13" s="95">
        <f t="shared" si="2"/>
        <v>1446</v>
      </c>
      <c r="BP13" s="95">
        <f t="shared" si="2"/>
        <v>1384</v>
      </c>
      <c r="BQ13" s="95">
        <f t="shared" si="2"/>
        <v>2186</v>
      </c>
      <c r="BR13" s="95">
        <f t="shared" si="2"/>
        <v>1710</v>
      </c>
      <c r="BS13" s="95">
        <f t="shared" si="2"/>
        <v>2183</v>
      </c>
      <c r="BT13" s="95">
        <f t="shared" si="2"/>
        <v>1641</v>
      </c>
      <c r="BU13" s="95">
        <f t="shared" si="2"/>
        <v>1746</v>
      </c>
      <c r="BV13" s="95">
        <f t="shared" si="2"/>
        <v>1662</v>
      </c>
      <c r="BW13" s="95">
        <f t="shared" si="2"/>
        <v>1790</v>
      </c>
      <c r="BX13" s="95">
        <f t="shared" si="2"/>
        <v>1672</v>
      </c>
      <c r="BY13" s="95">
        <f t="shared" si="2"/>
        <v>1708</v>
      </c>
      <c r="BZ13" s="95">
        <f t="shared" si="2"/>
        <v>1855</v>
      </c>
      <c r="CA13" s="95">
        <f t="shared" si="2"/>
        <v>1429</v>
      </c>
      <c r="CB13" s="95">
        <f t="shared" si="2"/>
        <v>1390</v>
      </c>
      <c r="CC13" s="95">
        <f t="shared" si="2"/>
        <v>1811</v>
      </c>
      <c r="CD13" s="95">
        <f t="shared" si="2"/>
        <v>1529</v>
      </c>
      <c r="CE13" s="95">
        <f t="shared" si="2"/>
        <v>1896</v>
      </c>
      <c r="CF13" s="95">
        <f t="shared" si="2"/>
        <v>1872</v>
      </c>
      <c r="CG13" s="95">
        <f t="shared" si="2"/>
        <v>1570</v>
      </c>
      <c r="CH13" s="95">
        <f t="shared" si="2"/>
        <v>1772</v>
      </c>
      <c r="CI13" s="95">
        <f t="shared" si="2"/>
        <v>1655</v>
      </c>
      <c r="CJ13" s="95">
        <f t="shared" si="2"/>
        <v>1620</v>
      </c>
      <c r="CK13" s="95">
        <f t="shared" si="2"/>
        <v>1599</v>
      </c>
      <c r="CL13" s="95">
        <f t="shared" si="2"/>
        <v>1584</v>
      </c>
      <c r="CM13" s="95">
        <f t="shared" si="2"/>
        <v>1378</v>
      </c>
      <c r="CN13" s="95">
        <f t="shared" si="2"/>
        <v>1223</v>
      </c>
      <c r="CO13" s="95">
        <f t="shared" si="2"/>
        <v>1773</v>
      </c>
      <c r="CP13" s="95">
        <f t="shared" si="2"/>
        <v>1317</v>
      </c>
      <c r="CQ13" s="95">
        <f t="shared" si="2"/>
        <v>1706</v>
      </c>
      <c r="CR13" s="95">
        <f t="shared" si="2"/>
        <v>1494</v>
      </c>
      <c r="CS13" s="95">
        <f t="shared" si="2"/>
        <v>1502</v>
      </c>
      <c r="CT13" s="95">
        <f t="shared" si="2"/>
        <v>1524</v>
      </c>
      <c r="CU13" s="95">
        <f t="shared" si="2"/>
        <v>1368</v>
      </c>
      <c r="CV13" s="95">
        <f t="shared" si="2"/>
        <v>1183</v>
      </c>
      <c r="CW13" s="95">
        <f t="shared" si="2"/>
        <v>1314</v>
      </c>
      <c r="CX13" s="95">
        <f t="shared" ref="CX13:EC13" si="3">SUM(CX3:CX11)</f>
        <v>1625</v>
      </c>
      <c r="CY13" s="95">
        <f t="shared" si="3"/>
        <v>1337</v>
      </c>
      <c r="CZ13" s="95">
        <f t="shared" si="3"/>
        <v>1267</v>
      </c>
      <c r="DA13" s="95">
        <f t="shared" si="3"/>
        <v>1483</v>
      </c>
      <c r="DB13" s="95">
        <f t="shared" si="3"/>
        <v>1583</v>
      </c>
      <c r="DC13" s="95">
        <f t="shared" si="3"/>
        <v>1697</v>
      </c>
      <c r="DD13" s="95">
        <f t="shared" si="3"/>
        <v>1604</v>
      </c>
      <c r="DE13" s="95">
        <f t="shared" si="3"/>
        <v>1591</v>
      </c>
      <c r="DF13" s="95">
        <f t="shared" si="3"/>
        <v>1467</v>
      </c>
      <c r="DG13" s="95">
        <f t="shared" si="3"/>
        <v>1535</v>
      </c>
      <c r="DH13" s="95">
        <f t="shared" si="3"/>
        <v>1371</v>
      </c>
      <c r="DI13" s="95">
        <f t="shared" si="3"/>
        <v>1471</v>
      </c>
      <c r="DJ13" s="95">
        <f t="shared" si="3"/>
        <v>1495</v>
      </c>
      <c r="DK13" s="95">
        <f t="shared" si="3"/>
        <v>1188</v>
      </c>
      <c r="DL13" s="95">
        <f t="shared" si="3"/>
        <v>1160</v>
      </c>
      <c r="DM13" s="95">
        <f t="shared" si="3"/>
        <v>1776</v>
      </c>
      <c r="DN13" s="95">
        <f t="shared" si="3"/>
        <v>1337</v>
      </c>
      <c r="DO13" s="95">
        <f t="shared" si="3"/>
        <v>1622</v>
      </c>
      <c r="DP13" s="95">
        <f t="shared" si="3"/>
        <v>1610</v>
      </c>
      <c r="DQ13" s="95">
        <f t="shared" si="3"/>
        <v>1575</v>
      </c>
      <c r="DR13" s="95">
        <f t="shared" si="3"/>
        <v>1514</v>
      </c>
      <c r="DS13" s="95">
        <f t="shared" si="3"/>
        <v>1557</v>
      </c>
      <c r="DT13" s="95">
        <f t="shared" si="3"/>
        <v>1455</v>
      </c>
      <c r="DU13" s="95">
        <f t="shared" si="3"/>
        <v>1393</v>
      </c>
      <c r="DV13" s="95">
        <f t="shared" si="3"/>
        <v>1651</v>
      </c>
      <c r="DW13" s="95">
        <f t="shared" si="3"/>
        <v>1316</v>
      </c>
      <c r="DX13" s="95">
        <f t="shared" si="3"/>
        <v>1149</v>
      </c>
      <c r="DY13" s="95">
        <f t="shared" si="3"/>
        <v>1539</v>
      </c>
      <c r="DZ13" s="95">
        <f t="shared" si="3"/>
        <v>1356</v>
      </c>
      <c r="EA13" s="95">
        <f t="shared" si="3"/>
        <v>1568</v>
      </c>
      <c r="EB13" s="95">
        <f t="shared" si="3"/>
        <v>1600</v>
      </c>
      <c r="EC13" s="95">
        <f t="shared" si="3"/>
        <v>1858</v>
      </c>
      <c r="ED13" s="95">
        <f t="shared" ref="ED13:FI13" si="4">SUM(ED3:ED11)</f>
        <v>1643</v>
      </c>
      <c r="EE13" s="95">
        <f t="shared" si="4"/>
        <v>1636</v>
      </c>
      <c r="EF13" s="95">
        <f t="shared" si="4"/>
        <v>1625</v>
      </c>
      <c r="EG13" s="95">
        <f t="shared" si="4"/>
        <v>1788</v>
      </c>
      <c r="EH13" s="95">
        <f t="shared" si="4"/>
        <v>1764</v>
      </c>
      <c r="EI13" s="95">
        <f t="shared" si="4"/>
        <v>1304</v>
      </c>
      <c r="EJ13" s="95">
        <f t="shared" si="4"/>
        <v>1286</v>
      </c>
      <c r="EK13" s="95">
        <f t="shared" si="4"/>
        <v>1655</v>
      </c>
      <c r="EL13" s="95">
        <f t="shared" si="4"/>
        <v>1337</v>
      </c>
      <c r="EM13" s="95">
        <f t="shared" si="4"/>
        <v>1802</v>
      </c>
      <c r="EN13" s="95">
        <f t="shared" si="4"/>
        <v>1674</v>
      </c>
      <c r="EO13" s="95">
        <f t="shared" si="4"/>
        <v>1752</v>
      </c>
      <c r="EP13" s="95">
        <f t="shared" si="4"/>
        <v>1575</v>
      </c>
      <c r="EQ13" s="95">
        <f t="shared" si="4"/>
        <v>1639</v>
      </c>
      <c r="ER13" s="95">
        <f t="shared" si="4"/>
        <v>1521</v>
      </c>
      <c r="ES13" s="95">
        <f t="shared" si="4"/>
        <v>1607</v>
      </c>
      <c r="ET13" s="95">
        <f t="shared" si="4"/>
        <v>1503</v>
      </c>
      <c r="EU13" s="95">
        <f t="shared" si="4"/>
        <v>1317</v>
      </c>
      <c r="EV13" s="95">
        <f t="shared" si="4"/>
        <v>1282</v>
      </c>
      <c r="EW13" s="95">
        <f t="shared" si="4"/>
        <v>1615</v>
      </c>
      <c r="EX13" s="95">
        <f t="shared" si="4"/>
        <v>1362</v>
      </c>
      <c r="EY13" s="95">
        <f t="shared" si="4"/>
        <v>1522</v>
      </c>
      <c r="EZ13" s="95">
        <f t="shared" si="4"/>
        <v>1638</v>
      </c>
      <c r="FA13" s="95">
        <f t="shared" si="4"/>
        <v>1543</v>
      </c>
      <c r="FB13" s="95">
        <f t="shared" si="4"/>
        <v>1523</v>
      </c>
      <c r="FC13" s="95">
        <f t="shared" si="4"/>
        <v>1506</v>
      </c>
      <c r="FD13" s="95">
        <f t="shared" si="4"/>
        <v>1527</v>
      </c>
      <c r="FE13" s="95">
        <f t="shared" si="4"/>
        <v>1540</v>
      </c>
      <c r="FF13" s="95">
        <f t="shared" si="4"/>
        <v>1339</v>
      </c>
      <c r="FG13" s="95">
        <f t="shared" si="4"/>
        <v>1242</v>
      </c>
      <c r="FH13" s="95">
        <f t="shared" si="4"/>
        <v>1147</v>
      </c>
      <c r="FI13" s="95">
        <f t="shared" si="4"/>
        <v>1454</v>
      </c>
      <c r="FJ13" s="95">
        <f t="shared" ref="FJ13:GO13" si="5">SUM(FJ3:FJ11)</f>
        <v>1298</v>
      </c>
      <c r="FK13" s="95">
        <f t="shared" si="5"/>
        <v>1684</v>
      </c>
      <c r="FL13" s="95">
        <f t="shared" si="5"/>
        <v>1476</v>
      </c>
      <c r="FM13" s="95">
        <f t="shared" si="5"/>
        <v>1581</v>
      </c>
      <c r="FN13" s="95">
        <f t="shared" si="5"/>
        <v>1782</v>
      </c>
      <c r="FO13" s="95">
        <f t="shared" si="5"/>
        <v>1370</v>
      </c>
      <c r="FP13" s="95">
        <f t="shared" si="5"/>
        <v>1457</v>
      </c>
      <c r="FQ13" s="95">
        <f t="shared" si="5"/>
        <v>1415</v>
      </c>
      <c r="FR13" s="95">
        <f t="shared" si="5"/>
        <v>1509</v>
      </c>
      <c r="FS13" s="95">
        <f t="shared" si="5"/>
        <v>1249</v>
      </c>
      <c r="FT13" s="95">
        <f t="shared" si="5"/>
        <v>1111</v>
      </c>
      <c r="FU13" s="95">
        <f t="shared" si="5"/>
        <v>1286</v>
      </c>
      <c r="FV13" s="95">
        <f t="shared" si="5"/>
        <v>1211</v>
      </c>
      <c r="FW13" s="95">
        <f t="shared" si="5"/>
        <v>1621</v>
      </c>
      <c r="FX13" s="95">
        <f t="shared" si="5"/>
        <v>1495</v>
      </c>
      <c r="FY13" s="95">
        <f t="shared" si="5"/>
        <v>1662</v>
      </c>
      <c r="FZ13" s="95">
        <f t="shared" si="5"/>
        <v>1546</v>
      </c>
      <c r="GA13" s="95">
        <f t="shared" si="5"/>
        <v>1601</v>
      </c>
      <c r="GB13" s="95">
        <f t="shared" si="5"/>
        <v>1512</v>
      </c>
      <c r="GC13" s="95">
        <f t="shared" si="5"/>
        <v>1165</v>
      </c>
      <c r="GD13" s="95">
        <f t="shared" si="5"/>
        <v>1636</v>
      </c>
      <c r="GE13" s="95">
        <f t="shared" si="5"/>
        <v>1319</v>
      </c>
      <c r="GF13" s="95">
        <f t="shared" si="5"/>
        <v>1031</v>
      </c>
      <c r="GG13" s="95">
        <f t="shared" si="5"/>
        <v>1584</v>
      </c>
      <c r="GH13" s="95">
        <f t="shared" si="5"/>
        <v>1461</v>
      </c>
      <c r="GI13" s="95">
        <f t="shared" si="5"/>
        <v>1805</v>
      </c>
      <c r="GJ13" s="95">
        <f t="shared" si="5"/>
        <v>1733</v>
      </c>
      <c r="GK13" s="95">
        <f t="shared" si="5"/>
        <v>1756</v>
      </c>
      <c r="GL13" s="95">
        <f t="shared" si="5"/>
        <v>1531</v>
      </c>
      <c r="GM13" s="93">
        <f t="shared" si="5"/>
        <v>1548</v>
      </c>
      <c r="GN13" s="95">
        <f t="shared" si="5"/>
        <v>1634</v>
      </c>
      <c r="GO13" s="95">
        <f t="shared" si="5"/>
        <v>1356</v>
      </c>
      <c r="GP13" s="95">
        <f t="shared" ref="GP13:GY13" si="6">SUM(GP3:GP12)</f>
        <v>1697</v>
      </c>
      <c r="GQ13" s="95">
        <f t="shared" si="6"/>
        <v>1223</v>
      </c>
      <c r="GR13" s="95">
        <f t="shared" si="6"/>
        <v>1151</v>
      </c>
      <c r="GS13" s="95">
        <f t="shared" si="6"/>
        <v>1668</v>
      </c>
      <c r="GT13" s="95">
        <f t="shared" si="6"/>
        <v>1498</v>
      </c>
      <c r="GU13" s="95">
        <f t="shared" si="6"/>
        <v>1383</v>
      </c>
      <c r="GV13" s="95">
        <f t="shared" si="6"/>
        <v>775</v>
      </c>
      <c r="GW13" s="95">
        <f t="shared" si="6"/>
        <v>1495</v>
      </c>
      <c r="GX13" s="95">
        <f t="shared" si="6"/>
        <v>1925</v>
      </c>
      <c r="GY13" s="95">
        <f t="shared" si="6"/>
        <v>2032</v>
      </c>
    </row>
    <row r="14" spans="1:214" s="90" customFormat="1" x14ac:dyDescent="0.3">
      <c r="A14" s="90" t="s">
        <v>46</v>
      </c>
      <c r="BS14" s="90">
        <v>2010</v>
      </c>
      <c r="CE14" s="90">
        <v>2010</v>
      </c>
      <c r="CQ14" s="90">
        <v>2011</v>
      </c>
      <c r="DC14" s="90">
        <v>2012</v>
      </c>
      <c r="DP14" s="90">
        <v>2013</v>
      </c>
      <c r="EK14" s="90">
        <v>2015</v>
      </c>
      <c r="GM14" s="93"/>
      <c r="GY14" s="93"/>
    </row>
    <row r="15" spans="1:214" s="97" customFormat="1" x14ac:dyDescent="0.3">
      <c r="A15" s="96" t="s">
        <v>21</v>
      </c>
      <c r="BA15" s="98"/>
      <c r="BB15" s="98"/>
      <c r="BC15" s="98"/>
      <c r="BD15" s="98"/>
      <c r="BE15" s="98"/>
      <c r="GM15" s="191"/>
      <c r="GY15" s="191"/>
    </row>
    <row r="16" spans="1:214" s="89" customFormat="1" x14ac:dyDescent="0.3">
      <c r="A16" s="99" t="s">
        <v>0</v>
      </c>
      <c r="B16" s="89">
        <v>37773</v>
      </c>
      <c r="C16" s="89">
        <v>37803</v>
      </c>
      <c r="D16" s="89">
        <v>37834</v>
      </c>
      <c r="E16" s="89">
        <v>37865</v>
      </c>
      <c r="F16" s="89">
        <v>37895</v>
      </c>
      <c r="G16" s="89">
        <v>37926</v>
      </c>
      <c r="H16" s="89">
        <v>37956</v>
      </c>
      <c r="I16" s="89">
        <v>37987</v>
      </c>
      <c r="J16" s="89">
        <v>38018</v>
      </c>
      <c r="K16" s="89">
        <v>38047</v>
      </c>
      <c r="L16" s="89">
        <v>38078</v>
      </c>
      <c r="M16" s="89">
        <v>38108</v>
      </c>
      <c r="N16" s="89">
        <v>38139</v>
      </c>
      <c r="O16" s="89">
        <v>38169</v>
      </c>
      <c r="P16" s="89">
        <v>38200</v>
      </c>
      <c r="Q16" s="89">
        <v>38231</v>
      </c>
      <c r="R16" s="89">
        <v>38261</v>
      </c>
      <c r="S16" s="89">
        <v>38292</v>
      </c>
      <c r="T16" s="89">
        <v>38322</v>
      </c>
      <c r="U16" s="89">
        <v>38353</v>
      </c>
      <c r="V16" s="89">
        <v>38384</v>
      </c>
      <c r="W16" s="89">
        <v>38412</v>
      </c>
      <c r="X16" s="89">
        <v>38443</v>
      </c>
      <c r="Y16" s="89">
        <v>38473</v>
      </c>
      <c r="Z16" s="89">
        <v>38504</v>
      </c>
      <c r="AA16" s="89">
        <v>38534</v>
      </c>
      <c r="AB16" s="89">
        <v>38565</v>
      </c>
      <c r="AC16" s="89">
        <v>38596</v>
      </c>
      <c r="AD16" s="89">
        <v>38626</v>
      </c>
      <c r="AE16" s="89">
        <v>38657</v>
      </c>
      <c r="AF16" s="89">
        <v>38687</v>
      </c>
      <c r="AG16" s="89">
        <v>38718</v>
      </c>
      <c r="AH16" s="89">
        <v>38749</v>
      </c>
      <c r="AI16" s="89">
        <v>38777</v>
      </c>
      <c r="AJ16" s="89">
        <v>38808</v>
      </c>
      <c r="AK16" s="89">
        <v>38838</v>
      </c>
      <c r="AL16" s="89">
        <v>38869</v>
      </c>
      <c r="AM16" s="89">
        <v>38899</v>
      </c>
      <c r="AN16" s="89">
        <v>38930</v>
      </c>
      <c r="AO16" s="89">
        <v>38961</v>
      </c>
      <c r="AP16" s="89">
        <v>38991</v>
      </c>
      <c r="AQ16" s="89">
        <v>39022</v>
      </c>
      <c r="AR16" s="89">
        <v>39052</v>
      </c>
      <c r="AS16" s="89">
        <v>39083</v>
      </c>
      <c r="AT16" s="89">
        <v>39114</v>
      </c>
      <c r="AU16" s="89">
        <v>39142</v>
      </c>
      <c r="AV16" s="89">
        <v>39173</v>
      </c>
      <c r="AW16" s="89">
        <v>39203</v>
      </c>
      <c r="AX16" s="89">
        <v>39234</v>
      </c>
      <c r="AY16" s="89">
        <v>39264</v>
      </c>
      <c r="AZ16" s="89">
        <v>39295</v>
      </c>
      <c r="BA16" s="89">
        <v>39326</v>
      </c>
      <c r="BB16" s="89">
        <v>39356</v>
      </c>
      <c r="BC16" s="89">
        <v>39387</v>
      </c>
      <c r="BD16" s="89">
        <v>39417</v>
      </c>
      <c r="BE16" s="89">
        <v>39448</v>
      </c>
      <c r="BF16" s="89">
        <v>39479</v>
      </c>
      <c r="BG16" s="89">
        <v>39510</v>
      </c>
      <c r="BH16" s="89">
        <v>39539</v>
      </c>
      <c r="BI16" s="89">
        <v>39569</v>
      </c>
      <c r="BJ16" s="89">
        <v>39600</v>
      </c>
      <c r="BK16" s="89">
        <v>39630</v>
      </c>
      <c r="BL16" s="89">
        <v>39661</v>
      </c>
      <c r="BM16" s="89">
        <v>39692</v>
      </c>
      <c r="BN16" s="89">
        <v>39722</v>
      </c>
      <c r="BO16" s="89">
        <v>39753</v>
      </c>
      <c r="BP16" s="89">
        <v>39783</v>
      </c>
      <c r="BQ16" s="89">
        <v>39814</v>
      </c>
      <c r="BR16" s="89">
        <v>39845</v>
      </c>
      <c r="BS16" s="89">
        <v>39873</v>
      </c>
      <c r="BT16" s="89">
        <v>39904</v>
      </c>
      <c r="BU16" s="89">
        <v>39934</v>
      </c>
      <c r="BV16" s="89">
        <v>39965</v>
      </c>
      <c r="BW16" s="89">
        <v>39995</v>
      </c>
      <c r="BX16" s="89">
        <v>40026</v>
      </c>
      <c r="BY16" s="89">
        <v>40057</v>
      </c>
      <c r="BZ16" s="89">
        <v>40087</v>
      </c>
      <c r="CA16" s="89">
        <v>40118</v>
      </c>
      <c r="CB16" s="89">
        <v>40148</v>
      </c>
      <c r="CC16" s="89">
        <v>40179</v>
      </c>
      <c r="CD16" s="89">
        <v>40210</v>
      </c>
      <c r="CE16" s="89">
        <v>40238</v>
      </c>
      <c r="CF16" s="89">
        <v>40277</v>
      </c>
      <c r="CG16" s="89">
        <v>40316</v>
      </c>
      <c r="CH16" s="89">
        <v>40355</v>
      </c>
      <c r="CI16" s="89">
        <v>40369</v>
      </c>
      <c r="CJ16" s="89">
        <v>40400</v>
      </c>
      <c r="CK16" s="89">
        <v>40431</v>
      </c>
      <c r="CL16" s="89">
        <v>40461</v>
      </c>
      <c r="CM16" s="89">
        <v>40492</v>
      </c>
      <c r="CN16" s="89">
        <v>40522</v>
      </c>
      <c r="CO16" s="89">
        <v>40553</v>
      </c>
      <c r="CP16" s="89">
        <v>40584</v>
      </c>
      <c r="CQ16" s="89">
        <v>40612</v>
      </c>
      <c r="CR16" s="89">
        <v>40643</v>
      </c>
      <c r="CS16" s="89">
        <v>40673</v>
      </c>
      <c r="CT16" s="89">
        <v>40704</v>
      </c>
      <c r="CU16" s="89">
        <v>40734</v>
      </c>
      <c r="CV16" s="89">
        <v>40765</v>
      </c>
      <c r="CW16" s="89">
        <v>40796</v>
      </c>
      <c r="CX16" s="89">
        <v>40826</v>
      </c>
      <c r="CY16" s="89">
        <v>40857</v>
      </c>
      <c r="CZ16" s="89">
        <v>40887</v>
      </c>
      <c r="DA16" s="89">
        <v>40918</v>
      </c>
      <c r="DB16" s="89">
        <v>40949</v>
      </c>
      <c r="DC16" s="89">
        <v>40978</v>
      </c>
      <c r="DD16" s="89">
        <v>41009</v>
      </c>
      <c r="DE16" s="89">
        <v>41039</v>
      </c>
      <c r="DF16" s="89">
        <v>41070</v>
      </c>
      <c r="DG16" s="89">
        <v>41100</v>
      </c>
      <c r="DH16" s="89">
        <v>41131</v>
      </c>
      <c r="DI16" s="89">
        <v>41162</v>
      </c>
      <c r="DJ16" s="89">
        <v>41192</v>
      </c>
      <c r="DK16" s="89">
        <v>41223</v>
      </c>
      <c r="DL16" s="89">
        <v>41253</v>
      </c>
      <c r="DM16" s="89">
        <v>41284</v>
      </c>
      <c r="DN16" s="89">
        <v>41315</v>
      </c>
      <c r="DO16" s="89">
        <v>41343</v>
      </c>
      <c r="DP16" s="89">
        <v>41374</v>
      </c>
      <c r="DQ16" s="89">
        <v>41404</v>
      </c>
      <c r="DR16" s="89">
        <v>41435</v>
      </c>
      <c r="DS16" s="89">
        <v>41465</v>
      </c>
      <c r="DT16" s="89">
        <v>41496</v>
      </c>
      <c r="DU16" s="89">
        <v>41527</v>
      </c>
      <c r="DV16" s="89">
        <v>41557</v>
      </c>
      <c r="DW16" s="89">
        <v>41588</v>
      </c>
      <c r="DX16" s="89">
        <v>41618</v>
      </c>
      <c r="DY16" s="89">
        <v>41649</v>
      </c>
      <c r="DZ16" s="89">
        <v>41680</v>
      </c>
      <c r="EA16" s="89">
        <v>41708</v>
      </c>
      <c r="EB16" s="89">
        <v>41739</v>
      </c>
      <c r="EC16" s="89">
        <v>41769</v>
      </c>
      <c r="ED16" s="89">
        <v>41800</v>
      </c>
      <c r="EE16" s="89">
        <v>41830</v>
      </c>
      <c r="EF16" s="89">
        <v>41861</v>
      </c>
      <c r="EG16" s="89">
        <v>41892</v>
      </c>
      <c r="EH16" s="89">
        <v>41922</v>
      </c>
      <c r="EI16" s="89">
        <v>41953</v>
      </c>
      <c r="EJ16" s="89">
        <v>41983</v>
      </c>
      <c r="EK16" s="89">
        <v>42014</v>
      </c>
      <c r="EL16" s="89">
        <v>42045</v>
      </c>
      <c r="EM16" s="89">
        <v>42073</v>
      </c>
      <c r="EN16" s="89">
        <v>42104</v>
      </c>
      <c r="EO16" s="89">
        <v>42134</v>
      </c>
      <c r="EP16" s="89">
        <v>42165</v>
      </c>
      <c r="EQ16" s="89">
        <v>42195</v>
      </c>
      <c r="ER16" s="89">
        <v>42226</v>
      </c>
      <c r="ES16" s="89">
        <v>42257</v>
      </c>
      <c r="ET16" s="89">
        <v>42287</v>
      </c>
      <c r="EU16" s="89">
        <v>42318</v>
      </c>
      <c r="EV16" s="89">
        <v>42348</v>
      </c>
      <c r="EW16" s="89">
        <v>42379</v>
      </c>
      <c r="EX16" s="89">
        <v>42410</v>
      </c>
      <c r="EY16" s="89">
        <v>42439</v>
      </c>
      <c r="EZ16" s="89">
        <v>42470</v>
      </c>
      <c r="FA16" s="89">
        <v>42500</v>
      </c>
      <c r="FB16" s="89">
        <v>42531</v>
      </c>
      <c r="FC16" s="89">
        <v>42561</v>
      </c>
      <c r="FD16" s="89">
        <v>42592</v>
      </c>
      <c r="FE16" s="89">
        <v>42623</v>
      </c>
      <c r="FF16" s="89">
        <v>42653</v>
      </c>
      <c r="FG16" s="89">
        <v>42684</v>
      </c>
      <c r="FH16" s="89">
        <v>42714</v>
      </c>
      <c r="FI16" s="89">
        <v>42745</v>
      </c>
      <c r="FJ16" s="89">
        <v>42776</v>
      </c>
      <c r="FK16" s="89">
        <v>42804</v>
      </c>
      <c r="FL16" s="89">
        <v>42835</v>
      </c>
      <c r="FM16" s="89">
        <v>42865</v>
      </c>
      <c r="FN16" s="89">
        <v>42896</v>
      </c>
      <c r="FO16" s="89">
        <v>42926</v>
      </c>
      <c r="FP16" s="89">
        <v>42957</v>
      </c>
      <c r="FQ16" s="89">
        <v>42988</v>
      </c>
      <c r="FR16" s="89">
        <v>43018</v>
      </c>
      <c r="FS16" s="89">
        <v>43049</v>
      </c>
      <c r="FT16" s="89">
        <v>43079</v>
      </c>
      <c r="FU16" s="89">
        <v>43110</v>
      </c>
      <c r="FV16" s="89">
        <v>43141</v>
      </c>
      <c r="FW16" s="89">
        <v>43169</v>
      </c>
      <c r="FX16" s="89">
        <v>43200</v>
      </c>
      <c r="FY16" s="89">
        <v>43230</v>
      </c>
      <c r="FZ16" s="89">
        <v>43261</v>
      </c>
      <c r="GA16" s="89">
        <v>43291</v>
      </c>
      <c r="GB16" s="89">
        <v>43322</v>
      </c>
      <c r="GC16" s="89">
        <v>43353</v>
      </c>
      <c r="GD16" s="89">
        <v>43383</v>
      </c>
      <c r="GE16" s="89">
        <v>43414</v>
      </c>
      <c r="GF16" s="89">
        <v>43444</v>
      </c>
      <c r="GG16" s="89">
        <v>43475</v>
      </c>
      <c r="GH16" s="89">
        <v>43506</v>
      </c>
      <c r="GI16" s="89">
        <v>43534</v>
      </c>
      <c r="GJ16" s="89">
        <v>43565</v>
      </c>
      <c r="GK16" s="89">
        <v>43595</v>
      </c>
      <c r="GL16" s="89">
        <v>43626</v>
      </c>
      <c r="GM16" s="189">
        <v>43656</v>
      </c>
      <c r="GN16" s="89">
        <v>43687</v>
      </c>
      <c r="GO16" s="89">
        <v>43718</v>
      </c>
      <c r="GP16" s="89">
        <v>43748</v>
      </c>
      <c r="GQ16" s="89">
        <v>43779</v>
      </c>
      <c r="GR16" s="89">
        <v>43809</v>
      </c>
      <c r="GS16" s="89">
        <v>43840</v>
      </c>
      <c r="GT16" s="89">
        <v>43871</v>
      </c>
      <c r="GU16" s="89">
        <v>43900</v>
      </c>
      <c r="GV16" s="89">
        <v>43931</v>
      </c>
      <c r="GW16" s="89">
        <v>43961</v>
      </c>
      <c r="GX16" s="89">
        <v>43992</v>
      </c>
      <c r="GY16" s="189">
        <v>44022</v>
      </c>
      <c r="GZ16" s="89">
        <v>44053</v>
      </c>
      <c r="HA16" s="89">
        <v>44084</v>
      </c>
      <c r="HB16" s="89">
        <v>44114</v>
      </c>
      <c r="HC16" s="89">
        <v>44145</v>
      </c>
      <c r="HD16" s="89">
        <v>44175</v>
      </c>
      <c r="HE16" s="89">
        <v>44206</v>
      </c>
      <c r="HF16" s="89">
        <v>44237</v>
      </c>
    </row>
    <row r="17" spans="1:208" s="91" customFormat="1" x14ac:dyDescent="0.3">
      <c r="A17" s="100" t="s">
        <v>22</v>
      </c>
      <c r="AY17" s="101"/>
      <c r="DY17" s="91">
        <v>1</v>
      </c>
      <c r="DZ17" s="91">
        <v>3</v>
      </c>
      <c r="EA17" s="91">
        <v>8</v>
      </c>
      <c r="EB17" s="91">
        <v>8</v>
      </c>
      <c r="EC17" s="91">
        <v>8</v>
      </c>
      <c r="ED17" s="91">
        <v>7</v>
      </c>
      <c r="EE17" s="91">
        <v>8</v>
      </c>
      <c r="EF17" s="91">
        <v>10</v>
      </c>
      <c r="EG17" s="91">
        <v>11</v>
      </c>
      <c r="EH17" s="91">
        <v>12</v>
      </c>
      <c r="EI17" s="91">
        <v>14</v>
      </c>
      <c r="EJ17" s="91">
        <v>13</v>
      </c>
      <c r="EK17" s="91">
        <v>14</v>
      </c>
      <c r="EL17" s="91">
        <v>13</v>
      </c>
      <c r="EM17" s="91">
        <v>12</v>
      </c>
      <c r="EN17" s="91">
        <v>13</v>
      </c>
      <c r="EO17" s="91">
        <v>10</v>
      </c>
      <c r="EP17" s="91">
        <v>10</v>
      </c>
      <c r="EQ17" s="91">
        <v>9</v>
      </c>
      <c r="ER17" s="91">
        <v>7</v>
      </c>
      <c r="ES17" s="91">
        <v>11</v>
      </c>
      <c r="ET17" s="91">
        <v>10</v>
      </c>
      <c r="EU17" s="91">
        <v>13</v>
      </c>
      <c r="EV17" s="91">
        <v>11</v>
      </c>
      <c r="EW17" s="91">
        <v>11</v>
      </c>
      <c r="EX17" s="91">
        <v>10</v>
      </c>
      <c r="EY17" s="91">
        <v>5</v>
      </c>
      <c r="EZ17" s="91">
        <v>4</v>
      </c>
      <c r="FA17" s="91">
        <v>8</v>
      </c>
      <c r="FB17" s="91">
        <v>8</v>
      </c>
      <c r="FC17" s="91">
        <v>9</v>
      </c>
      <c r="FD17" s="91">
        <v>8</v>
      </c>
      <c r="FE17" s="91">
        <v>5</v>
      </c>
      <c r="FF17" s="91">
        <v>5</v>
      </c>
      <c r="FG17" s="91">
        <v>7</v>
      </c>
      <c r="FH17" s="91">
        <v>6</v>
      </c>
      <c r="FI17" s="91">
        <v>6</v>
      </c>
      <c r="FJ17" s="91">
        <v>8</v>
      </c>
      <c r="FK17" s="91">
        <v>8</v>
      </c>
      <c r="FL17" s="91">
        <v>4</v>
      </c>
      <c r="FM17" s="91">
        <v>9</v>
      </c>
      <c r="FN17" s="91">
        <v>10</v>
      </c>
      <c r="FO17" s="91">
        <v>11</v>
      </c>
      <c r="FP17" s="91">
        <v>10</v>
      </c>
      <c r="FQ17" s="91">
        <v>12</v>
      </c>
      <c r="FR17" s="91">
        <v>9</v>
      </c>
      <c r="FS17" s="91">
        <v>9</v>
      </c>
      <c r="FT17" s="91">
        <v>9</v>
      </c>
      <c r="FU17" s="91">
        <v>5</v>
      </c>
      <c r="FV17" s="91">
        <v>4</v>
      </c>
      <c r="FW17" s="91">
        <v>3</v>
      </c>
      <c r="FX17" s="91">
        <v>5</v>
      </c>
      <c r="FY17" s="91">
        <v>7</v>
      </c>
      <c r="FZ17" s="91">
        <v>8</v>
      </c>
      <c r="GA17" s="91">
        <v>8</v>
      </c>
      <c r="GB17" s="91">
        <v>7</v>
      </c>
      <c r="GC17" s="91">
        <v>6</v>
      </c>
      <c r="GD17" s="91">
        <v>8</v>
      </c>
      <c r="GE17" s="91">
        <v>8</v>
      </c>
      <c r="GF17" s="91">
        <v>11</v>
      </c>
      <c r="GG17" s="91">
        <v>13</v>
      </c>
      <c r="GH17" s="91">
        <v>14</v>
      </c>
      <c r="GI17" s="91">
        <v>11</v>
      </c>
      <c r="GJ17" s="91">
        <v>8</v>
      </c>
      <c r="GK17" s="91">
        <v>8</v>
      </c>
      <c r="GL17" s="91">
        <v>7</v>
      </c>
      <c r="GM17" s="93">
        <v>7</v>
      </c>
      <c r="GN17" s="91">
        <v>9</v>
      </c>
      <c r="GO17" s="91">
        <v>9</v>
      </c>
      <c r="GP17" s="91">
        <v>8</v>
      </c>
      <c r="GQ17" s="91">
        <v>0</v>
      </c>
      <c r="GR17" s="91">
        <v>6</v>
      </c>
      <c r="GS17" s="91">
        <v>8</v>
      </c>
      <c r="GT17" s="91">
        <v>8</v>
      </c>
      <c r="GU17" s="91">
        <v>8</v>
      </c>
      <c r="GV17" s="91">
        <v>7</v>
      </c>
      <c r="GW17" s="91">
        <v>7</v>
      </c>
      <c r="GX17" s="91">
        <v>7</v>
      </c>
      <c r="GY17" s="93">
        <v>6</v>
      </c>
    </row>
    <row r="18" spans="1:208" s="91" customFormat="1" x14ac:dyDescent="0.3">
      <c r="A18" s="100" t="s">
        <v>23</v>
      </c>
      <c r="AY18" s="101"/>
      <c r="CY18" s="91">
        <v>0</v>
      </c>
      <c r="CZ18" s="91">
        <v>2</v>
      </c>
      <c r="DA18" s="91">
        <v>9</v>
      </c>
      <c r="DB18" s="91">
        <v>10</v>
      </c>
      <c r="DC18" s="91">
        <v>8</v>
      </c>
      <c r="DD18" s="91">
        <v>1</v>
      </c>
      <c r="DE18" s="91">
        <v>1</v>
      </c>
      <c r="DF18" s="91">
        <v>1</v>
      </c>
      <c r="DG18" s="91">
        <v>3</v>
      </c>
      <c r="DH18" s="91">
        <v>5</v>
      </c>
      <c r="DI18" s="91">
        <v>10</v>
      </c>
      <c r="DJ18" s="91">
        <v>17</v>
      </c>
      <c r="DK18" s="91">
        <v>10</v>
      </c>
      <c r="DL18" s="91">
        <v>9</v>
      </c>
      <c r="DM18" s="91">
        <v>15</v>
      </c>
      <c r="DN18" s="91">
        <v>10</v>
      </c>
      <c r="DO18" s="91">
        <v>3</v>
      </c>
      <c r="DP18" s="91">
        <v>6</v>
      </c>
      <c r="DQ18" s="91">
        <v>2</v>
      </c>
      <c r="DR18" s="91">
        <v>6</v>
      </c>
      <c r="DS18" s="91">
        <v>3</v>
      </c>
      <c r="DT18" s="91">
        <v>7</v>
      </c>
      <c r="DU18" s="91">
        <v>8</v>
      </c>
      <c r="DV18" s="91">
        <v>9</v>
      </c>
      <c r="DW18" s="91">
        <v>11</v>
      </c>
      <c r="DX18" s="91">
        <v>9</v>
      </c>
      <c r="DY18" s="91">
        <v>11</v>
      </c>
      <c r="DZ18" s="91">
        <v>5</v>
      </c>
      <c r="EA18" s="91">
        <v>7</v>
      </c>
      <c r="EB18" s="91">
        <v>5</v>
      </c>
      <c r="EC18" s="91">
        <v>6</v>
      </c>
      <c r="ED18" s="91">
        <v>7</v>
      </c>
      <c r="EE18" s="91">
        <v>7</v>
      </c>
      <c r="EF18" s="91">
        <v>10</v>
      </c>
      <c r="EG18" s="91">
        <v>5</v>
      </c>
      <c r="EH18" s="91">
        <v>4</v>
      </c>
      <c r="EI18" s="91">
        <v>8</v>
      </c>
      <c r="EJ18" s="91">
        <v>8</v>
      </c>
      <c r="EK18" s="91">
        <v>3</v>
      </c>
      <c r="EL18" s="91">
        <v>6</v>
      </c>
      <c r="EM18" s="91">
        <v>3</v>
      </c>
      <c r="EN18" s="91">
        <v>1</v>
      </c>
      <c r="EO18" s="91">
        <v>4</v>
      </c>
      <c r="EP18" s="91">
        <v>4</v>
      </c>
      <c r="EQ18" s="91">
        <v>1</v>
      </c>
      <c r="ER18" s="91">
        <v>3</v>
      </c>
      <c r="ES18" s="91">
        <v>3</v>
      </c>
      <c r="ET18" s="91">
        <v>9</v>
      </c>
      <c r="EU18" s="91">
        <v>7</v>
      </c>
      <c r="EV18" s="91">
        <v>7</v>
      </c>
      <c r="EW18" s="91">
        <v>7</v>
      </c>
      <c r="EX18" s="91">
        <v>10</v>
      </c>
      <c r="EY18" s="91">
        <v>6</v>
      </c>
      <c r="EZ18" s="91">
        <v>7</v>
      </c>
      <c r="FA18" s="91">
        <v>5</v>
      </c>
      <c r="FB18" s="91">
        <v>4</v>
      </c>
      <c r="FC18" s="91">
        <v>3</v>
      </c>
      <c r="FD18" s="91">
        <v>6</v>
      </c>
      <c r="FE18" s="91">
        <v>7</v>
      </c>
      <c r="FF18" s="91">
        <v>7</v>
      </c>
      <c r="FG18" s="91">
        <v>10</v>
      </c>
      <c r="FH18" s="91">
        <v>7</v>
      </c>
      <c r="FI18" s="91">
        <v>9</v>
      </c>
      <c r="FJ18" s="91">
        <v>8</v>
      </c>
      <c r="FK18" s="91">
        <v>8</v>
      </c>
      <c r="FL18" s="91">
        <v>7</v>
      </c>
      <c r="FM18" s="91">
        <v>2</v>
      </c>
      <c r="FN18" s="91">
        <v>2</v>
      </c>
      <c r="FO18" s="91">
        <v>1</v>
      </c>
      <c r="FP18" s="91">
        <v>4</v>
      </c>
      <c r="FQ18" s="91">
        <v>4</v>
      </c>
      <c r="FR18" s="91">
        <v>5</v>
      </c>
      <c r="FS18" s="91">
        <v>2</v>
      </c>
      <c r="FT18" s="91">
        <v>2</v>
      </c>
      <c r="FU18" s="91">
        <v>4</v>
      </c>
      <c r="FV18" s="91">
        <v>1</v>
      </c>
      <c r="FW18" s="91">
        <v>0</v>
      </c>
      <c r="FX18" s="91">
        <v>1</v>
      </c>
      <c r="FY18" s="91">
        <v>2</v>
      </c>
      <c r="FZ18" s="91">
        <v>2</v>
      </c>
      <c r="GA18" s="91">
        <v>2</v>
      </c>
      <c r="GB18" s="91">
        <v>4</v>
      </c>
      <c r="GC18" s="91">
        <v>3</v>
      </c>
      <c r="GD18" s="91">
        <v>6</v>
      </c>
      <c r="GE18" s="91">
        <v>5</v>
      </c>
      <c r="GF18" s="91">
        <v>3</v>
      </c>
      <c r="GG18" s="91">
        <v>6</v>
      </c>
      <c r="GH18" s="91">
        <v>6</v>
      </c>
      <c r="GI18" s="91">
        <v>6</v>
      </c>
      <c r="GJ18" s="91">
        <v>2</v>
      </c>
      <c r="GK18" s="91">
        <v>1</v>
      </c>
      <c r="GL18" s="91">
        <v>1</v>
      </c>
      <c r="GM18" s="93">
        <v>1</v>
      </c>
      <c r="GN18" s="91">
        <v>2</v>
      </c>
      <c r="GO18" s="91">
        <v>2</v>
      </c>
      <c r="GP18" s="91">
        <v>9</v>
      </c>
      <c r="GQ18" s="91">
        <v>10</v>
      </c>
      <c r="GR18" s="91">
        <v>12</v>
      </c>
      <c r="GS18" s="91">
        <v>11</v>
      </c>
      <c r="GT18" s="91">
        <v>11</v>
      </c>
      <c r="GU18" s="91">
        <v>7</v>
      </c>
      <c r="GV18" s="91">
        <v>6</v>
      </c>
      <c r="GW18" s="91">
        <v>6</v>
      </c>
      <c r="GX18" s="91">
        <v>5</v>
      </c>
      <c r="GY18" s="93">
        <v>0</v>
      </c>
    </row>
    <row r="19" spans="1:208" s="93" customFormat="1" x14ac:dyDescent="0.3">
      <c r="A19" s="102" t="s">
        <v>173</v>
      </c>
      <c r="AY19" s="103"/>
      <c r="AZ19" s="93">
        <v>113</v>
      </c>
      <c r="BA19" s="93">
        <v>120</v>
      </c>
      <c r="BB19" s="93">
        <v>121</v>
      </c>
      <c r="BC19" s="93">
        <v>132</v>
      </c>
      <c r="BD19" s="93">
        <v>124</v>
      </c>
      <c r="BE19" s="93">
        <v>108</v>
      </c>
      <c r="BF19" s="93">
        <v>115</v>
      </c>
      <c r="BG19" s="93">
        <v>115</v>
      </c>
      <c r="BH19" s="93">
        <v>110</v>
      </c>
      <c r="BI19" s="93">
        <v>107</v>
      </c>
      <c r="BJ19" s="93">
        <v>107</v>
      </c>
      <c r="BK19" s="93">
        <v>101</v>
      </c>
      <c r="BL19" s="93">
        <v>108</v>
      </c>
      <c r="BM19" s="93">
        <v>103</v>
      </c>
      <c r="BN19" s="93">
        <v>107</v>
      </c>
      <c r="BO19" s="93">
        <v>108</v>
      </c>
      <c r="BP19" s="93">
        <v>98</v>
      </c>
      <c r="BQ19" s="93">
        <v>108</v>
      </c>
      <c r="BR19" s="93">
        <v>113</v>
      </c>
      <c r="BS19" s="93">
        <v>127</v>
      </c>
      <c r="BT19" s="93">
        <v>128</v>
      </c>
      <c r="BU19" s="93">
        <v>138</v>
      </c>
      <c r="BV19" s="93">
        <v>141</v>
      </c>
      <c r="BW19" s="93">
        <v>143</v>
      </c>
      <c r="BX19" s="93">
        <v>145</v>
      </c>
      <c r="BY19" s="93">
        <v>151</v>
      </c>
      <c r="BZ19" s="93">
        <v>145</v>
      </c>
      <c r="CA19" s="93">
        <v>151</v>
      </c>
      <c r="CB19" s="93">
        <v>142</v>
      </c>
      <c r="CC19" s="93">
        <v>144</v>
      </c>
      <c r="CD19" s="93">
        <v>151</v>
      </c>
      <c r="CE19" s="93">
        <v>136</v>
      </c>
      <c r="CF19" s="93">
        <v>132</v>
      </c>
      <c r="CG19" s="93">
        <v>133</v>
      </c>
      <c r="CH19" s="93">
        <v>126</v>
      </c>
      <c r="CI19" s="93">
        <v>123</v>
      </c>
      <c r="CJ19" s="93">
        <v>124</v>
      </c>
      <c r="CK19" s="93">
        <v>116</v>
      </c>
      <c r="CL19" s="93">
        <v>113</v>
      </c>
      <c r="CM19" s="93">
        <v>112</v>
      </c>
      <c r="CN19" s="93">
        <v>109</v>
      </c>
      <c r="CO19" s="93">
        <v>110</v>
      </c>
      <c r="CP19" s="93">
        <v>128</v>
      </c>
      <c r="CQ19" s="93">
        <v>142</v>
      </c>
      <c r="CR19" s="93">
        <v>147</v>
      </c>
      <c r="CS19" s="93">
        <v>145</v>
      </c>
      <c r="CT19" s="93">
        <v>146</v>
      </c>
      <c r="CU19" s="93">
        <v>147</v>
      </c>
      <c r="CV19" s="93">
        <v>147</v>
      </c>
      <c r="CW19" s="93">
        <v>141</v>
      </c>
      <c r="CX19" s="93">
        <v>138</v>
      </c>
      <c r="CY19" s="93">
        <v>138</v>
      </c>
      <c r="CZ19" s="93">
        <v>116</v>
      </c>
      <c r="DA19" s="93">
        <v>135</v>
      </c>
      <c r="DB19" s="93">
        <v>139</v>
      </c>
      <c r="DC19" s="93">
        <v>131</v>
      </c>
      <c r="DD19" s="93">
        <v>136</v>
      </c>
      <c r="DE19" s="93">
        <v>132</v>
      </c>
      <c r="DF19" s="93">
        <v>113</v>
      </c>
      <c r="DG19" s="93">
        <v>128</v>
      </c>
      <c r="DH19" s="93">
        <v>129</v>
      </c>
      <c r="DI19" s="93">
        <v>130</v>
      </c>
      <c r="DJ19" s="93">
        <v>138</v>
      </c>
      <c r="DK19" s="93">
        <v>127</v>
      </c>
      <c r="DL19" s="93">
        <v>124</v>
      </c>
      <c r="DM19" s="93">
        <v>129</v>
      </c>
      <c r="DN19" s="93">
        <v>130</v>
      </c>
      <c r="DO19" s="93">
        <v>135</v>
      </c>
      <c r="DP19" s="93">
        <v>134</v>
      </c>
      <c r="DQ19" s="93">
        <v>131</v>
      </c>
      <c r="DR19" s="93">
        <v>126</v>
      </c>
      <c r="DS19" s="93">
        <v>127</v>
      </c>
      <c r="DT19" s="93">
        <v>132</v>
      </c>
      <c r="DU19" s="93">
        <v>131</v>
      </c>
      <c r="DV19" s="93">
        <v>132</v>
      </c>
      <c r="DW19" s="93">
        <v>135</v>
      </c>
      <c r="DX19" s="93">
        <v>134</v>
      </c>
      <c r="DY19" s="93">
        <v>133</v>
      </c>
      <c r="DZ19" s="93">
        <v>132</v>
      </c>
      <c r="EA19" s="93">
        <v>133</v>
      </c>
      <c r="EB19" s="93">
        <v>126</v>
      </c>
      <c r="EC19" s="93">
        <v>114</v>
      </c>
      <c r="ED19" s="93">
        <v>127</v>
      </c>
      <c r="EE19" s="93">
        <v>125</v>
      </c>
      <c r="EF19" s="93">
        <v>131</v>
      </c>
      <c r="EG19" s="93">
        <v>132</v>
      </c>
      <c r="EH19" s="93">
        <v>130</v>
      </c>
      <c r="EI19" s="93">
        <v>125</v>
      </c>
      <c r="EJ19" s="93">
        <v>114</v>
      </c>
      <c r="EK19" s="93">
        <v>119</v>
      </c>
      <c r="EL19" s="93">
        <v>115</v>
      </c>
      <c r="EM19" s="93">
        <v>105</v>
      </c>
      <c r="EN19" s="93">
        <v>103</v>
      </c>
      <c r="EO19" s="93">
        <v>105</v>
      </c>
      <c r="EP19" s="93">
        <v>101</v>
      </c>
      <c r="EQ19" s="93">
        <v>105</v>
      </c>
      <c r="ER19" s="93">
        <v>95</v>
      </c>
      <c r="ES19" s="93">
        <v>99</v>
      </c>
      <c r="ET19" s="93">
        <v>94</v>
      </c>
      <c r="EU19" s="93">
        <v>98</v>
      </c>
      <c r="EV19" s="93">
        <v>88</v>
      </c>
      <c r="EW19" s="93">
        <v>89</v>
      </c>
      <c r="EX19" s="93">
        <v>75</v>
      </c>
      <c r="EY19" s="93">
        <v>78</v>
      </c>
      <c r="EZ19" s="93">
        <v>78</v>
      </c>
      <c r="FA19" s="93">
        <v>74</v>
      </c>
      <c r="FB19" s="93">
        <v>74</v>
      </c>
      <c r="FC19" s="93">
        <v>83</v>
      </c>
      <c r="FD19" s="93">
        <v>75</v>
      </c>
      <c r="FE19" s="93">
        <v>73</v>
      </c>
      <c r="FF19" s="93">
        <v>74</v>
      </c>
      <c r="FG19" s="93">
        <v>85</v>
      </c>
      <c r="FH19" s="93">
        <v>69</v>
      </c>
      <c r="FI19" s="93">
        <v>71</v>
      </c>
      <c r="FJ19" s="93">
        <v>73</v>
      </c>
      <c r="FK19" s="93">
        <v>67</v>
      </c>
      <c r="FL19" s="93">
        <v>68</v>
      </c>
      <c r="FM19" s="93">
        <v>68</v>
      </c>
      <c r="FN19" s="93">
        <v>63</v>
      </c>
      <c r="FO19" s="93">
        <v>65</v>
      </c>
      <c r="FP19" s="93">
        <v>63</v>
      </c>
      <c r="FQ19" s="93">
        <v>57</v>
      </c>
      <c r="FR19" s="93">
        <v>64</v>
      </c>
      <c r="FS19" s="93">
        <v>65</v>
      </c>
      <c r="FT19" s="93">
        <v>58</v>
      </c>
      <c r="FU19" s="93">
        <v>58</v>
      </c>
      <c r="FV19" s="93">
        <v>57</v>
      </c>
      <c r="FW19" s="93">
        <v>58</v>
      </c>
      <c r="FX19" s="93">
        <v>54</v>
      </c>
      <c r="FY19" s="93">
        <v>50</v>
      </c>
      <c r="FZ19" s="93">
        <v>55</v>
      </c>
      <c r="GA19" s="93">
        <v>53</v>
      </c>
      <c r="GB19" s="93">
        <v>59</v>
      </c>
      <c r="GC19" s="93">
        <v>58</v>
      </c>
      <c r="GD19" s="93">
        <v>58</v>
      </c>
      <c r="GE19" s="93">
        <v>59</v>
      </c>
      <c r="GF19" s="93">
        <v>54</v>
      </c>
      <c r="GG19" s="93">
        <v>56</v>
      </c>
      <c r="GH19" s="93">
        <v>54</v>
      </c>
      <c r="GI19" s="93">
        <v>59</v>
      </c>
      <c r="GJ19" s="93">
        <v>61</v>
      </c>
      <c r="GK19" s="93">
        <v>57</v>
      </c>
      <c r="GL19" s="93">
        <v>51</v>
      </c>
      <c r="GM19" s="93">
        <v>55</v>
      </c>
      <c r="GN19" s="93">
        <v>62</v>
      </c>
      <c r="GO19" s="93">
        <v>68</v>
      </c>
      <c r="GP19" s="93">
        <v>67</v>
      </c>
      <c r="GQ19" s="93">
        <v>61</v>
      </c>
      <c r="GR19" s="93">
        <v>50</v>
      </c>
      <c r="GS19" s="93">
        <v>46</v>
      </c>
      <c r="GT19" s="93">
        <v>45</v>
      </c>
      <c r="GU19" s="93">
        <v>43</v>
      </c>
      <c r="GV19" s="93">
        <v>44</v>
      </c>
      <c r="GW19" s="93">
        <v>46</v>
      </c>
      <c r="GX19" s="93">
        <v>49</v>
      </c>
      <c r="GY19" s="93">
        <v>50</v>
      </c>
      <c r="GZ19" s="93">
        <v>50</v>
      </c>
    </row>
    <row r="20" spans="1:208" s="93" customFormat="1" x14ac:dyDescent="0.3">
      <c r="A20" s="102" t="s">
        <v>172</v>
      </c>
      <c r="AY20" s="103"/>
      <c r="AZ20" s="93">
        <v>1710</v>
      </c>
      <c r="BA20" s="93">
        <v>1631</v>
      </c>
      <c r="BB20" s="93">
        <v>1630</v>
      </c>
      <c r="BC20" s="93">
        <v>1667</v>
      </c>
      <c r="BD20" s="93">
        <v>1611</v>
      </c>
      <c r="BE20" s="93">
        <v>1428</v>
      </c>
      <c r="BF20" s="93">
        <v>1477</v>
      </c>
      <c r="BG20" s="93">
        <v>1508</v>
      </c>
      <c r="BH20" s="93">
        <v>1559</v>
      </c>
      <c r="BI20" s="93">
        <v>1550</v>
      </c>
      <c r="BJ20" s="93">
        <v>1520</v>
      </c>
      <c r="BK20" s="93">
        <v>1510</v>
      </c>
      <c r="BL20" s="93">
        <v>1463</v>
      </c>
      <c r="BM20" s="93">
        <v>1600</v>
      </c>
      <c r="BN20" s="93">
        <v>1537</v>
      </c>
      <c r="BO20" s="93">
        <v>1534</v>
      </c>
      <c r="BP20" s="93">
        <v>1314</v>
      </c>
      <c r="BQ20" s="93">
        <v>1304</v>
      </c>
      <c r="BR20" s="93">
        <v>1364</v>
      </c>
      <c r="BS20" s="93">
        <v>1328</v>
      </c>
      <c r="BT20" s="93">
        <v>1388</v>
      </c>
      <c r="BU20" s="93">
        <v>1465</v>
      </c>
      <c r="BV20" s="93">
        <v>1535</v>
      </c>
      <c r="BW20" s="93">
        <v>1575</v>
      </c>
      <c r="BX20" s="93">
        <v>1577</v>
      </c>
      <c r="BY20" s="93">
        <v>1553</v>
      </c>
      <c r="BZ20" s="93">
        <v>1500</v>
      </c>
      <c r="CA20" s="93">
        <v>1525</v>
      </c>
      <c r="CB20" s="93">
        <v>1343</v>
      </c>
      <c r="CC20" s="93">
        <v>1320</v>
      </c>
      <c r="CD20" s="93">
        <v>1289</v>
      </c>
      <c r="CE20" s="93">
        <v>1367</v>
      </c>
      <c r="CF20" s="93">
        <v>1412</v>
      </c>
      <c r="CG20" s="93">
        <v>1380</v>
      </c>
      <c r="CH20" s="93">
        <v>1367</v>
      </c>
      <c r="CI20" s="93">
        <v>1359</v>
      </c>
      <c r="CJ20" s="93">
        <v>1325</v>
      </c>
      <c r="CK20" s="93">
        <v>1268</v>
      </c>
      <c r="CL20" s="93">
        <v>1235</v>
      </c>
      <c r="CM20" s="93">
        <v>1200</v>
      </c>
      <c r="CN20" s="93">
        <v>1065</v>
      </c>
      <c r="CO20" s="93">
        <v>1101</v>
      </c>
      <c r="CP20" s="93">
        <v>1094</v>
      </c>
      <c r="CQ20" s="93">
        <v>1143</v>
      </c>
      <c r="CR20" s="93">
        <v>1139</v>
      </c>
      <c r="CS20" s="93">
        <v>1147</v>
      </c>
      <c r="CT20" s="93">
        <v>1167</v>
      </c>
      <c r="CU20" s="93">
        <v>1182</v>
      </c>
      <c r="CV20" s="93">
        <v>1146</v>
      </c>
      <c r="CW20" s="93">
        <v>1133</v>
      </c>
      <c r="CX20" s="93">
        <v>1131</v>
      </c>
      <c r="CY20" s="93">
        <v>1115</v>
      </c>
      <c r="CZ20" s="93">
        <v>1022</v>
      </c>
      <c r="DA20" s="93">
        <v>1032</v>
      </c>
      <c r="DB20" s="93">
        <v>1153</v>
      </c>
      <c r="DC20" s="93">
        <v>1185</v>
      </c>
      <c r="DD20" s="93">
        <v>1195</v>
      </c>
      <c r="DE20" s="93">
        <v>1235</v>
      </c>
      <c r="DF20" s="93">
        <v>1227</v>
      </c>
      <c r="DG20" s="93">
        <v>1210</v>
      </c>
      <c r="DH20" s="93">
        <v>1146</v>
      </c>
      <c r="DI20" s="93">
        <v>1157</v>
      </c>
      <c r="DJ20" s="93">
        <v>1124</v>
      </c>
      <c r="DK20" s="93">
        <v>1117</v>
      </c>
      <c r="DL20" s="93">
        <v>972</v>
      </c>
      <c r="DM20" s="93">
        <v>1009</v>
      </c>
      <c r="DN20" s="93">
        <v>1006</v>
      </c>
      <c r="DO20" s="93">
        <v>989</v>
      </c>
      <c r="DP20" s="93">
        <v>1080</v>
      </c>
      <c r="DQ20" s="93">
        <v>1100</v>
      </c>
      <c r="DR20" s="93">
        <v>1103</v>
      </c>
      <c r="DS20" s="93">
        <v>1121</v>
      </c>
      <c r="DT20" s="93">
        <v>1166</v>
      </c>
      <c r="DU20" s="93">
        <v>1164</v>
      </c>
      <c r="DV20" s="93">
        <v>1140</v>
      </c>
      <c r="DW20" s="93">
        <v>1127</v>
      </c>
      <c r="DX20" s="93">
        <v>1048</v>
      </c>
      <c r="DY20" s="93">
        <v>1061</v>
      </c>
      <c r="DZ20" s="93">
        <v>1056</v>
      </c>
      <c r="EA20" s="93">
        <v>1140</v>
      </c>
      <c r="EB20" s="93">
        <v>1140</v>
      </c>
      <c r="EC20" s="93">
        <v>1185</v>
      </c>
      <c r="ED20" s="93">
        <v>1190</v>
      </c>
      <c r="EE20" s="93">
        <v>1178</v>
      </c>
      <c r="EF20" s="93">
        <v>1155</v>
      </c>
      <c r="EG20" s="93">
        <v>1086</v>
      </c>
      <c r="EH20" s="93">
        <v>1057</v>
      </c>
      <c r="EI20" s="93">
        <v>1040</v>
      </c>
      <c r="EJ20" s="93">
        <v>944</v>
      </c>
      <c r="EK20" s="93">
        <v>956</v>
      </c>
      <c r="EL20" s="93">
        <v>987</v>
      </c>
      <c r="EM20" s="93">
        <v>979</v>
      </c>
      <c r="EN20" s="93">
        <v>1018</v>
      </c>
      <c r="EO20" s="93">
        <v>1058</v>
      </c>
      <c r="EP20" s="93">
        <v>1068</v>
      </c>
      <c r="EQ20" s="93">
        <v>1060</v>
      </c>
      <c r="ER20" s="93">
        <v>1052</v>
      </c>
      <c r="ES20" s="93">
        <v>1056</v>
      </c>
      <c r="ET20" s="93">
        <v>1064</v>
      </c>
      <c r="EU20" s="93">
        <v>1044</v>
      </c>
      <c r="EV20" s="93">
        <v>955</v>
      </c>
      <c r="EW20" s="93">
        <v>929</v>
      </c>
      <c r="EX20" s="93">
        <v>946</v>
      </c>
      <c r="EY20" s="93">
        <v>940</v>
      </c>
      <c r="EZ20" s="93">
        <v>972</v>
      </c>
      <c r="FA20" s="93">
        <v>940</v>
      </c>
      <c r="FB20" s="93">
        <v>952</v>
      </c>
      <c r="FC20" s="93">
        <v>927</v>
      </c>
      <c r="FD20" s="93">
        <v>897</v>
      </c>
      <c r="FE20" s="93">
        <v>882</v>
      </c>
      <c r="FF20" s="93">
        <v>852</v>
      </c>
      <c r="FG20" s="93">
        <v>823</v>
      </c>
      <c r="FH20" s="93">
        <v>764</v>
      </c>
      <c r="FI20" s="93">
        <v>784</v>
      </c>
      <c r="FJ20" s="93">
        <v>804</v>
      </c>
      <c r="FK20" s="93">
        <v>824</v>
      </c>
      <c r="FL20" s="93">
        <v>817</v>
      </c>
      <c r="FM20" s="93">
        <v>811</v>
      </c>
      <c r="FN20" s="93">
        <v>800</v>
      </c>
      <c r="FO20" s="93">
        <v>808</v>
      </c>
      <c r="FP20" s="93">
        <v>795</v>
      </c>
      <c r="FQ20" s="93">
        <v>764</v>
      </c>
      <c r="FR20" s="93">
        <v>760</v>
      </c>
      <c r="FS20" s="93">
        <v>741</v>
      </c>
      <c r="FT20" s="93">
        <v>679</v>
      </c>
      <c r="FU20" s="93">
        <v>680</v>
      </c>
      <c r="FV20" s="93">
        <v>658</v>
      </c>
      <c r="FW20" s="93">
        <v>680</v>
      </c>
      <c r="FX20" s="93">
        <v>695</v>
      </c>
      <c r="FY20" s="93">
        <v>708</v>
      </c>
      <c r="FZ20" s="93">
        <v>740</v>
      </c>
      <c r="GA20" s="93">
        <v>739</v>
      </c>
      <c r="GB20" s="93">
        <v>746</v>
      </c>
      <c r="GC20" s="93">
        <v>748</v>
      </c>
      <c r="GD20" s="93">
        <v>763</v>
      </c>
      <c r="GE20" s="93">
        <v>774</v>
      </c>
      <c r="GF20" s="93">
        <v>702</v>
      </c>
      <c r="GG20" s="93">
        <v>722</v>
      </c>
      <c r="GH20" s="93">
        <v>763</v>
      </c>
      <c r="GI20" s="93">
        <v>785</v>
      </c>
      <c r="GJ20" s="93">
        <v>835</v>
      </c>
      <c r="GK20" s="93">
        <v>866</v>
      </c>
      <c r="GL20" s="93">
        <v>841</v>
      </c>
      <c r="GM20" s="93">
        <v>841</v>
      </c>
      <c r="GN20" s="93">
        <v>854</v>
      </c>
      <c r="GO20" s="93">
        <v>839</v>
      </c>
      <c r="GP20" s="93">
        <v>819</v>
      </c>
      <c r="GQ20" s="93">
        <v>793</v>
      </c>
      <c r="GR20" s="93">
        <v>707</v>
      </c>
      <c r="GS20" s="93">
        <v>732</v>
      </c>
      <c r="GT20" s="93">
        <v>752</v>
      </c>
      <c r="GU20" s="93">
        <v>763</v>
      </c>
      <c r="GV20" s="93">
        <v>756</v>
      </c>
      <c r="GW20" s="93">
        <v>763</v>
      </c>
      <c r="GX20" s="93">
        <v>722</v>
      </c>
      <c r="GY20" s="93">
        <v>699</v>
      </c>
      <c r="GZ20" s="93">
        <v>694</v>
      </c>
    </row>
    <row r="21" spans="1:208" s="93" customFormat="1" x14ac:dyDescent="0.3">
      <c r="A21" s="102" t="s">
        <v>171</v>
      </c>
      <c r="AY21" s="103"/>
      <c r="AZ21" s="93">
        <v>2719</v>
      </c>
      <c r="BA21" s="93">
        <v>2712</v>
      </c>
      <c r="BB21" s="93">
        <v>2667</v>
      </c>
      <c r="BC21" s="93">
        <v>2657</v>
      </c>
      <c r="BD21" s="93">
        <v>2599</v>
      </c>
      <c r="BE21" s="93">
        <v>2350</v>
      </c>
      <c r="BF21" s="93">
        <v>2454</v>
      </c>
      <c r="BG21" s="93">
        <v>2499</v>
      </c>
      <c r="BH21" s="93">
        <v>2627</v>
      </c>
      <c r="BI21" s="93">
        <v>2527</v>
      </c>
      <c r="BJ21" s="93">
        <v>2553</v>
      </c>
      <c r="BK21" s="93">
        <v>2559</v>
      </c>
      <c r="BL21" s="93">
        <v>2420</v>
      </c>
      <c r="BM21" s="93">
        <v>2500</v>
      </c>
      <c r="BN21" s="93">
        <v>2500</v>
      </c>
      <c r="BO21" s="93">
        <v>2487</v>
      </c>
      <c r="BP21" s="93">
        <v>2226</v>
      </c>
      <c r="BQ21" s="93">
        <v>2331</v>
      </c>
      <c r="BR21" s="93">
        <v>2373</v>
      </c>
      <c r="BS21" s="93">
        <v>2468</v>
      </c>
      <c r="BT21" s="93">
        <v>2476</v>
      </c>
      <c r="BU21" s="93">
        <v>2484</v>
      </c>
      <c r="BV21" s="93">
        <v>2439</v>
      </c>
      <c r="BW21" s="93">
        <v>2423</v>
      </c>
      <c r="BX21" s="93">
        <v>2419</v>
      </c>
      <c r="BY21" s="93">
        <v>2383</v>
      </c>
      <c r="BZ21" s="93">
        <v>2373</v>
      </c>
      <c r="CA21" s="93">
        <v>2289</v>
      </c>
      <c r="CB21" s="93">
        <v>2028</v>
      </c>
      <c r="CC21" s="93">
        <v>2084</v>
      </c>
      <c r="CD21" s="93">
        <v>2181</v>
      </c>
      <c r="CE21" s="93">
        <v>2282</v>
      </c>
      <c r="CF21" s="93">
        <v>2324</v>
      </c>
      <c r="CG21" s="93">
        <v>2362</v>
      </c>
      <c r="CH21" s="93">
        <v>2283</v>
      </c>
      <c r="CI21" s="93">
        <v>2280</v>
      </c>
      <c r="CJ21" s="93">
        <v>2191</v>
      </c>
      <c r="CK21" s="93">
        <v>2132</v>
      </c>
      <c r="CL21" s="93">
        <v>2030</v>
      </c>
      <c r="CM21" s="93">
        <v>1984</v>
      </c>
      <c r="CN21" s="93">
        <v>1801</v>
      </c>
      <c r="CO21" s="93">
        <v>1847</v>
      </c>
      <c r="CP21" s="93">
        <v>1892</v>
      </c>
      <c r="CQ21" s="93">
        <v>1965</v>
      </c>
      <c r="CR21" s="93">
        <v>1949</v>
      </c>
      <c r="CS21" s="93">
        <v>1963</v>
      </c>
      <c r="CT21" s="93">
        <v>1938</v>
      </c>
      <c r="CU21" s="93">
        <v>1880</v>
      </c>
      <c r="CV21" s="93">
        <v>1849</v>
      </c>
      <c r="CW21" s="93">
        <v>1784</v>
      </c>
      <c r="CX21" s="93">
        <v>1872</v>
      </c>
      <c r="CY21" s="93">
        <v>1770</v>
      </c>
      <c r="CZ21" s="93">
        <v>1706</v>
      </c>
      <c r="DA21" s="93">
        <v>1726</v>
      </c>
      <c r="DB21" s="93">
        <v>1784</v>
      </c>
      <c r="DC21" s="93">
        <v>1836</v>
      </c>
      <c r="DD21" s="93">
        <v>1860</v>
      </c>
      <c r="DE21" s="93">
        <v>1873</v>
      </c>
      <c r="DF21" s="93">
        <v>1805</v>
      </c>
      <c r="DG21" s="93">
        <v>1815</v>
      </c>
      <c r="DH21" s="93">
        <v>1798</v>
      </c>
      <c r="DI21" s="93">
        <v>1782</v>
      </c>
      <c r="DJ21" s="93">
        <v>1806</v>
      </c>
      <c r="DK21" s="93">
        <v>1772</v>
      </c>
      <c r="DL21" s="93">
        <v>1640</v>
      </c>
      <c r="DM21" s="93">
        <v>1714</v>
      </c>
      <c r="DN21" s="93">
        <v>1783</v>
      </c>
      <c r="DO21" s="93">
        <v>1830</v>
      </c>
      <c r="DP21" s="93">
        <v>1899</v>
      </c>
      <c r="DQ21" s="93">
        <v>1895</v>
      </c>
      <c r="DR21" s="93">
        <v>1851</v>
      </c>
      <c r="DS21" s="93">
        <v>1826</v>
      </c>
      <c r="DT21" s="93">
        <v>1821</v>
      </c>
      <c r="DU21" s="93">
        <v>1818</v>
      </c>
      <c r="DV21" s="93">
        <v>1908</v>
      </c>
      <c r="DW21" s="93">
        <v>1863</v>
      </c>
      <c r="DX21" s="93">
        <v>1700</v>
      </c>
      <c r="DY21" s="93">
        <v>1792</v>
      </c>
      <c r="DZ21" s="93">
        <v>1892</v>
      </c>
      <c r="EA21" s="93">
        <v>2067</v>
      </c>
      <c r="EB21" s="93">
        <v>2053</v>
      </c>
      <c r="EC21" s="93">
        <v>2104</v>
      </c>
      <c r="ED21" s="93">
        <v>2095</v>
      </c>
      <c r="EE21" s="93">
        <v>2016</v>
      </c>
      <c r="EF21" s="93">
        <v>2119</v>
      </c>
      <c r="EG21" s="93">
        <v>2074</v>
      </c>
      <c r="EH21" s="93">
        <v>2054</v>
      </c>
      <c r="EI21" s="93">
        <v>2044</v>
      </c>
      <c r="EJ21" s="93">
        <v>1767</v>
      </c>
      <c r="EK21" s="93">
        <v>1870</v>
      </c>
      <c r="EL21" s="93">
        <v>1954</v>
      </c>
      <c r="EM21" s="93">
        <v>1914</v>
      </c>
      <c r="EN21" s="93">
        <v>1940</v>
      </c>
      <c r="EO21" s="93">
        <v>1930</v>
      </c>
      <c r="EP21" s="93">
        <v>1902</v>
      </c>
      <c r="EQ21" s="93">
        <v>1859</v>
      </c>
      <c r="ER21" s="93">
        <v>1853</v>
      </c>
      <c r="ES21" s="93">
        <v>1819</v>
      </c>
      <c r="ET21" s="93">
        <v>1780</v>
      </c>
      <c r="EU21" s="93">
        <v>1717</v>
      </c>
      <c r="EV21" s="93">
        <v>1569</v>
      </c>
      <c r="EW21" s="93">
        <v>1598</v>
      </c>
      <c r="EX21" s="93">
        <v>1667</v>
      </c>
      <c r="EY21" s="93">
        <v>1765</v>
      </c>
      <c r="EZ21" s="93">
        <v>1821</v>
      </c>
      <c r="FA21" s="93">
        <v>1742</v>
      </c>
      <c r="FB21" s="93">
        <v>1744</v>
      </c>
      <c r="FC21" s="93">
        <v>1685</v>
      </c>
      <c r="FD21" s="93">
        <v>1644</v>
      </c>
      <c r="FE21" s="93">
        <v>1642</v>
      </c>
      <c r="FF21" s="93">
        <v>1621</v>
      </c>
      <c r="FG21" s="93">
        <v>1531</v>
      </c>
      <c r="FH21" s="93">
        <v>1418</v>
      </c>
      <c r="FI21" s="93">
        <v>1454</v>
      </c>
      <c r="FJ21" s="93">
        <v>1506</v>
      </c>
      <c r="FK21" s="93">
        <v>1513</v>
      </c>
      <c r="FL21" s="93">
        <v>1545</v>
      </c>
      <c r="FM21" s="93">
        <v>1555</v>
      </c>
      <c r="FN21" s="93">
        <v>1526</v>
      </c>
      <c r="FO21" s="93">
        <v>1513</v>
      </c>
      <c r="FP21" s="93">
        <v>1513</v>
      </c>
      <c r="FQ21" s="93">
        <v>1484</v>
      </c>
      <c r="FR21" s="93">
        <v>1497</v>
      </c>
      <c r="FS21" s="93">
        <v>1452</v>
      </c>
      <c r="FT21" s="93">
        <v>1354</v>
      </c>
      <c r="FU21" s="93">
        <v>1369</v>
      </c>
      <c r="FV21" s="93">
        <v>1434</v>
      </c>
      <c r="FW21" s="93">
        <v>1508</v>
      </c>
      <c r="FX21" s="93">
        <v>1496</v>
      </c>
      <c r="FY21" s="93">
        <v>1514</v>
      </c>
      <c r="FZ21" s="93">
        <v>1469</v>
      </c>
      <c r="GA21" s="93">
        <v>1463</v>
      </c>
      <c r="GB21" s="93">
        <v>1528</v>
      </c>
      <c r="GC21" s="93">
        <v>1506</v>
      </c>
      <c r="GD21" s="93">
        <v>1531</v>
      </c>
      <c r="GE21" s="93">
        <v>1519</v>
      </c>
      <c r="GF21" s="93">
        <v>1441</v>
      </c>
      <c r="GG21" s="93">
        <v>1496</v>
      </c>
      <c r="GH21" s="93">
        <v>1558</v>
      </c>
      <c r="GI21" s="93">
        <v>1651</v>
      </c>
      <c r="GJ21" s="93">
        <v>1673</v>
      </c>
      <c r="GK21" s="93">
        <v>1627</v>
      </c>
      <c r="GL21" s="93">
        <v>1579</v>
      </c>
      <c r="GM21" s="93">
        <v>1506</v>
      </c>
      <c r="GN21" s="93">
        <v>1499</v>
      </c>
      <c r="GO21" s="93">
        <v>1472</v>
      </c>
      <c r="GP21" s="93">
        <v>1490</v>
      </c>
      <c r="GQ21" s="93">
        <v>1500</v>
      </c>
      <c r="GR21" s="93">
        <v>1341</v>
      </c>
      <c r="GS21" s="93">
        <v>1336</v>
      </c>
      <c r="GT21" s="93">
        <v>1330</v>
      </c>
      <c r="GU21" s="93">
        <v>1360</v>
      </c>
      <c r="GV21" s="93">
        <v>1324</v>
      </c>
      <c r="GW21" s="93">
        <v>1247</v>
      </c>
      <c r="GX21" s="93">
        <v>975</v>
      </c>
      <c r="GY21" s="93">
        <v>881</v>
      </c>
      <c r="GZ21" s="93">
        <v>849</v>
      </c>
    </row>
    <row r="22" spans="1:208" s="91" customFormat="1" ht="28.8" x14ac:dyDescent="0.3">
      <c r="A22" s="92" t="s">
        <v>25</v>
      </c>
      <c r="DU22" s="91">
        <v>130</v>
      </c>
      <c r="DV22" s="91">
        <v>137</v>
      </c>
      <c r="DW22" s="91">
        <v>112</v>
      </c>
      <c r="DX22" s="91">
        <v>72</v>
      </c>
      <c r="DY22" s="91">
        <v>107</v>
      </c>
      <c r="DZ22" s="91">
        <v>127</v>
      </c>
      <c r="EA22" s="91">
        <v>174</v>
      </c>
      <c r="EB22" s="91">
        <v>154</v>
      </c>
      <c r="EC22" s="91">
        <v>150</v>
      </c>
      <c r="ED22" s="91">
        <v>136</v>
      </c>
      <c r="EE22" s="91">
        <v>166</v>
      </c>
      <c r="EF22" s="91">
        <v>155</v>
      </c>
      <c r="EG22" s="91">
        <v>166</v>
      </c>
      <c r="EH22" s="91">
        <v>171</v>
      </c>
      <c r="EI22" s="91">
        <v>170</v>
      </c>
      <c r="EJ22" s="91">
        <v>117</v>
      </c>
      <c r="EK22" s="91">
        <v>152</v>
      </c>
      <c r="EL22" s="91">
        <v>160</v>
      </c>
      <c r="EM22" s="91">
        <v>50</v>
      </c>
      <c r="EN22" s="91">
        <v>43</v>
      </c>
      <c r="EO22" s="91">
        <v>34</v>
      </c>
      <c r="EP22" s="91">
        <v>30</v>
      </c>
      <c r="EQ22" s="91">
        <v>31</v>
      </c>
      <c r="ER22" s="91">
        <v>25</v>
      </c>
      <c r="ES22" s="91">
        <v>25</v>
      </c>
      <c r="ET22" s="91">
        <v>29</v>
      </c>
      <c r="EU22" s="91">
        <v>25</v>
      </c>
      <c r="EV22" s="91">
        <v>18</v>
      </c>
      <c r="EW22" s="91">
        <v>22</v>
      </c>
      <c r="EX22" s="91">
        <v>18</v>
      </c>
      <c r="EY22" s="91">
        <v>12</v>
      </c>
      <c r="EZ22" s="91">
        <v>18</v>
      </c>
      <c r="FA22" s="91">
        <v>20</v>
      </c>
      <c r="FB22" s="91">
        <v>18</v>
      </c>
      <c r="FC22" s="91">
        <v>17</v>
      </c>
      <c r="FD22" s="91">
        <v>20</v>
      </c>
      <c r="FE22" s="91">
        <v>25</v>
      </c>
      <c r="FF22" s="91">
        <v>19</v>
      </c>
      <c r="FG22" s="91">
        <v>23</v>
      </c>
      <c r="FH22" s="91">
        <v>15</v>
      </c>
      <c r="FI22" s="91">
        <v>15</v>
      </c>
      <c r="FJ22" s="91">
        <v>12</v>
      </c>
      <c r="FK22" s="91">
        <v>14</v>
      </c>
      <c r="FL22" s="91">
        <v>19</v>
      </c>
      <c r="FM22" s="91">
        <v>15</v>
      </c>
      <c r="FN22" s="91">
        <v>18</v>
      </c>
      <c r="FO22" s="91">
        <v>15</v>
      </c>
      <c r="FP22" s="91">
        <v>9</v>
      </c>
      <c r="FQ22" s="91">
        <v>7</v>
      </c>
      <c r="FR22" s="91">
        <v>9</v>
      </c>
      <c r="FS22" s="91">
        <v>9</v>
      </c>
      <c r="FT22" s="91">
        <v>7</v>
      </c>
      <c r="FU22" s="91">
        <v>11</v>
      </c>
      <c r="FV22" s="91">
        <v>6</v>
      </c>
      <c r="FW22" s="91">
        <v>8</v>
      </c>
      <c r="FX22" s="91">
        <v>7</v>
      </c>
      <c r="FY22" s="91">
        <v>7</v>
      </c>
      <c r="FZ22" s="91">
        <v>10</v>
      </c>
      <c r="GA22" s="91">
        <v>8</v>
      </c>
      <c r="GB22" s="91">
        <v>9</v>
      </c>
      <c r="GC22" s="91">
        <v>8</v>
      </c>
      <c r="GD22" s="91">
        <v>8</v>
      </c>
      <c r="GE22" s="91">
        <v>12</v>
      </c>
      <c r="GF22" s="91">
        <v>7</v>
      </c>
      <c r="GG22" s="91">
        <v>9</v>
      </c>
      <c r="GH22" s="91">
        <v>11</v>
      </c>
      <c r="GI22" s="91">
        <v>10</v>
      </c>
      <c r="GJ22" s="91">
        <v>11</v>
      </c>
      <c r="GK22" s="91">
        <v>7</v>
      </c>
      <c r="GL22" s="91">
        <v>5</v>
      </c>
      <c r="GM22" s="93">
        <v>4</v>
      </c>
      <c r="GN22" s="91">
        <v>8</v>
      </c>
      <c r="GO22" s="91">
        <v>7</v>
      </c>
      <c r="GP22" s="91">
        <v>8</v>
      </c>
      <c r="GQ22" s="91">
        <v>7</v>
      </c>
      <c r="GR22" s="91">
        <v>5</v>
      </c>
      <c r="GS22" s="91">
        <v>6</v>
      </c>
      <c r="GT22" s="91">
        <v>6</v>
      </c>
      <c r="GU22" s="91">
        <v>4</v>
      </c>
      <c r="GV22" s="91">
        <v>8</v>
      </c>
      <c r="GW22" s="91">
        <v>14</v>
      </c>
      <c r="GX22" s="91">
        <v>10</v>
      </c>
      <c r="GY22" s="93">
        <v>8</v>
      </c>
    </row>
    <row r="23" spans="1:208" s="91" customFormat="1" ht="28.8" x14ac:dyDescent="0.3">
      <c r="A23" s="92" t="s">
        <v>26</v>
      </c>
      <c r="DU23" s="91">
        <v>33</v>
      </c>
      <c r="DV23" s="91">
        <v>26</v>
      </c>
      <c r="DW23" s="91">
        <v>35</v>
      </c>
      <c r="DX23" s="91">
        <v>18</v>
      </c>
      <c r="DY23" s="91">
        <v>56</v>
      </c>
      <c r="DZ23" s="91">
        <v>61</v>
      </c>
      <c r="EA23" s="91">
        <v>58</v>
      </c>
      <c r="EB23" s="91">
        <v>76</v>
      </c>
      <c r="EC23" s="91">
        <v>74</v>
      </c>
      <c r="ED23" s="91">
        <v>65</v>
      </c>
      <c r="EE23" s="91">
        <v>28</v>
      </c>
      <c r="EF23" s="91">
        <v>31</v>
      </c>
      <c r="EG23" s="91">
        <v>31</v>
      </c>
      <c r="EH23" s="91">
        <v>19</v>
      </c>
      <c r="EI23" s="91">
        <v>27</v>
      </c>
      <c r="EJ23" s="91">
        <v>14</v>
      </c>
      <c r="EK23" s="91">
        <v>19</v>
      </c>
      <c r="EL23" s="91">
        <v>25</v>
      </c>
      <c r="EM23" s="91">
        <v>5</v>
      </c>
      <c r="EN23" s="91">
        <v>3</v>
      </c>
      <c r="EO23" s="91">
        <v>3</v>
      </c>
      <c r="EP23" s="91">
        <v>2</v>
      </c>
      <c r="EQ23" s="91">
        <v>4</v>
      </c>
      <c r="ER23" s="91">
        <v>4</v>
      </c>
      <c r="ES23" s="91">
        <v>5</v>
      </c>
      <c r="ET23" s="91">
        <v>8</v>
      </c>
      <c r="EU23" s="91">
        <v>9</v>
      </c>
      <c r="EV23" s="91">
        <v>9</v>
      </c>
      <c r="EW23" s="91">
        <v>7</v>
      </c>
      <c r="EX23" s="91">
        <v>4</v>
      </c>
      <c r="EY23" s="91">
        <v>2</v>
      </c>
      <c r="EZ23" s="91">
        <v>3</v>
      </c>
      <c r="FA23" s="91">
        <v>6</v>
      </c>
      <c r="FB23" s="91">
        <v>4</v>
      </c>
      <c r="FC23" s="91">
        <v>6</v>
      </c>
      <c r="FD23" s="91">
        <v>2</v>
      </c>
      <c r="FE23" s="91">
        <v>1</v>
      </c>
      <c r="FF23" s="91">
        <v>1</v>
      </c>
      <c r="FG23" s="91">
        <v>1</v>
      </c>
      <c r="FH23" s="91">
        <v>2</v>
      </c>
      <c r="FI23" s="91">
        <v>4</v>
      </c>
      <c r="FJ23" s="91">
        <v>4</v>
      </c>
      <c r="FK23" s="91">
        <v>4</v>
      </c>
      <c r="FL23" s="91">
        <v>3</v>
      </c>
      <c r="FM23" s="91">
        <v>1</v>
      </c>
      <c r="FN23" s="91">
        <v>1</v>
      </c>
      <c r="FO23" s="91">
        <v>1</v>
      </c>
      <c r="FP23" s="91">
        <v>1</v>
      </c>
      <c r="FQ23" s="91">
        <v>1</v>
      </c>
      <c r="FR23" s="91">
        <v>2</v>
      </c>
      <c r="FS23" s="91">
        <v>2</v>
      </c>
      <c r="FT23" s="91">
        <v>1</v>
      </c>
      <c r="FU23" s="91">
        <v>1</v>
      </c>
      <c r="FV23" s="91">
        <v>2</v>
      </c>
      <c r="FW23" s="91">
        <v>2</v>
      </c>
      <c r="FX23" s="91">
        <v>1</v>
      </c>
      <c r="FY23" s="91">
        <v>1</v>
      </c>
      <c r="FZ23" s="91">
        <v>1</v>
      </c>
      <c r="GA23" s="91">
        <v>1</v>
      </c>
      <c r="GB23" s="91">
        <v>0</v>
      </c>
      <c r="GC23" s="91">
        <v>0</v>
      </c>
      <c r="GD23" s="91">
        <v>0</v>
      </c>
      <c r="GE23" s="91">
        <v>0</v>
      </c>
      <c r="GF23" s="91">
        <v>0</v>
      </c>
      <c r="GG23" s="91">
        <v>0</v>
      </c>
      <c r="GH23" s="91">
        <v>1</v>
      </c>
      <c r="GI23" s="91">
        <v>2</v>
      </c>
      <c r="GJ23" s="91">
        <v>3</v>
      </c>
      <c r="GK23" s="91">
        <v>3</v>
      </c>
      <c r="GL23" s="91">
        <v>2</v>
      </c>
      <c r="GM23" s="93">
        <v>3</v>
      </c>
      <c r="GN23" s="91">
        <v>2</v>
      </c>
      <c r="GO23" s="91">
        <v>1</v>
      </c>
      <c r="GP23" s="91">
        <v>1</v>
      </c>
      <c r="GQ23" s="91">
        <v>0</v>
      </c>
      <c r="GR23" s="91">
        <v>0</v>
      </c>
      <c r="GS23" s="91">
        <v>0</v>
      </c>
      <c r="GT23" s="91">
        <v>0</v>
      </c>
      <c r="GU23" s="91">
        <v>0</v>
      </c>
      <c r="GV23" s="91">
        <v>0</v>
      </c>
      <c r="GW23" s="91">
        <v>0</v>
      </c>
      <c r="GX23" s="91">
        <v>0</v>
      </c>
      <c r="GY23" s="93">
        <v>0</v>
      </c>
    </row>
    <row r="24" spans="1:208" s="91" customFormat="1" ht="28.8" x14ac:dyDescent="0.3">
      <c r="A24" s="92" t="s">
        <v>27</v>
      </c>
      <c r="DU24" s="91">
        <v>0</v>
      </c>
      <c r="DV24" s="91">
        <v>3</v>
      </c>
      <c r="DW24" s="91">
        <v>9</v>
      </c>
      <c r="DX24" s="91">
        <v>5</v>
      </c>
      <c r="DY24" s="91">
        <v>3</v>
      </c>
      <c r="DZ24" s="91">
        <v>2</v>
      </c>
      <c r="EA24" s="91">
        <v>3</v>
      </c>
      <c r="EB24" s="91">
        <v>3</v>
      </c>
      <c r="EC24" s="91">
        <v>2</v>
      </c>
      <c r="ED24" s="91">
        <v>2</v>
      </c>
      <c r="EE24" s="91">
        <v>0</v>
      </c>
      <c r="EF24" s="91">
        <v>1</v>
      </c>
      <c r="EG24" s="91">
        <v>2</v>
      </c>
      <c r="EH24" s="91">
        <v>0</v>
      </c>
      <c r="EI24" s="91">
        <v>5</v>
      </c>
      <c r="EJ24" s="91">
        <v>3</v>
      </c>
      <c r="EK24" s="91">
        <v>3</v>
      </c>
      <c r="EL24" s="91">
        <v>5</v>
      </c>
      <c r="EM24" s="91">
        <v>1</v>
      </c>
      <c r="EN24" s="91">
        <v>0</v>
      </c>
      <c r="EO24" s="91">
        <v>1</v>
      </c>
      <c r="EP24" s="91">
        <v>0</v>
      </c>
      <c r="EQ24" s="91">
        <v>0</v>
      </c>
      <c r="ER24" s="91">
        <v>0</v>
      </c>
      <c r="ES24" s="91">
        <v>0</v>
      </c>
      <c r="ET24" s="91">
        <v>1</v>
      </c>
      <c r="EU24" s="91">
        <v>1</v>
      </c>
      <c r="EV24" s="91">
        <v>0</v>
      </c>
      <c r="EW24" s="91">
        <v>0</v>
      </c>
      <c r="EX24" s="91">
        <v>0</v>
      </c>
      <c r="EY24" s="91">
        <v>0</v>
      </c>
      <c r="EZ24" s="91">
        <v>0</v>
      </c>
      <c r="FA24" s="91">
        <v>0</v>
      </c>
      <c r="FB24" s="91">
        <v>0</v>
      </c>
      <c r="FC24" s="91">
        <v>0</v>
      </c>
      <c r="FD24" s="91">
        <v>0</v>
      </c>
      <c r="FE24" s="91">
        <v>0</v>
      </c>
      <c r="FF24" s="91">
        <v>0</v>
      </c>
      <c r="FG24" s="91">
        <v>0</v>
      </c>
      <c r="FH24" s="91">
        <v>0</v>
      </c>
      <c r="FI24" s="91">
        <v>0</v>
      </c>
      <c r="FJ24" s="91">
        <v>0</v>
      </c>
      <c r="FK24" s="91">
        <v>0</v>
      </c>
      <c r="FL24" s="91">
        <v>0</v>
      </c>
      <c r="FM24" s="91">
        <v>0</v>
      </c>
      <c r="FN24" s="91">
        <v>0</v>
      </c>
      <c r="FO24" s="91">
        <v>0</v>
      </c>
      <c r="FP24" s="91">
        <v>0</v>
      </c>
      <c r="FQ24" s="91">
        <v>0</v>
      </c>
      <c r="FR24" s="91">
        <v>0</v>
      </c>
      <c r="FS24" s="91">
        <v>0</v>
      </c>
      <c r="FT24" s="91">
        <v>0</v>
      </c>
      <c r="FU24" s="91">
        <v>0</v>
      </c>
      <c r="FV24" s="91">
        <v>0</v>
      </c>
      <c r="FW24" s="91">
        <v>0</v>
      </c>
      <c r="FX24" s="91">
        <v>0</v>
      </c>
      <c r="FY24" s="91">
        <v>0</v>
      </c>
      <c r="FZ24" s="91">
        <v>0</v>
      </c>
      <c r="GA24" s="91">
        <v>0</v>
      </c>
      <c r="GB24" s="91">
        <v>0</v>
      </c>
      <c r="GC24" s="91">
        <v>0</v>
      </c>
      <c r="GD24" s="91">
        <v>0</v>
      </c>
      <c r="GE24" s="91">
        <v>0</v>
      </c>
      <c r="GF24" s="91">
        <v>1</v>
      </c>
      <c r="GG24" s="91">
        <v>1</v>
      </c>
      <c r="GH24" s="91">
        <v>1</v>
      </c>
      <c r="GI24" s="91">
        <v>1</v>
      </c>
      <c r="GJ24" s="91">
        <v>1</v>
      </c>
      <c r="GK24" s="91">
        <v>0</v>
      </c>
      <c r="GL24" s="91">
        <v>0</v>
      </c>
      <c r="GM24" s="93">
        <v>0</v>
      </c>
      <c r="GN24" s="91">
        <v>0</v>
      </c>
      <c r="GO24" s="91">
        <v>0</v>
      </c>
      <c r="GP24" s="91">
        <v>0</v>
      </c>
      <c r="GQ24" s="91">
        <v>1</v>
      </c>
      <c r="GR24" s="91">
        <v>1</v>
      </c>
      <c r="GS24" s="91">
        <v>1</v>
      </c>
      <c r="GT24" s="91">
        <v>0</v>
      </c>
      <c r="GU24" s="91">
        <v>0</v>
      </c>
      <c r="GV24" s="91">
        <v>0</v>
      </c>
      <c r="GW24" s="91">
        <v>0</v>
      </c>
      <c r="GX24" s="91">
        <v>0</v>
      </c>
      <c r="GY24" s="93">
        <v>0</v>
      </c>
    </row>
    <row r="25" spans="1:208" s="91" customFormat="1" ht="28.8" x14ac:dyDescent="0.3">
      <c r="A25" s="92" t="s">
        <v>28</v>
      </c>
      <c r="DU25" s="91">
        <v>200</v>
      </c>
      <c r="DV25" s="91">
        <v>213</v>
      </c>
      <c r="DW25" s="91">
        <v>221</v>
      </c>
      <c r="DX25" s="91">
        <v>176</v>
      </c>
      <c r="DY25" s="91">
        <v>167</v>
      </c>
      <c r="DZ25" s="91">
        <v>176</v>
      </c>
      <c r="EA25" s="91">
        <v>212</v>
      </c>
      <c r="EB25" s="91">
        <v>229</v>
      </c>
      <c r="EC25" s="91">
        <v>197</v>
      </c>
      <c r="ED25" s="91">
        <v>182</v>
      </c>
      <c r="EE25" s="91">
        <v>174</v>
      </c>
      <c r="EF25" s="91">
        <v>216</v>
      </c>
      <c r="EG25" s="91">
        <v>197</v>
      </c>
      <c r="EH25" s="91">
        <v>194</v>
      </c>
      <c r="EI25" s="91">
        <v>161</v>
      </c>
      <c r="EJ25" s="91">
        <v>135</v>
      </c>
      <c r="EK25" s="91">
        <v>156</v>
      </c>
      <c r="EL25" s="91">
        <v>177</v>
      </c>
      <c r="EM25" s="91">
        <v>356</v>
      </c>
      <c r="EN25" s="91">
        <v>429</v>
      </c>
      <c r="EO25" s="91">
        <v>391</v>
      </c>
      <c r="EP25" s="91">
        <v>359</v>
      </c>
      <c r="EQ25" s="91">
        <v>367</v>
      </c>
      <c r="ER25" s="91">
        <v>378</v>
      </c>
      <c r="ES25" s="91">
        <v>405</v>
      </c>
      <c r="ET25" s="91">
        <v>406</v>
      </c>
      <c r="EU25" s="91">
        <v>365</v>
      </c>
      <c r="EV25" s="91">
        <v>308</v>
      </c>
      <c r="EW25" s="91">
        <v>316</v>
      </c>
      <c r="EX25" s="91">
        <v>348</v>
      </c>
      <c r="EY25" s="91">
        <v>381</v>
      </c>
      <c r="EZ25" s="91">
        <v>413</v>
      </c>
      <c r="FA25" s="91">
        <v>419</v>
      </c>
      <c r="FB25" s="91">
        <v>367</v>
      </c>
      <c r="FC25" s="91">
        <v>393</v>
      </c>
      <c r="FD25" s="91">
        <v>409</v>
      </c>
      <c r="FE25" s="91">
        <v>400</v>
      </c>
      <c r="FF25" s="91">
        <v>346</v>
      </c>
      <c r="FG25" s="91">
        <v>346</v>
      </c>
      <c r="FH25" s="91">
        <v>250</v>
      </c>
      <c r="FI25" s="91">
        <v>311</v>
      </c>
      <c r="FJ25" s="91">
        <v>351</v>
      </c>
      <c r="FK25" s="91">
        <v>433</v>
      </c>
      <c r="FL25" s="91">
        <v>451</v>
      </c>
      <c r="FM25" s="91">
        <v>445</v>
      </c>
      <c r="FN25" s="91">
        <v>391</v>
      </c>
      <c r="FO25" s="91">
        <v>406</v>
      </c>
      <c r="FP25" s="91">
        <v>409</v>
      </c>
      <c r="FQ25" s="91">
        <v>434</v>
      </c>
      <c r="FR25" s="91">
        <v>402</v>
      </c>
      <c r="FS25" s="91">
        <v>379</v>
      </c>
      <c r="FT25" s="91">
        <v>272</v>
      </c>
      <c r="FU25" s="91">
        <v>292</v>
      </c>
      <c r="FV25" s="91">
        <v>386</v>
      </c>
      <c r="FW25" s="91">
        <v>404</v>
      </c>
      <c r="FX25" s="91">
        <v>431</v>
      </c>
      <c r="FY25" s="91">
        <v>427</v>
      </c>
      <c r="FZ25" s="91">
        <v>379</v>
      </c>
      <c r="GA25" s="91">
        <v>415</v>
      </c>
      <c r="GB25" s="91">
        <v>407</v>
      </c>
      <c r="GC25" s="91">
        <v>359</v>
      </c>
      <c r="GD25" s="91">
        <v>327</v>
      </c>
      <c r="GE25" s="91">
        <v>333</v>
      </c>
      <c r="GF25" s="91">
        <v>246</v>
      </c>
      <c r="GG25" s="91">
        <v>313</v>
      </c>
      <c r="GH25" s="91">
        <v>367</v>
      </c>
      <c r="GI25" s="91">
        <v>438</v>
      </c>
      <c r="GJ25" s="91">
        <v>444</v>
      </c>
      <c r="GK25" s="91">
        <v>413</v>
      </c>
      <c r="GL25" s="91">
        <v>398</v>
      </c>
      <c r="GM25" s="93">
        <v>447</v>
      </c>
      <c r="GN25" s="91">
        <v>425</v>
      </c>
      <c r="GO25" s="91">
        <v>422</v>
      </c>
      <c r="GP25" s="91">
        <v>462</v>
      </c>
      <c r="GQ25" s="91">
        <v>394</v>
      </c>
      <c r="GR25" s="91">
        <v>321</v>
      </c>
      <c r="GS25" s="91">
        <v>374</v>
      </c>
      <c r="GT25" s="91">
        <v>494</v>
      </c>
      <c r="GU25" s="91">
        <v>438</v>
      </c>
      <c r="GV25" s="91">
        <v>366</v>
      </c>
      <c r="GW25" s="91">
        <v>535</v>
      </c>
      <c r="GX25" s="91">
        <v>833</v>
      </c>
      <c r="GY25" s="93">
        <v>906</v>
      </c>
      <c r="GZ25" s="91">
        <v>935</v>
      </c>
    </row>
    <row r="26" spans="1:208" x14ac:dyDescent="0.3">
      <c r="A26" s="100" t="s">
        <v>63</v>
      </c>
      <c r="AY26" s="92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>
        <v>190</v>
      </c>
      <c r="CS26" s="91">
        <v>173</v>
      </c>
      <c r="CT26" s="91">
        <v>177</v>
      </c>
      <c r="CU26" s="91">
        <v>178</v>
      </c>
      <c r="CV26" s="91">
        <v>175</v>
      </c>
      <c r="CW26" s="91">
        <v>169</v>
      </c>
      <c r="CX26" s="91">
        <v>186</v>
      </c>
      <c r="CY26" s="91">
        <v>120</v>
      </c>
      <c r="CZ26" s="91">
        <v>152</v>
      </c>
      <c r="DA26" s="91">
        <v>126</v>
      </c>
      <c r="DB26" s="91">
        <v>150</v>
      </c>
      <c r="DC26" s="91">
        <v>162</v>
      </c>
      <c r="DD26" s="91">
        <v>160</v>
      </c>
      <c r="DE26" s="91">
        <v>161</v>
      </c>
      <c r="DF26" s="91">
        <v>153</v>
      </c>
      <c r="DG26" s="91">
        <v>145</v>
      </c>
      <c r="DH26" s="91">
        <v>129</v>
      </c>
      <c r="DI26" s="91">
        <v>127</v>
      </c>
      <c r="DJ26" s="91">
        <v>132</v>
      </c>
      <c r="DK26" s="91">
        <v>132</v>
      </c>
      <c r="DL26" s="91">
        <v>134</v>
      </c>
      <c r="DM26" s="91">
        <v>133</v>
      </c>
      <c r="DN26" s="91">
        <v>139</v>
      </c>
      <c r="DO26" s="91">
        <v>136</v>
      </c>
      <c r="DP26" s="91">
        <v>132</v>
      </c>
      <c r="DQ26" s="91">
        <v>120</v>
      </c>
      <c r="DR26" s="91">
        <v>105</v>
      </c>
      <c r="DS26" s="91">
        <v>98</v>
      </c>
      <c r="DT26" s="91">
        <v>93</v>
      </c>
      <c r="DU26" s="91">
        <v>89</v>
      </c>
      <c r="DV26" s="91">
        <v>91</v>
      </c>
      <c r="DW26" s="91">
        <v>87</v>
      </c>
      <c r="DX26" s="91">
        <v>78</v>
      </c>
      <c r="DY26" s="91">
        <v>91</v>
      </c>
      <c r="DZ26" s="91">
        <v>96</v>
      </c>
      <c r="EA26" s="91">
        <v>91</v>
      </c>
      <c r="EB26" s="91">
        <v>86</v>
      </c>
      <c r="EC26" s="91">
        <v>85</v>
      </c>
      <c r="ED26" s="91">
        <v>80</v>
      </c>
      <c r="EE26" s="91">
        <v>84</v>
      </c>
      <c r="EF26" s="91">
        <v>87</v>
      </c>
      <c r="EG26" s="91">
        <v>85</v>
      </c>
      <c r="EH26" s="91">
        <v>83</v>
      </c>
      <c r="EI26" s="91">
        <v>87</v>
      </c>
      <c r="EJ26" s="91">
        <v>66</v>
      </c>
      <c r="EK26" s="91">
        <v>80</v>
      </c>
      <c r="EL26" s="91">
        <v>82</v>
      </c>
      <c r="EM26" s="91">
        <v>82</v>
      </c>
      <c r="EN26" s="91">
        <v>74</v>
      </c>
      <c r="EO26" s="91">
        <v>57</v>
      </c>
      <c r="EP26" s="91">
        <v>54</v>
      </c>
      <c r="EQ26" s="91">
        <v>52</v>
      </c>
      <c r="ER26" s="91">
        <v>46</v>
      </c>
      <c r="ES26" s="91">
        <v>46</v>
      </c>
      <c r="ET26" s="91">
        <v>46</v>
      </c>
      <c r="EU26" s="91">
        <v>39</v>
      </c>
      <c r="EV26" s="91">
        <v>35</v>
      </c>
      <c r="EW26" s="91">
        <v>36</v>
      </c>
      <c r="EX26" s="91">
        <v>36</v>
      </c>
      <c r="EY26" s="91">
        <v>32</v>
      </c>
      <c r="EZ26" s="91">
        <v>31</v>
      </c>
      <c r="FA26" s="91">
        <v>30</v>
      </c>
      <c r="FB26" s="91">
        <v>32</v>
      </c>
      <c r="FC26" s="91">
        <v>30</v>
      </c>
      <c r="FD26" s="91">
        <v>34</v>
      </c>
      <c r="FE26" s="91">
        <v>17</v>
      </c>
      <c r="FF26" s="91">
        <v>30</v>
      </c>
      <c r="FG26" s="91">
        <v>31</v>
      </c>
      <c r="FH26" s="91">
        <v>22</v>
      </c>
      <c r="FI26" s="91">
        <v>18</v>
      </c>
      <c r="FJ26" s="91">
        <v>22</v>
      </c>
      <c r="FK26" s="91">
        <v>18</v>
      </c>
      <c r="FL26" s="91">
        <v>15</v>
      </c>
      <c r="FM26" s="91">
        <v>18</v>
      </c>
      <c r="FN26" s="91">
        <v>19</v>
      </c>
      <c r="FO26" s="91">
        <v>15</v>
      </c>
      <c r="FP26" s="91">
        <v>10</v>
      </c>
      <c r="FQ26" s="91">
        <v>10</v>
      </c>
      <c r="FR26" s="91">
        <v>7</v>
      </c>
      <c r="FS26" s="51">
        <v>8</v>
      </c>
      <c r="FT26" s="51">
        <v>10</v>
      </c>
      <c r="FU26" s="51">
        <v>7</v>
      </c>
      <c r="FV26" s="51">
        <v>9</v>
      </c>
      <c r="FW26" s="51">
        <v>13</v>
      </c>
      <c r="FX26" s="51">
        <v>8</v>
      </c>
      <c r="FY26" s="51">
        <v>7</v>
      </c>
      <c r="FZ26" s="51">
        <v>4</v>
      </c>
      <c r="GA26" s="51">
        <v>9</v>
      </c>
      <c r="GB26" s="51">
        <v>12</v>
      </c>
      <c r="GC26" s="199">
        <v>10</v>
      </c>
      <c r="GD26" s="200">
        <v>9</v>
      </c>
      <c r="GE26" s="202">
        <v>6</v>
      </c>
      <c r="GF26" s="206">
        <v>7</v>
      </c>
      <c r="GG26" s="215">
        <v>4</v>
      </c>
      <c r="GH26" s="218">
        <v>6</v>
      </c>
      <c r="GI26" s="221">
        <v>6</v>
      </c>
      <c r="GJ26" s="222">
        <v>8</v>
      </c>
      <c r="GK26" s="225">
        <v>8</v>
      </c>
      <c r="GL26" s="227">
        <v>4</v>
      </c>
      <c r="GM26" s="190">
        <v>5</v>
      </c>
      <c r="GN26" s="177">
        <v>7</v>
      </c>
      <c r="GO26" s="177">
        <v>4</v>
      </c>
      <c r="GP26" s="177">
        <v>5</v>
      </c>
      <c r="GQ26" s="177">
        <v>5</v>
      </c>
      <c r="GR26" s="177">
        <v>5</v>
      </c>
      <c r="GS26" s="177">
        <v>7</v>
      </c>
      <c r="GT26" s="177">
        <v>6</v>
      </c>
      <c r="GU26" s="177">
        <v>8</v>
      </c>
      <c r="GV26" s="177">
        <v>11</v>
      </c>
      <c r="GW26" s="177">
        <v>10</v>
      </c>
      <c r="GX26" s="177">
        <v>3</v>
      </c>
      <c r="GY26" s="190">
        <v>6</v>
      </c>
    </row>
    <row r="27" spans="1:208" x14ac:dyDescent="0.3">
      <c r="A27" s="100" t="s">
        <v>64</v>
      </c>
      <c r="AY27" s="92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>
        <v>83</v>
      </c>
      <c r="CS27" s="91">
        <v>78</v>
      </c>
      <c r="CT27" s="91">
        <v>71</v>
      </c>
      <c r="CU27" s="91">
        <v>61</v>
      </c>
      <c r="CV27" s="91">
        <v>69</v>
      </c>
      <c r="CW27" s="91">
        <v>60</v>
      </c>
      <c r="CX27" s="91">
        <v>65</v>
      </c>
      <c r="CY27" s="91">
        <v>62</v>
      </c>
      <c r="CZ27" s="91">
        <v>85</v>
      </c>
      <c r="DA27" s="91">
        <v>75</v>
      </c>
      <c r="DB27" s="91">
        <v>78</v>
      </c>
      <c r="DC27" s="91">
        <v>74</v>
      </c>
      <c r="DD27" s="91">
        <v>82</v>
      </c>
      <c r="DE27" s="91">
        <v>69</v>
      </c>
      <c r="DF27" s="91">
        <v>68</v>
      </c>
      <c r="DG27" s="91">
        <v>60</v>
      </c>
      <c r="DH27" s="91">
        <v>56</v>
      </c>
      <c r="DI27" s="91">
        <v>61</v>
      </c>
      <c r="DJ27" s="91">
        <v>64</v>
      </c>
      <c r="DK27" s="91">
        <v>80</v>
      </c>
      <c r="DL27" s="91">
        <v>84</v>
      </c>
      <c r="DM27" s="91">
        <v>67</v>
      </c>
      <c r="DN27" s="91">
        <v>63</v>
      </c>
      <c r="DO27" s="91">
        <v>56</v>
      </c>
      <c r="DP27" s="91">
        <v>60</v>
      </c>
      <c r="DQ27" s="91">
        <v>58</v>
      </c>
      <c r="DR27" s="91">
        <v>51</v>
      </c>
      <c r="DS27" s="91">
        <v>47</v>
      </c>
      <c r="DT27" s="91">
        <v>40</v>
      </c>
      <c r="DU27" s="91">
        <v>53</v>
      </c>
      <c r="DV27" s="91">
        <v>56</v>
      </c>
      <c r="DW27" s="91">
        <v>58</v>
      </c>
      <c r="DX27" s="91">
        <v>48</v>
      </c>
      <c r="DY27" s="91">
        <v>42</v>
      </c>
      <c r="DZ27" s="91">
        <v>40</v>
      </c>
      <c r="EA27" s="91">
        <v>44</v>
      </c>
      <c r="EB27" s="91">
        <v>37</v>
      </c>
      <c r="EC27" s="91">
        <v>39</v>
      </c>
      <c r="ED27" s="91">
        <v>41</v>
      </c>
      <c r="EE27" s="91">
        <v>40</v>
      </c>
      <c r="EF27" s="91">
        <v>47</v>
      </c>
      <c r="EG27" s="91">
        <v>46</v>
      </c>
      <c r="EH27" s="91">
        <v>36</v>
      </c>
      <c r="EI27" s="91">
        <v>30</v>
      </c>
      <c r="EJ27" s="91">
        <v>32</v>
      </c>
      <c r="EK27" s="91">
        <v>32</v>
      </c>
      <c r="EL27" s="91">
        <v>28</v>
      </c>
      <c r="EM27" s="91">
        <v>22</v>
      </c>
      <c r="EN27" s="91">
        <v>17</v>
      </c>
      <c r="EO27" s="91">
        <v>20</v>
      </c>
      <c r="EP27" s="91">
        <v>24</v>
      </c>
      <c r="EQ27" s="91">
        <v>18</v>
      </c>
      <c r="ER27" s="91">
        <v>18</v>
      </c>
      <c r="ES27" s="91">
        <v>23</v>
      </c>
      <c r="ET27" s="91">
        <v>22</v>
      </c>
      <c r="EU27" s="91">
        <v>19</v>
      </c>
      <c r="EV27" s="91">
        <v>20</v>
      </c>
      <c r="EW27" s="91">
        <v>22</v>
      </c>
      <c r="EX27" s="91">
        <v>23</v>
      </c>
      <c r="EY27" s="91">
        <v>22</v>
      </c>
      <c r="EZ27" s="91">
        <v>25</v>
      </c>
      <c r="FA27" s="91">
        <v>23</v>
      </c>
      <c r="FB27" s="91">
        <v>26</v>
      </c>
      <c r="FC27" s="91">
        <v>22</v>
      </c>
      <c r="FD27" s="91">
        <v>23</v>
      </c>
      <c r="FE27" s="91">
        <v>19</v>
      </c>
      <c r="FF27" s="91">
        <v>25</v>
      </c>
      <c r="FG27" s="91">
        <v>24</v>
      </c>
      <c r="FH27" s="91">
        <v>23</v>
      </c>
      <c r="FI27" s="91">
        <v>21</v>
      </c>
      <c r="FJ27" s="91">
        <v>18</v>
      </c>
      <c r="FK27" s="91">
        <v>14</v>
      </c>
      <c r="FL27" s="91">
        <v>11</v>
      </c>
      <c r="FM27" s="91">
        <v>14</v>
      </c>
      <c r="FN27" s="91">
        <v>16</v>
      </c>
      <c r="FO27" s="91">
        <v>10</v>
      </c>
      <c r="FP27" s="91">
        <v>13</v>
      </c>
      <c r="FQ27" s="91">
        <v>11</v>
      </c>
      <c r="FR27" s="91">
        <v>15</v>
      </c>
      <c r="FS27" s="51">
        <v>16</v>
      </c>
      <c r="FT27" s="51">
        <v>20</v>
      </c>
      <c r="FU27" s="51">
        <v>16</v>
      </c>
      <c r="FV27" s="51">
        <v>16</v>
      </c>
      <c r="FW27" s="51">
        <v>19</v>
      </c>
      <c r="FX27" s="51">
        <v>17</v>
      </c>
      <c r="FY27" s="51">
        <v>15</v>
      </c>
      <c r="FZ27" s="51">
        <v>14</v>
      </c>
      <c r="GA27" s="51">
        <v>16</v>
      </c>
      <c r="GB27" s="51">
        <v>14</v>
      </c>
      <c r="GC27" s="199">
        <v>15</v>
      </c>
      <c r="GD27" s="200">
        <v>12</v>
      </c>
      <c r="GE27" s="202">
        <v>13</v>
      </c>
      <c r="GF27" s="206">
        <v>16</v>
      </c>
      <c r="GG27" s="215">
        <v>16</v>
      </c>
      <c r="GH27" s="218">
        <v>16</v>
      </c>
      <c r="GI27" s="221">
        <v>12</v>
      </c>
      <c r="GJ27" s="222">
        <v>13</v>
      </c>
      <c r="GK27" s="225">
        <v>10</v>
      </c>
      <c r="GL27" s="227">
        <v>7</v>
      </c>
      <c r="GM27" s="190">
        <v>11</v>
      </c>
      <c r="GN27" s="177">
        <v>13</v>
      </c>
      <c r="GO27" s="177">
        <v>5</v>
      </c>
      <c r="GP27" s="177">
        <v>15</v>
      </c>
      <c r="GQ27" s="177">
        <v>19</v>
      </c>
      <c r="GR27" s="177">
        <v>16</v>
      </c>
      <c r="GS27" s="177">
        <v>14</v>
      </c>
      <c r="GT27" s="177">
        <v>10</v>
      </c>
      <c r="GU27" s="177">
        <v>9</v>
      </c>
      <c r="GV27" s="177">
        <v>12</v>
      </c>
      <c r="GW27" s="177">
        <v>14</v>
      </c>
      <c r="GX27" s="177">
        <v>7</v>
      </c>
      <c r="GY27" s="190">
        <v>7</v>
      </c>
    </row>
    <row r="28" spans="1:208" s="105" customFormat="1" x14ac:dyDescent="0.3">
      <c r="A28" s="104" t="s">
        <v>16</v>
      </c>
      <c r="C28" s="105">
        <v>1578</v>
      </c>
      <c r="O28" s="105">
        <v>1632</v>
      </c>
      <c r="Z28" s="105">
        <v>2434</v>
      </c>
      <c r="AY28" s="106"/>
      <c r="AZ28" s="95">
        <f t="shared" ref="AZ28:CE28" si="7">SUM(AZ19:AZ21)</f>
        <v>4542</v>
      </c>
      <c r="BA28" s="95">
        <f t="shared" si="7"/>
        <v>4463</v>
      </c>
      <c r="BB28" s="95">
        <f t="shared" si="7"/>
        <v>4418</v>
      </c>
      <c r="BC28" s="95">
        <f t="shared" si="7"/>
        <v>4456</v>
      </c>
      <c r="BD28" s="95">
        <f t="shared" si="7"/>
        <v>4334</v>
      </c>
      <c r="BE28" s="95">
        <f t="shared" si="7"/>
        <v>3886</v>
      </c>
      <c r="BF28" s="95">
        <f t="shared" si="7"/>
        <v>4046</v>
      </c>
      <c r="BG28" s="95">
        <f t="shared" si="7"/>
        <v>4122</v>
      </c>
      <c r="BH28" s="95">
        <f t="shared" si="7"/>
        <v>4296</v>
      </c>
      <c r="BI28" s="95">
        <f t="shared" si="7"/>
        <v>4184</v>
      </c>
      <c r="BJ28" s="95">
        <f t="shared" si="7"/>
        <v>4180</v>
      </c>
      <c r="BK28" s="95">
        <f t="shared" si="7"/>
        <v>4170</v>
      </c>
      <c r="BL28" s="95">
        <f t="shared" si="7"/>
        <v>3991</v>
      </c>
      <c r="BM28" s="95">
        <f t="shared" si="7"/>
        <v>4203</v>
      </c>
      <c r="BN28" s="95">
        <f t="shared" si="7"/>
        <v>4144</v>
      </c>
      <c r="BO28" s="95">
        <f t="shared" si="7"/>
        <v>4129</v>
      </c>
      <c r="BP28" s="95">
        <f t="shared" si="7"/>
        <v>3638</v>
      </c>
      <c r="BQ28" s="95">
        <f t="shared" si="7"/>
        <v>3743</v>
      </c>
      <c r="BR28" s="95">
        <f t="shared" si="7"/>
        <v>3850</v>
      </c>
      <c r="BS28" s="95">
        <f t="shared" si="7"/>
        <v>3923</v>
      </c>
      <c r="BT28" s="95">
        <f t="shared" si="7"/>
        <v>3992</v>
      </c>
      <c r="BU28" s="95">
        <f t="shared" si="7"/>
        <v>4087</v>
      </c>
      <c r="BV28" s="95">
        <f t="shared" si="7"/>
        <v>4115</v>
      </c>
      <c r="BW28" s="95">
        <f t="shared" si="7"/>
        <v>4141</v>
      </c>
      <c r="BX28" s="95">
        <f t="shared" si="7"/>
        <v>4141</v>
      </c>
      <c r="BY28" s="95">
        <f t="shared" si="7"/>
        <v>4087</v>
      </c>
      <c r="BZ28" s="95">
        <f t="shared" si="7"/>
        <v>4018</v>
      </c>
      <c r="CA28" s="95">
        <f t="shared" si="7"/>
        <v>3965</v>
      </c>
      <c r="CB28" s="95">
        <f t="shared" si="7"/>
        <v>3513</v>
      </c>
      <c r="CC28" s="95">
        <f t="shared" si="7"/>
        <v>3548</v>
      </c>
      <c r="CD28" s="95">
        <f t="shared" si="7"/>
        <v>3621</v>
      </c>
      <c r="CE28" s="95">
        <f t="shared" si="7"/>
        <v>3785</v>
      </c>
      <c r="CF28" s="95">
        <f t="shared" ref="CF28:CW28" si="8">SUM(CF19:CF21)</f>
        <v>3868</v>
      </c>
      <c r="CG28" s="95">
        <f t="shared" si="8"/>
        <v>3875</v>
      </c>
      <c r="CH28" s="95">
        <f t="shared" si="8"/>
        <v>3776</v>
      </c>
      <c r="CI28" s="95">
        <f t="shared" si="8"/>
        <v>3762</v>
      </c>
      <c r="CJ28" s="95">
        <f t="shared" si="8"/>
        <v>3640</v>
      </c>
      <c r="CK28" s="95">
        <f t="shared" si="8"/>
        <v>3516</v>
      </c>
      <c r="CL28" s="95">
        <f t="shared" si="8"/>
        <v>3378</v>
      </c>
      <c r="CM28" s="95">
        <f t="shared" si="8"/>
        <v>3296</v>
      </c>
      <c r="CN28" s="95">
        <f t="shared" si="8"/>
        <v>2975</v>
      </c>
      <c r="CO28" s="95">
        <f t="shared" si="8"/>
        <v>3058</v>
      </c>
      <c r="CP28" s="95">
        <f t="shared" si="8"/>
        <v>3114</v>
      </c>
      <c r="CQ28" s="95">
        <f t="shared" si="8"/>
        <v>3250</v>
      </c>
      <c r="CR28" s="95">
        <f t="shared" si="8"/>
        <v>3235</v>
      </c>
      <c r="CS28" s="95">
        <f t="shared" si="8"/>
        <v>3255</v>
      </c>
      <c r="CT28" s="95">
        <f t="shared" si="8"/>
        <v>3251</v>
      </c>
      <c r="CU28" s="95">
        <f t="shared" si="8"/>
        <v>3209</v>
      </c>
      <c r="CV28" s="95">
        <f t="shared" si="8"/>
        <v>3142</v>
      </c>
      <c r="CW28" s="95">
        <f t="shared" si="8"/>
        <v>3058</v>
      </c>
      <c r="CX28" s="95">
        <f t="shared" ref="CX28:DL28" si="9">SUM(CX18:CX21)</f>
        <v>3141</v>
      </c>
      <c r="CY28" s="95">
        <f t="shared" si="9"/>
        <v>3023</v>
      </c>
      <c r="CZ28" s="95">
        <f t="shared" si="9"/>
        <v>2846</v>
      </c>
      <c r="DA28" s="95">
        <f t="shared" si="9"/>
        <v>2902</v>
      </c>
      <c r="DB28" s="95">
        <f t="shared" si="9"/>
        <v>3086</v>
      </c>
      <c r="DC28" s="95">
        <f t="shared" si="9"/>
        <v>3160</v>
      </c>
      <c r="DD28" s="95">
        <f t="shared" si="9"/>
        <v>3192</v>
      </c>
      <c r="DE28" s="95">
        <f t="shared" si="9"/>
        <v>3241</v>
      </c>
      <c r="DF28" s="95">
        <f t="shared" si="9"/>
        <v>3146</v>
      </c>
      <c r="DG28" s="95">
        <f t="shared" si="9"/>
        <v>3156</v>
      </c>
      <c r="DH28" s="95">
        <f t="shared" si="9"/>
        <v>3078</v>
      </c>
      <c r="DI28" s="95">
        <f t="shared" si="9"/>
        <v>3079</v>
      </c>
      <c r="DJ28" s="95">
        <f t="shared" si="9"/>
        <v>3085</v>
      </c>
      <c r="DK28" s="95">
        <f t="shared" si="9"/>
        <v>3026</v>
      </c>
      <c r="DL28" s="95">
        <f t="shared" si="9"/>
        <v>2745</v>
      </c>
      <c r="DM28" s="95">
        <f t="shared" ref="DM28:DT28" si="10">SUM(DM19:DM21)</f>
        <v>2852</v>
      </c>
      <c r="DN28" s="95">
        <f t="shared" si="10"/>
        <v>2919</v>
      </c>
      <c r="DO28" s="95">
        <f t="shared" si="10"/>
        <v>2954</v>
      </c>
      <c r="DP28" s="95">
        <f t="shared" si="10"/>
        <v>3113</v>
      </c>
      <c r="DQ28" s="95">
        <f t="shared" si="10"/>
        <v>3126</v>
      </c>
      <c r="DR28" s="95">
        <f t="shared" si="10"/>
        <v>3080</v>
      </c>
      <c r="DS28" s="95">
        <f t="shared" si="10"/>
        <v>3074</v>
      </c>
      <c r="DT28" s="95">
        <f t="shared" si="10"/>
        <v>3119</v>
      </c>
      <c r="DU28" s="95">
        <f t="shared" ref="DU28:GF28" si="11">SUM(DU19:DU25)</f>
        <v>3476</v>
      </c>
      <c r="DV28" s="95">
        <f t="shared" si="11"/>
        <v>3559</v>
      </c>
      <c r="DW28" s="95">
        <f t="shared" si="11"/>
        <v>3502</v>
      </c>
      <c r="DX28" s="95">
        <f t="shared" si="11"/>
        <v>3153</v>
      </c>
      <c r="DY28" s="95">
        <f t="shared" si="11"/>
        <v>3319</v>
      </c>
      <c r="DZ28" s="95">
        <f t="shared" si="11"/>
        <v>3446</v>
      </c>
      <c r="EA28" s="95">
        <f t="shared" si="11"/>
        <v>3787</v>
      </c>
      <c r="EB28" s="95">
        <f t="shared" si="11"/>
        <v>3781</v>
      </c>
      <c r="EC28" s="95">
        <f t="shared" si="11"/>
        <v>3826</v>
      </c>
      <c r="ED28" s="95">
        <f t="shared" si="11"/>
        <v>3797</v>
      </c>
      <c r="EE28" s="95">
        <f t="shared" si="11"/>
        <v>3687</v>
      </c>
      <c r="EF28" s="95">
        <f t="shared" si="11"/>
        <v>3808</v>
      </c>
      <c r="EG28" s="95">
        <f t="shared" si="11"/>
        <v>3688</v>
      </c>
      <c r="EH28" s="95">
        <f t="shared" si="11"/>
        <v>3625</v>
      </c>
      <c r="EI28" s="95">
        <f t="shared" si="11"/>
        <v>3572</v>
      </c>
      <c r="EJ28" s="95">
        <f t="shared" si="11"/>
        <v>3094</v>
      </c>
      <c r="EK28" s="95">
        <f t="shared" si="11"/>
        <v>3275</v>
      </c>
      <c r="EL28" s="95">
        <f t="shared" si="11"/>
        <v>3423</v>
      </c>
      <c r="EM28" s="95">
        <f t="shared" si="11"/>
        <v>3410</v>
      </c>
      <c r="EN28" s="95">
        <f t="shared" si="11"/>
        <v>3536</v>
      </c>
      <c r="EO28" s="95">
        <f t="shared" si="11"/>
        <v>3522</v>
      </c>
      <c r="EP28" s="95">
        <f t="shared" si="11"/>
        <v>3462</v>
      </c>
      <c r="EQ28" s="95">
        <f t="shared" si="11"/>
        <v>3426</v>
      </c>
      <c r="ER28" s="95">
        <f t="shared" si="11"/>
        <v>3407</v>
      </c>
      <c r="ES28" s="95">
        <f t="shared" si="11"/>
        <v>3409</v>
      </c>
      <c r="ET28" s="95">
        <f t="shared" si="11"/>
        <v>3382</v>
      </c>
      <c r="EU28" s="95">
        <f t="shared" si="11"/>
        <v>3259</v>
      </c>
      <c r="EV28" s="95">
        <f t="shared" si="11"/>
        <v>2947</v>
      </c>
      <c r="EW28" s="95">
        <f t="shared" si="11"/>
        <v>2961</v>
      </c>
      <c r="EX28" s="95">
        <f t="shared" si="11"/>
        <v>3058</v>
      </c>
      <c r="EY28" s="95">
        <f t="shared" si="11"/>
        <v>3178</v>
      </c>
      <c r="EZ28" s="95">
        <f t="shared" si="11"/>
        <v>3305</v>
      </c>
      <c r="FA28" s="95">
        <f t="shared" si="11"/>
        <v>3201</v>
      </c>
      <c r="FB28" s="95">
        <f t="shared" si="11"/>
        <v>3159</v>
      </c>
      <c r="FC28" s="95">
        <f t="shared" si="11"/>
        <v>3111</v>
      </c>
      <c r="FD28" s="95">
        <f t="shared" si="11"/>
        <v>3047</v>
      </c>
      <c r="FE28" s="95">
        <f t="shared" si="11"/>
        <v>3023</v>
      </c>
      <c r="FF28" s="95">
        <f t="shared" si="11"/>
        <v>2913</v>
      </c>
      <c r="FG28" s="95">
        <f t="shared" si="11"/>
        <v>2809</v>
      </c>
      <c r="FH28" s="95">
        <f t="shared" si="11"/>
        <v>2518</v>
      </c>
      <c r="FI28" s="95">
        <f t="shared" si="11"/>
        <v>2639</v>
      </c>
      <c r="FJ28" s="95">
        <f t="shared" si="11"/>
        <v>2750</v>
      </c>
      <c r="FK28" s="95">
        <f t="shared" si="11"/>
        <v>2855</v>
      </c>
      <c r="FL28" s="95">
        <f t="shared" si="11"/>
        <v>2903</v>
      </c>
      <c r="FM28" s="95">
        <f t="shared" si="11"/>
        <v>2895</v>
      </c>
      <c r="FN28" s="95">
        <f t="shared" si="11"/>
        <v>2799</v>
      </c>
      <c r="FO28" s="95">
        <f t="shared" si="11"/>
        <v>2808</v>
      </c>
      <c r="FP28" s="95">
        <f t="shared" si="11"/>
        <v>2790</v>
      </c>
      <c r="FQ28" s="95">
        <f t="shared" si="11"/>
        <v>2747</v>
      </c>
      <c r="FR28" s="95">
        <f t="shared" si="11"/>
        <v>2734</v>
      </c>
      <c r="FS28" s="95">
        <f t="shared" si="11"/>
        <v>2648</v>
      </c>
      <c r="FT28" s="95">
        <f t="shared" si="11"/>
        <v>2371</v>
      </c>
      <c r="FU28" s="95">
        <f t="shared" si="11"/>
        <v>2411</v>
      </c>
      <c r="FV28" s="95">
        <f t="shared" si="11"/>
        <v>2543</v>
      </c>
      <c r="FW28" s="95">
        <f t="shared" si="11"/>
        <v>2660</v>
      </c>
      <c r="FX28" s="95">
        <f t="shared" si="11"/>
        <v>2684</v>
      </c>
      <c r="FY28" s="95">
        <f t="shared" si="11"/>
        <v>2707</v>
      </c>
      <c r="FZ28" s="95">
        <f t="shared" si="11"/>
        <v>2654</v>
      </c>
      <c r="GA28" s="95">
        <f t="shared" si="11"/>
        <v>2679</v>
      </c>
      <c r="GB28" s="95">
        <f t="shared" si="11"/>
        <v>2749</v>
      </c>
      <c r="GC28" s="95">
        <f t="shared" si="11"/>
        <v>2679</v>
      </c>
      <c r="GD28" s="95">
        <f t="shared" si="11"/>
        <v>2687</v>
      </c>
      <c r="GE28" s="95">
        <f t="shared" si="11"/>
        <v>2697</v>
      </c>
      <c r="GF28" s="95">
        <f t="shared" si="11"/>
        <v>2451</v>
      </c>
      <c r="GG28" s="95">
        <f t="shared" ref="GG28:GV28" si="12">SUM(GG19:GG25)</f>
        <v>2597</v>
      </c>
      <c r="GH28" s="95">
        <f t="shared" si="12"/>
        <v>2755</v>
      </c>
      <c r="GI28" s="95">
        <f t="shared" si="12"/>
        <v>2946</v>
      </c>
      <c r="GJ28" s="95">
        <f t="shared" si="12"/>
        <v>3028</v>
      </c>
      <c r="GK28" s="95">
        <f t="shared" si="12"/>
        <v>2973</v>
      </c>
      <c r="GL28" s="95">
        <f t="shared" si="12"/>
        <v>2876</v>
      </c>
      <c r="GM28" s="95">
        <f t="shared" si="12"/>
        <v>2856</v>
      </c>
      <c r="GN28" s="95">
        <f t="shared" si="12"/>
        <v>2850</v>
      </c>
      <c r="GO28" s="95">
        <f t="shared" si="12"/>
        <v>2809</v>
      </c>
      <c r="GP28" s="95">
        <f t="shared" si="12"/>
        <v>2847</v>
      </c>
      <c r="GQ28" s="95">
        <f t="shared" si="12"/>
        <v>2756</v>
      </c>
      <c r="GR28" s="95">
        <f t="shared" si="12"/>
        <v>2425</v>
      </c>
      <c r="GS28" s="95">
        <f t="shared" si="12"/>
        <v>2495</v>
      </c>
      <c r="GT28" s="95">
        <f t="shared" si="12"/>
        <v>2627</v>
      </c>
      <c r="GU28" s="95">
        <f t="shared" si="12"/>
        <v>2608</v>
      </c>
      <c r="GV28" s="95">
        <f t="shared" si="12"/>
        <v>2498</v>
      </c>
      <c r="GW28" s="95">
        <f>SUM(GW19:GW27)</f>
        <v>2629</v>
      </c>
      <c r="GX28" s="95">
        <f>SUM(GX19:GX27)</f>
        <v>2599</v>
      </c>
      <c r="GY28" s="95">
        <f>SUM(GY19:GY27)</f>
        <v>2557</v>
      </c>
      <c r="GZ28" s="95">
        <f>SUM(GZ19:GZ27)</f>
        <v>2528</v>
      </c>
    </row>
    <row r="29" spans="1:208" s="105" customFormat="1" x14ac:dyDescent="0.3">
      <c r="A29" s="104" t="s">
        <v>175</v>
      </c>
      <c r="AY29" s="106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95"/>
      <c r="DT29" s="95"/>
      <c r="DU29" s="95">
        <f t="shared" ref="DU29:EZ29" si="13">DU25+DU24+DU23+DU22</f>
        <v>363</v>
      </c>
      <c r="DV29" s="95">
        <f t="shared" si="13"/>
        <v>379</v>
      </c>
      <c r="DW29" s="95">
        <f t="shared" si="13"/>
        <v>377</v>
      </c>
      <c r="DX29" s="95">
        <f t="shared" si="13"/>
        <v>271</v>
      </c>
      <c r="DY29" s="95">
        <f t="shared" si="13"/>
        <v>333</v>
      </c>
      <c r="DZ29" s="95">
        <f t="shared" si="13"/>
        <v>366</v>
      </c>
      <c r="EA29" s="95">
        <f t="shared" si="13"/>
        <v>447</v>
      </c>
      <c r="EB29" s="95">
        <f t="shared" si="13"/>
        <v>462</v>
      </c>
      <c r="EC29" s="95">
        <f t="shared" si="13"/>
        <v>423</v>
      </c>
      <c r="ED29" s="95">
        <f t="shared" si="13"/>
        <v>385</v>
      </c>
      <c r="EE29" s="95">
        <f t="shared" si="13"/>
        <v>368</v>
      </c>
      <c r="EF29" s="95">
        <f t="shared" si="13"/>
        <v>403</v>
      </c>
      <c r="EG29" s="95">
        <f t="shared" si="13"/>
        <v>396</v>
      </c>
      <c r="EH29" s="95">
        <f t="shared" si="13"/>
        <v>384</v>
      </c>
      <c r="EI29" s="95">
        <f t="shared" si="13"/>
        <v>363</v>
      </c>
      <c r="EJ29" s="95">
        <f t="shared" si="13"/>
        <v>269</v>
      </c>
      <c r="EK29" s="95">
        <f t="shared" si="13"/>
        <v>330</v>
      </c>
      <c r="EL29" s="95">
        <f t="shared" si="13"/>
        <v>367</v>
      </c>
      <c r="EM29" s="95">
        <f t="shared" si="13"/>
        <v>412</v>
      </c>
      <c r="EN29" s="95">
        <f t="shared" si="13"/>
        <v>475</v>
      </c>
      <c r="EO29" s="95">
        <f t="shared" si="13"/>
        <v>429</v>
      </c>
      <c r="EP29" s="95">
        <f t="shared" si="13"/>
        <v>391</v>
      </c>
      <c r="EQ29" s="95">
        <f t="shared" si="13"/>
        <v>402</v>
      </c>
      <c r="ER29" s="95">
        <f t="shared" si="13"/>
        <v>407</v>
      </c>
      <c r="ES29" s="95">
        <f t="shared" si="13"/>
        <v>435</v>
      </c>
      <c r="ET29" s="95">
        <f t="shared" si="13"/>
        <v>444</v>
      </c>
      <c r="EU29" s="95">
        <f t="shared" si="13"/>
        <v>400</v>
      </c>
      <c r="EV29" s="95">
        <f t="shared" si="13"/>
        <v>335</v>
      </c>
      <c r="EW29" s="95">
        <f t="shared" si="13"/>
        <v>345</v>
      </c>
      <c r="EX29" s="95">
        <f t="shared" si="13"/>
        <v>370</v>
      </c>
      <c r="EY29" s="95">
        <f t="shared" si="13"/>
        <v>395</v>
      </c>
      <c r="EZ29" s="95">
        <f t="shared" si="13"/>
        <v>434</v>
      </c>
      <c r="FA29" s="95">
        <f t="shared" ref="FA29:GE29" si="14">FA25+FA24+FA23+FA22</f>
        <v>445</v>
      </c>
      <c r="FB29" s="95">
        <f t="shared" si="14"/>
        <v>389</v>
      </c>
      <c r="FC29" s="95">
        <f t="shared" si="14"/>
        <v>416</v>
      </c>
      <c r="FD29" s="95">
        <f t="shared" si="14"/>
        <v>431</v>
      </c>
      <c r="FE29" s="95">
        <f t="shared" si="14"/>
        <v>426</v>
      </c>
      <c r="FF29" s="95">
        <f t="shared" si="14"/>
        <v>366</v>
      </c>
      <c r="FG29" s="95">
        <f t="shared" si="14"/>
        <v>370</v>
      </c>
      <c r="FH29" s="95">
        <f t="shared" si="14"/>
        <v>267</v>
      </c>
      <c r="FI29" s="95">
        <f t="shared" si="14"/>
        <v>330</v>
      </c>
      <c r="FJ29" s="95">
        <f t="shared" si="14"/>
        <v>367</v>
      </c>
      <c r="FK29" s="95">
        <f t="shared" si="14"/>
        <v>451</v>
      </c>
      <c r="FL29" s="95">
        <f t="shared" si="14"/>
        <v>473</v>
      </c>
      <c r="FM29" s="95">
        <f t="shared" si="14"/>
        <v>461</v>
      </c>
      <c r="FN29" s="95">
        <f t="shared" si="14"/>
        <v>410</v>
      </c>
      <c r="FO29" s="95">
        <f t="shared" si="14"/>
        <v>422</v>
      </c>
      <c r="FP29" s="95">
        <f t="shared" si="14"/>
        <v>419</v>
      </c>
      <c r="FQ29" s="95">
        <f t="shared" si="14"/>
        <v>442</v>
      </c>
      <c r="FR29" s="95">
        <f t="shared" si="14"/>
        <v>413</v>
      </c>
      <c r="FS29" s="95">
        <f t="shared" si="14"/>
        <v>390</v>
      </c>
      <c r="FT29" s="95">
        <f t="shared" si="14"/>
        <v>280</v>
      </c>
      <c r="FU29" s="95">
        <f t="shared" si="14"/>
        <v>304</v>
      </c>
      <c r="FV29" s="95">
        <f t="shared" si="14"/>
        <v>394</v>
      </c>
      <c r="FW29" s="95">
        <f t="shared" si="14"/>
        <v>414</v>
      </c>
      <c r="FX29" s="95">
        <f t="shared" si="14"/>
        <v>439</v>
      </c>
      <c r="FY29" s="95">
        <f t="shared" si="14"/>
        <v>435</v>
      </c>
      <c r="FZ29" s="95">
        <f t="shared" si="14"/>
        <v>390</v>
      </c>
      <c r="GA29" s="95">
        <f t="shared" si="14"/>
        <v>424</v>
      </c>
      <c r="GB29" s="95">
        <f t="shared" si="14"/>
        <v>416</v>
      </c>
      <c r="GC29" s="95">
        <f t="shared" si="14"/>
        <v>367</v>
      </c>
      <c r="GD29" s="95">
        <f t="shared" si="14"/>
        <v>335</v>
      </c>
      <c r="GE29" s="95">
        <f t="shared" si="14"/>
        <v>345</v>
      </c>
      <c r="GF29" s="95">
        <f t="shared" ref="GF29:GP29" si="15">GF25+GF24+GF23+GF22</f>
        <v>254</v>
      </c>
      <c r="GG29" s="95">
        <f t="shared" si="15"/>
        <v>323</v>
      </c>
      <c r="GH29" s="95">
        <f t="shared" si="15"/>
        <v>380</v>
      </c>
      <c r="GI29" s="95">
        <f t="shared" si="15"/>
        <v>451</v>
      </c>
      <c r="GJ29" s="95">
        <f t="shared" si="15"/>
        <v>459</v>
      </c>
      <c r="GK29" s="95">
        <f t="shared" si="15"/>
        <v>423</v>
      </c>
      <c r="GL29" s="95">
        <f t="shared" si="15"/>
        <v>405</v>
      </c>
      <c r="GM29" s="93">
        <f t="shared" si="15"/>
        <v>454</v>
      </c>
      <c r="GN29" s="95">
        <f t="shared" si="15"/>
        <v>435</v>
      </c>
      <c r="GO29" s="95">
        <f t="shared" si="15"/>
        <v>430</v>
      </c>
      <c r="GP29" s="95">
        <f t="shared" si="15"/>
        <v>471</v>
      </c>
      <c r="GQ29" s="95">
        <f t="shared" ref="GQ29:GV29" si="16">GQ25+GQ24+GQ23+GQ22</f>
        <v>402</v>
      </c>
      <c r="GR29" s="95">
        <f t="shared" si="16"/>
        <v>327</v>
      </c>
      <c r="GS29" s="95">
        <f t="shared" si="16"/>
        <v>381</v>
      </c>
      <c r="GT29" s="95">
        <f t="shared" si="16"/>
        <v>500</v>
      </c>
      <c r="GU29" s="95">
        <f t="shared" si="16"/>
        <v>442</v>
      </c>
      <c r="GV29" s="95">
        <f t="shared" si="16"/>
        <v>374</v>
      </c>
      <c r="GW29" s="95">
        <f>GW25+GW24+GW23+GW22</f>
        <v>549</v>
      </c>
      <c r="GX29" s="95">
        <f>GX25+GX24+GX23+GX22</f>
        <v>843</v>
      </c>
      <c r="GY29" s="95">
        <f>GY25+GY24+GY23+GY22</f>
        <v>914</v>
      </c>
      <c r="GZ29" s="95">
        <f>GZ25+GZ24+GZ23+GZ22</f>
        <v>935</v>
      </c>
    </row>
    <row r="30" spans="1:208" s="108" customFormat="1" x14ac:dyDescent="0.3">
      <c r="A30" s="107"/>
      <c r="AY30" s="109"/>
      <c r="AZ30" s="110">
        <f>AZ36</f>
        <v>39300</v>
      </c>
      <c r="BA30" s="110">
        <f t="shared" ref="BA30:DL30" si="17">BA36</f>
        <v>39331</v>
      </c>
      <c r="BB30" s="110">
        <f t="shared" si="17"/>
        <v>39361</v>
      </c>
      <c r="BC30" s="110">
        <f t="shared" si="17"/>
        <v>39392</v>
      </c>
      <c r="BD30" s="110">
        <f t="shared" si="17"/>
        <v>39422</v>
      </c>
      <c r="BE30" s="110">
        <f t="shared" si="17"/>
        <v>39453</v>
      </c>
      <c r="BF30" s="110">
        <f t="shared" si="17"/>
        <v>39484</v>
      </c>
      <c r="BG30" s="110">
        <f t="shared" si="17"/>
        <v>39513</v>
      </c>
      <c r="BH30" s="110">
        <f t="shared" si="17"/>
        <v>39544</v>
      </c>
      <c r="BI30" s="110">
        <f t="shared" si="17"/>
        <v>39574</v>
      </c>
      <c r="BJ30" s="110">
        <f t="shared" si="17"/>
        <v>39605</v>
      </c>
      <c r="BK30" s="110">
        <f t="shared" si="17"/>
        <v>39635</v>
      </c>
      <c r="BL30" s="110">
        <f t="shared" si="17"/>
        <v>39666</v>
      </c>
      <c r="BM30" s="110">
        <f t="shared" si="17"/>
        <v>39697</v>
      </c>
      <c r="BN30" s="110">
        <f t="shared" si="17"/>
        <v>39727</v>
      </c>
      <c r="BO30" s="110">
        <f t="shared" si="17"/>
        <v>39758</v>
      </c>
      <c r="BP30" s="110">
        <f t="shared" si="17"/>
        <v>39788</v>
      </c>
      <c r="BQ30" s="110">
        <f t="shared" si="17"/>
        <v>39819</v>
      </c>
      <c r="BR30" s="110">
        <f t="shared" si="17"/>
        <v>39850</v>
      </c>
      <c r="BS30" s="110">
        <f t="shared" si="17"/>
        <v>39878</v>
      </c>
      <c r="BT30" s="110">
        <f t="shared" si="17"/>
        <v>39909</v>
      </c>
      <c r="BU30" s="110">
        <f t="shared" si="17"/>
        <v>39939</v>
      </c>
      <c r="BV30" s="110">
        <f t="shared" si="17"/>
        <v>39970</v>
      </c>
      <c r="BW30" s="110">
        <f t="shared" si="17"/>
        <v>40000</v>
      </c>
      <c r="BX30" s="110">
        <f t="shared" si="17"/>
        <v>40031</v>
      </c>
      <c r="BY30" s="110">
        <f t="shared" si="17"/>
        <v>40062</v>
      </c>
      <c r="BZ30" s="110">
        <f t="shared" si="17"/>
        <v>40092</v>
      </c>
      <c r="CA30" s="110">
        <f t="shared" si="17"/>
        <v>40123</v>
      </c>
      <c r="CB30" s="110">
        <f t="shared" si="17"/>
        <v>40153</v>
      </c>
      <c r="CC30" s="110">
        <f t="shared" si="17"/>
        <v>40184</v>
      </c>
      <c r="CD30" s="110">
        <f t="shared" si="17"/>
        <v>40215</v>
      </c>
      <c r="CE30" s="110">
        <f t="shared" si="17"/>
        <v>40243</v>
      </c>
      <c r="CF30" s="110">
        <f t="shared" si="17"/>
        <v>40274</v>
      </c>
      <c r="CG30" s="110">
        <f t="shared" si="17"/>
        <v>40304</v>
      </c>
      <c r="CH30" s="110">
        <f t="shared" si="17"/>
        <v>40335</v>
      </c>
      <c r="CI30" s="110">
        <f t="shared" si="17"/>
        <v>40365</v>
      </c>
      <c r="CJ30" s="110">
        <f t="shared" si="17"/>
        <v>40396</v>
      </c>
      <c r="CK30" s="110">
        <f t="shared" si="17"/>
        <v>40427</v>
      </c>
      <c r="CL30" s="110">
        <f t="shared" si="17"/>
        <v>40457</v>
      </c>
      <c r="CM30" s="110">
        <f t="shared" si="17"/>
        <v>40488</v>
      </c>
      <c r="CN30" s="110">
        <f t="shared" si="17"/>
        <v>40518</v>
      </c>
      <c r="CO30" s="110">
        <f t="shared" si="17"/>
        <v>40549</v>
      </c>
      <c r="CP30" s="110">
        <f t="shared" si="17"/>
        <v>40580</v>
      </c>
      <c r="CQ30" s="110">
        <f t="shared" si="17"/>
        <v>40608</v>
      </c>
      <c r="CR30" s="110">
        <f t="shared" si="17"/>
        <v>40639</v>
      </c>
      <c r="CS30" s="110">
        <f t="shared" si="17"/>
        <v>40669</v>
      </c>
      <c r="CT30" s="110">
        <f t="shared" si="17"/>
        <v>40700</v>
      </c>
      <c r="CU30" s="110">
        <f t="shared" si="17"/>
        <v>40730</v>
      </c>
      <c r="CV30" s="110">
        <f t="shared" si="17"/>
        <v>40761</v>
      </c>
      <c r="CW30" s="110">
        <f t="shared" si="17"/>
        <v>40792</v>
      </c>
      <c r="CX30" s="110">
        <f t="shared" si="17"/>
        <v>40822</v>
      </c>
      <c r="CY30" s="110">
        <f t="shared" si="17"/>
        <v>40853</v>
      </c>
      <c r="CZ30" s="110">
        <f t="shared" si="17"/>
        <v>40883</v>
      </c>
      <c r="DA30" s="110">
        <f t="shared" si="17"/>
        <v>40914</v>
      </c>
      <c r="DB30" s="110">
        <f t="shared" si="17"/>
        <v>40945</v>
      </c>
      <c r="DC30" s="110">
        <f t="shared" si="17"/>
        <v>40974</v>
      </c>
      <c r="DD30" s="110">
        <f t="shared" si="17"/>
        <v>41005</v>
      </c>
      <c r="DE30" s="110">
        <f t="shared" si="17"/>
        <v>41035</v>
      </c>
      <c r="DF30" s="110">
        <f t="shared" si="17"/>
        <v>41066</v>
      </c>
      <c r="DG30" s="110">
        <f t="shared" si="17"/>
        <v>41096</v>
      </c>
      <c r="DH30" s="110">
        <f t="shared" si="17"/>
        <v>41127</v>
      </c>
      <c r="DI30" s="110">
        <f t="shared" si="17"/>
        <v>41158</v>
      </c>
      <c r="DJ30" s="110">
        <f t="shared" si="17"/>
        <v>41188</v>
      </c>
      <c r="DK30" s="110">
        <f t="shared" si="17"/>
        <v>41219</v>
      </c>
      <c r="DL30" s="110">
        <f t="shared" si="17"/>
        <v>41249</v>
      </c>
      <c r="DM30" s="110">
        <f t="shared" ref="DM30:FQ30" si="18">DM36</f>
        <v>41280</v>
      </c>
      <c r="DN30" s="110">
        <f t="shared" si="18"/>
        <v>41311</v>
      </c>
      <c r="DO30" s="110">
        <f t="shared" si="18"/>
        <v>41339</v>
      </c>
      <c r="DP30" s="110">
        <f t="shared" si="18"/>
        <v>41370</v>
      </c>
      <c r="DQ30" s="110">
        <f t="shared" si="18"/>
        <v>41400</v>
      </c>
      <c r="DR30" s="110">
        <f t="shared" si="18"/>
        <v>41431</v>
      </c>
      <c r="DS30" s="110">
        <f t="shared" si="18"/>
        <v>41461</v>
      </c>
      <c r="DT30" s="110">
        <f t="shared" si="18"/>
        <v>41492</v>
      </c>
      <c r="DU30" s="110">
        <f t="shared" si="18"/>
        <v>41523</v>
      </c>
      <c r="DV30" s="110">
        <f t="shared" si="18"/>
        <v>41553</v>
      </c>
      <c r="DW30" s="110">
        <f t="shared" si="18"/>
        <v>41584</v>
      </c>
      <c r="DX30" s="110">
        <f t="shared" si="18"/>
        <v>41614</v>
      </c>
      <c r="DY30" s="110">
        <f t="shared" si="18"/>
        <v>41645</v>
      </c>
      <c r="DZ30" s="110">
        <f t="shared" si="18"/>
        <v>41676</v>
      </c>
      <c r="EA30" s="110">
        <f t="shared" si="18"/>
        <v>41704</v>
      </c>
      <c r="EB30" s="110">
        <f t="shared" si="18"/>
        <v>41735</v>
      </c>
      <c r="EC30" s="110">
        <f t="shared" si="18"/>
        <v>41765</v>
      </c>
      <c r="ED30" s="110">
        <f t="shared" si="18"/>
        <v>41796</v>
      </c>
      <c r="EE30" s="110">
        <f t="shared" si="18"/>
        <v>41826</v>
      </c>
      <c r="EF30" s="110">
        <f t="shared" si="18"/>
        <v>41857</v>
      </c>
      <c r="EG30" s="110">
        <f t="shared" si="18"/>
        <v>41888</v>
      </c>
      <c r="EH30" s="110">
        <f t="shared" si="18"/>
        <v>41918</v>
      </c>
      <c r="EI30" s="110">
        <f t="shared" si="18"/>
        <v>41949</v>
      </c>
      <c r="EJ30" s="110">
        <f t="shared" si="18"/>
        <v>41979</v>
      </c>
      <c r="EK30" s="110">
        <f t="shared" si="18"/>
        <v>42010</v>
      </c>
      <c r="EL30" s="110">
        <f t="shared" si="18"/>
        <v>42041</v>
      </c>
      <c r="EM30" s="110">
        <f t="shared" si="18"/>
        <v>42069</v>
      </c>
      <c r="EN30" s="110">
        <f t="shared" si="18"/>
        <v>42100</v>
      </c>
      <c r="EO30" s="110">
        <f t="shared" si="18"/>
        <v>42130</v>
      </c>
      <c r="EP30" s="110">
        <f t="shared" si="18"/>
        <v>42161</v>
      </c>
      <c r="EQ30" s="110">
        <f t="shared" si="18"/>
        <v>42191</v>
      </c>
      <c r="ER30" s="110">
        <f t="shared" si="18"/>
        <v>42222</v>
      </c>
      <c r="ES30" s="110">
        <f t="shared" si="18"/>
        <v>42253</v>
      </c>
      <c r="ET30" s="110">
        <f t="shared" si="18"/>
        <v>42283</v>
      </c>
      <c r="EU30" s="110">
        <f t="shared" si="18"/>
        <v>42314</v>
      </c>
      <c r="EV30" s="110">
        <f t="shared" si="18"/>
        <v>42344</v>
      </c>
      <c r="EW30" s="110">
        <f t="shared" si="18"/>
        <v>42375</v>
      </c>
      <c r="EX30" s="110">
        <f t="shared" si="18"/>
        <v>42406</v>
      </c>
      <c r="EY30" s="110">
        <f t="shared" si="18"/>
        <v>42435</v>
      </c>
      <c r="EZ30" s="110">
        <f t="shared" si="18"/>
        <v>42466</v>
      </c>
      <c r="FA30" s="110">
        <f t="shared" si="18"/>
        <v>42496</v>
      </c>
      <c r="FB30" s="110">
        <f t="shared" si="18"/>
        <v>42527</v>
      </c>
      <c r="FC30" s="110">
        <f t="shared" si="18"/>
        <v>42557</v>
      </c>
      <c r="FD30" s="110">
        <f t="shared" si="18"/>
        <v>42588</v>
      </c>
      <c r="FE30" s="110">
        <f t="shared" si="18"/>
        <v>42619</v>
      </c>
      <c r="FF30" s="110">
        <f t="shared" si="18"/>
        <v>42649</v>
      </c>
      <c r="FG30" s="110">
        <f t="shared" si="18"/>
        <v>42680</v>
      </c>
      <c r="FH30" s="110">
        <f t="shared" si="18"/>
        <v>42710</v>
      </c>
      <c r="FI30" s="110">
        <f t="shared" si="18"/>
        <v>42741</v>
      </c>
      <c r="FJ30" s="110">
        <f t="shared" si="18"/>
        <v>42772</v>
      </c>
      <c r="FK30" s="110">
        <f t="shared" si="18"/>
        <v>42800</v>
      </c>
      <c r="FL30" s="110">
        <f t="shared" si="18"/>
        <v>42831</v>
      </c>
      <c r="FM30" s="110">
        <f t="shared" si="18"/>
        <v>42861</v>
      </c>
      <c r="FN30" s="110">
        <f t="shared" si="18"/>
        <v>42892</v>
      </c>
      <c r="FO30" s="110">
        <f t="shared" si="18"/>
        <v>42922</v>
      </c>
      <c r="FP30" s="110">
        <f t="shared" si="18"/>
        <v>42953</v>
      </c>
      <c r="FQ30" s="108">
        <f t="shared" si="18"/>
        <v>42984</v>
      </c>
      <c r="GM30" s="192"/>
      <c r="GY30" s="192"/>
    </row>
    <row r="31" spans="1:208" s="105" customFormat="1" x14ac:dyDescent="0.3">
      <c r="A31" s="104" t="s">
        <v>168</v>
      </c>
      <c r="AY31" s="106"/>
      <c r="AZ31" s="95">
        <f t="shared" ref="AZ31:CE31" si="19">AZ21-AZ22</f>
        <v>2719</v>
      </c>
      <c r="BA31" s="95">
        <f t="shared" si="19"/>
        <v>2712</v>
      </c>
      <c r="BB31" s="95">
        <f t="shared" si="19"/>
        <v>2667</v>
      </c>
      <c r="BC31" s="95">
        <f t="shared" si="19"/>
        <v>2657</v>
      </c>
      <c r="BD31" s="95">
        <f t="shared" si="19"/>
        <v>2599</v>
      </c>
      <c r="BE31" s="95">
        <f t="shared" si="19"/>
        <v>2350</v>
      </c>
      <c r="BF31" s="95">
        <f t="shared" si="19"/>
        <v>2454</v>
      </c>
      <c r="BG31" s="95">
        <f t="shared" si="19"/>
        <v>2499</v>
      </c>
      <c r="BH31" s="95">
        <f t="shared" si="19"/>
        <v>2627</v>
      </c>
      <c r="BI31" s="95">
        <f t="shared" si="19"/>
        <v>2527</v>
      </c>
      <c r="BJ31" s="95">
        <f t="shared" si="19"/>
        <v>2553</v>
      </c>
      <c r="BK31" s="95">
        <f t="shared" si="19"/>
        <v>2559</v>
      </c>
      <c r="BL31" s="95">
        <f t="shared" si="19"/>
        <v>2420</v>
      </c>
      <c r="BM31" s="95">
        <f t="shared" si="19"/>
        <v>2500</v>
      </c>
      <c r="BN31" s="95">
        <f t="shared" si="19"/>
        <v>2500</v>
      </c>
      <c r="BO31" s="95">
        <f t="shared" si="19"/>
        <v>2487</v>
      </c>
      <c r="BP31" s="95">
        <f t="shared" si="19"/>
        <v>2226</v>
      </c>
      <c r="BQ31" s="95">
        <f t="shared" si="19"/>
        <v>2331</v>
      </c>
      <c r="BR31" s="95">
        <f t="shared" si="19"/>
        <v>2373</v>
      </c>
      <c r="BS31" s="95">
        <f t="shared" si="19"/>
        <v>2468</v>
      </c>
      <c r="BT31" s="95">
        <f t="shared" si="19"/>
        <v>2476</v>
      </c>
      <c r="BU31" s="95">
        <f t="shared" si="19"/>
        <v>2484</v>
      </c>
      <c r="BV31" s="95">
        <f t="shared" si="19"/>
        <v>2439</v>
      </c>
      <c r="BW31" s="95">
        <f t="shared" si="19"/>
        <v>2423</v>
      </c>
      <c r="BX31" s="95">
        <f t="shared" si="19"/>
        <v>2419</v>
      </c>
      <c r="BY31" s="95">
        <f t="shared" si="19"/>
        <v>2383</v>
      </c>
      <c r="BZ31" s="95">
        <f t="shared" si="19"/>
        <v>2373</v>
      </c>
      <c r="CA31" s="95">
        <f t="shared" si="19"/>
        <v>2289</v>
      </c>
      <c r="CB31" s="95">
        <f t="shared" si="19"/>
        <v>2028</v>
      </c>
      <c r="CC31" s="95">
        <f t="shared" si="19"/>
        <v>2084</v>
      </c>
      <c r="CD31" s="95">
        <f t="shared" si="19"/>
        <v>2181</v>
      </c>
      <c r="CE31" s="95">
        <f t="shared" si="19"/>
        <v>2282</v>
      </c>
      <c r="CF31" s="95">
        <f t="shared" ref="CF31:DK31" si="20">CF21-CF22</f>
        <v>2324</v>
      </c>
      <c r="CG31" s="95">
        <f t="shared" si="20"/>
        <v>2362</v>
      </c>
      <c r="CH31" s="95">
        <f t="shared" si="20"/>
        <v>2283</v>
      </c>
      <c r="CI31" s="95">
        <f t="shared" si="20"/>
        <v>2280</v>
      </c>
      <c r="CJ31" s="95">
        <f t="shared" si="20"/>
        <v>2191</v>
      </c>
      <c r="CK31" s="95">
        <f t="shared" si="20"/>
        <v>2132</v>
      </c>
      <c r="CL31" s="95">
        <f t="shared" si="20"/>
        <v>2030</v>
      </c>
      <c r="CM31" s="95">
        <f t="shared" si="20"/>
        <v>1984</v>
      </c>
      <c r="CN31" s="95">
        <f t="shared" si="20"/>
        <v>1801</v>
      </c>
      <c r="CO31" s="95">
        <f t="shared" si="20"/>
        <v>1847</v>
      </c>
      <c r="CP31" s="95">
        <f t="shared" si="20"/>
        <v>1892</v>
      </c>
      <c r="CQ31" s="95">
        <f t="shared" si="20"/>
        <v>1965</v>
      </c>
      <c r="CR31" s="95">
        <f t="shared" si="20"/>
        <v>1949</v>
      </c>
      <c r="CS31" s="95">
        <f t="shared" si="20"/>
        <v>1963</v>
      </c>
      <c r="CT31" s="95">
        <f t="shared" si="20"/>
        <v>1938</v>
      </c>
      <c r="CU31" s="95">
        <f t="shared" si="20"/>
        <v>1880</v>
      </c>
      <c r="CV31" s="95">
        <f t="shared" si="20"/>
        <v>1849</v>
      </c>
      <c r="CW31" s="95">
        <f t="shared" si="20"/>
        <v>1784</v>
      </c>
      <c r="CX31" s="95">
        <f t="shared" si="20"/>
        <v>1872</v>
      </c>
      <c r="CY31" s="95">
        <f t="shared" si="20"/>
        <v>1770</v>
      </c>
      <c r="CZ31" s="95">
        <f t="shared" si="20"/>
        <v>1706</v>
      </c>
      <c r="DA31" s="95">
        <f t="shared" si="20"/>
        <v>1726</v>
      </c>
      <c r="DB31" s="95">
        <f t="shared" si="20"/>
        <v>1784</v>
      </c>
      <c r="DC31" s="95">
        <f t="shared" si="20"/>
        <v>1836</v>
      </c>
      <c r="DD31" s="95">
        <f t="shared" si="20"/>
        <v>1860</v>
      </c>
      <c r="DE31" s="95">
        <f t="shared" si="20"/>
        <v>1873</v>
      </c>
      <c r="DF31" s="95">
        <f t="shared" si="20"/>
        <v>1805</v>
      </c>
      <c r="DG31" s="95">
        <f t="shared" si="20"/>
        <v>1815</v>
      </c>
      <c r="DH31" s="95">
        <f t="shared" si="20"/>
        <v>1798</v>
      </c>
      <c r="DI31" s="95">
        <f t="shared" si="20"/>
        <v>1782</v>
      </c>
      <c r="DJ31" s="95">
        <f t="shared" si="20"/>
        <v>1806</v>
      </c>
      <c r="DK31" s="95">
        <f t="shared" si="20"/>
        <v>1772</v>
      </c>
      <c r="DL31" s="95">
        <f t="shared" ref="DL31:EQ31" si="21">DL21-DL22</f>
        <v>1640</v>
      </c>
      <c r="DM31" s="95">
        <f t="shared" si="21"/>
        <v>1714</v>
      </c>
      <c r="DN31" s="95">
        <f t="shared" si="21"/>
        <v>1783</v>
      </c>
      <c r="DO31" s="95">
        <f t="shared" si="21"/>
        <v>1830</v>
      </c>
      <c r="DP31" s="95">
        <f t="shared" si="21"/>
        <v>1899</v>
      </c>
      <c r="DQ31" s="95">
        <f t="shared" si="21"/>
        <v>1895</v>
      </c>
      <c r="DR31" s="95">
        <f t="shared" si="21"/>
        <v>1851</v>
      </c>
      <c r="DS31" s="95">
        <f t="shared" si="21"/>
        <v>1826</v>
      </c>
      <c r="DT31" s="95">
        <f t="shared" si="21"/>
        <v>1821</v>
      </c>
      <c r="DU31" s="95">
        <f t="shared" si="21"/>
        <v>1688</v>
      </c>
      <c r="DV31" s="95">
        <f t="shared" si="21"/>
        <v>1771</v>
      </c>
      <c r="DW31" s="95">
        <f t="shared" si="21"/>
        <v>1751</v>
      </c>
      <c r="DX31" s="95">
        <f t="shared" si="21"/>
        <v>1628</v>
      </c>
      <c r="DY31" s="95">
        <f t="shared" si="21"/>
        <v>1685</v>
      </c>
      <c r="DZ31" s="95">
        <f t="shared" si="21"/>
        <v>1765</v>
      </c>
      <c r="EA31" s="95">
        <f t="shared" si="21"/>
        <v>1893</v>
      </c>
      <c r="EB31" s="95">
        <f t="shared" si="21"/>
        <v>1899</v>
      </c>
      <c r="EC31" s="95">
        <f t="shared" si="21"/>
        <v>1954</v>
      </c>
      <c r="ED31" s="95">
        <f t="shared" si="21"/>
        <v>1959</v>
      </c>
      <c r="EE31" s="95">
        <f t="shared" si="21"/>
        <v>1850</v>
      </c>
      <c r="EF31" s="95">
        <f t="shared" si="21"/>
        <v>1964</v>
      </c>
      <c r="EG31" s="95">
        <f t="shared" si="21"/>
        <v>1908</v>
      </c>
      <c r="EH31" s="95">
        <f t="shared" si="21"/>
        <v>1883</v>
      </c>
      <c r="EI31" s="95">
        <f t="shared" si="21"/>
        <v>1874</v>
      </c>
      <c r="EJ31" s="95">
        <f t="shared" si="21"/>
        <v>1650</v>
      </c>
      <c r="EK31" s="95">
        <f t="shared" si="21"/>
        <v>1718</v>
      </c>
      <c r="EL31" s="95">
        <f t="shared" si="21"/>
        <v>1794</v>
      </c>
      <c r="EM31" s="95">
        <f t="shared" si="21"/>
        <v>1864</v>
      </c>
      <c r="EN31" s="95">
        <f t="shared" si="21"/>
        <v>1897</v>
      </c>
      <c r="EO31" s="95">
        <f t="shared" si="21"/>
        <v>1896</v>
      </c>
      <c r="EP31" s="95">
        <f t="shared" si="21"/>
        <v>1872</v>
      </c>
      <c r="EQ31" s="95">
        <f t="shared" si="21"/>
        <v>1828</v>
      </c>
      <c r="ER31" s="95">
        <f t="shared" ref="ER31:FW31" si="22">ER21-ER22</f>
        <v>1828</v>
      </c>
      <c r="ES31" s="95">
        <f t="shared" si="22"/>
        <v>1794</v>
      </c>
      <c r="ET31" s="95">
        <f t="shared" si="22"/>
        <v>1751</v>
      </c>
      <c r="EU31" s="95">
        <f t="shared" si="22"/>
        <v>1692</v>
      </c>
      <c r="EV31" s="95">
        <f t="shared" si="22"/>
        <v>1551</v>
      </c>
      <c r="EW31" s="95">
        <f t="shared" si="22"/>
        <v>1576</v>
      </c>
      <c r="EX31" s="95">
        <f t="shared" si="22"/>
        <v>1649</v>
      </c>
      <c r="EY31" s="95">
        <f t="shared" si="22"/>
        <v>1753</v>
      </c>
      <c r="EZ31" s="95">
        <f t="shared" si="22"/>
        <v>1803</v>
      </c>
      <c r="FA31" s="95">
        <f t="shared" si="22"/>
        <v>1722</v>
      </c>
      <c r="FB31" s="95">
        <f t="shared" si="22"/>
        <v>1726</v>
      </c>
      <c r="FC31" s="95">
        <f t="shared" si="22"/>
        <v>1668</v>
      </c>
      <c r="FD31" s="95">
        <f t="shared" si="22"/>
        <v>1624</v>
      </c>
      <c r="FE31" s="95">
        <f t="shared" si="22"/>
        <v>1617</v>
      </c>
      <c r="FF31" s="95">
        <f t="shared" si="22"/>
        <v>1602</v>
      </c>
      <c r="FG31" s="95">
        <f t="shared" si="22"/>
        <v>1508</v>
      </c>
      <c r="FH31" s="95">
        <f t="shared" si="22"/>
        <v>1403</v>
      </c>
      <c r="FI31" s="95">
        <f t="shared" si="22"/>
        <v>1439</v>
      </c>
      <c r="FJ31" s="95">
        <f t="shared" si="22"/>
        <v>1494</v>
      </c>
      <c r="FK31" s="95">
        <f t="shared" si="22"/>
        <v>1499</v>
      </c>
      <c r="FL31" s="95">
        <f t="shared" si="22"/>
        <v>1526</v>
      </c>
      <c r="FM31" s="95">
        <f t="shared" si="22"/>
        <v>1540</v>
      </c>
      <c r="FN31" s="95">
        <f t="shared" si="22"/>
        <v>1508</v>
      </c>
      <c r="FO31" s="95">
        <f t="shared" si="22"/>
        <v>1498</v>
      </c>
      <c r="FP31" s="95">
        <f t="shared" si="22"/>
        <v>1504</v>
      </c>
      <c r="FQ31" s="95">
        <f t="shared" si="22"/>
        <v>1477</v>
      </c>
      <c r="FR31" s="95">
        <f t="shared" si="22"/>
        <v>1488</v>
      </c>
      <c r="FS31" s="31">
        <f t="shared" si="22"/>
        <v>1443</v>
      </c>
      <c r="FT31" s="31">
        <f t="shared" si="22"/>
        <v>1347</v>
      </c>
      <c r="FU31" s="31">
        <f t="shared" si="22"/>
        <v>1358</v>
      </c>
      <c r="FV31" s="31">
        <f t="shared" si="22"/>
        <v>1428</v>
      </c>
      <c r="FW31" s="31">
        <f t="shared" si="22"/>
        <v>1500</v>
      </c>
      <c r="FX31" s="31">
        <f t="shared" ref="FX31:GD31" si="23">FX21-FX22</f>
        <v>1489</v>
      </c>
      <c r="FY31" s="31">
        <f t="shared" si="23"/>
        <v>1507</v>
      </c>
      <c r="FZ31" s="31">
        <f t="shared" si="23"/>
        <v>1459</v>
      </c>
      <c r="GA31" s="31">
        <f t="shared" si="23"/>
        <v>1455</v>
      </c>
      <c r="GB31" s="31">
        <f t="shared" si="23"/>
        <v>1519</v>
      </c>
      <c r="GC31" s="31">
        <f t="shared" si="23"/>
        <v>1498</v>
      </c>
      <c r="GD31" s="31">
        <f t="shared" si="23"/>
        <v>1523</v>
      </c>
      <c r="GE31" s="31">
        <f t="shared" ref="GE31:GN31" si="24">GE21-GE22</f>
        <v>1507</v>
      </c>
      <c r="GF31" s="31">
        <f t="shared" si="24"/>
        <v>1434</v>
      </c>
      <c r="GG31" s="31">
        <f t="shared" si="24"/>
        <v>1487</v>
      </c>
      <c r="GH31" s="31">
        <f t="shared" si="24"/>
        <v>1547</v>
      </c>
      <c r="GI31" s="31">
        <f t="shared" si="24"/>
        <v>1641</v>
      </c>
      <c r="GJ31" s="31">
        <f t="shared" si="24"/>
        <v>1662</v>
      </c>
      <c r="GK31" s="31">
        <f t="shared" si="24"/>
        <v>1620</v>
      </c>
      <c r="GL31" s="31">
        <f t="shared" si="24"/>
        <v>1574</v>
      </c>
      <c r="GM31" s="31">
        <f t="shared" si="24"/>
        <v>1502</v>
      </c>
      <c r="GN31" s="176">
        <f t="shared" si="24"/>
        <v>1491</v>
      </c>
      <c r="GO31" s="176">
        <f t="shared" ref="GO31:GT31" si="25">GO21-GO22</f>
        <v>1465</v>
      </c>
      <c r="GP31" s="176">
        <f t="shared" si="25"/>
        <v>1482</v>
      </c>
      <c r="GQ31" s="176">
        <f t="shared" si="25"/>
        <v>1493</v>
      </c>
      <c r="GR31" s="176">
        <f t="shared" si="25"/>
        <v>1336</v>
      </c>
      <c r="GS31" s="176">
        <f t="shared" si="25"/>
        <v>1330</v>
      </c>
      <c r="GT31" s="176">
        <f t="shared" si="25"/>
        <v>1324</v>
      </c>
      <c r="GU31" s="176">
        <f>GU21-GU22</f>
        <v>1356</v>
      </c>
      <c r="GV31" s="176">
        <f>GV21-GV22</f>
        <v>1316</v>
      </c>
      <c r="GW31" s="176">
        <f>GW21-GW22</f>
        <v>1233</v>
      </c>
      <c r="GX31" s="176">
        <f>GX21-GX22</f>
        <v>965</v>
      </c>
      <c r="GY31" s="176">
        <f>GY21-GY22</f>
        <v>873</v>
      </c>
    </row>
    <row r="32" spans="1:208" s="105" customFormat="1" x14ac:dyDescent="0.3">
      <c r="A32" s="104" t="s">
        <v>169</v>
      </c>
      <c r="AY32" s="106"/>
      <c r="AZ32" s="95">
        <f t="shared" ref="AZ32:CE32" si="26">AZ20-AZ23</f>
        <v>1710</v>
      </c>
      <c r="BA32" s="95">
        <f t="shared" si="26"/>
        <v>1631</v>
      </c>
      <c r="BB32" s="95">
        <f t="shared" si="26"/>
        <v>1630</v>
      </c>
      <c r="BC32" s="95">
        <f t="shared" si="26"/>
        <v>1667</v>
      </c>
      <c r="BD32" s="95">
        <f t="shared" si="26"/>
        <v>1611</v>
      </c>
      <c r="BE32" s="95">
        <f t="shared" si="26"/>
        <v>1428</v>
      </c>
      <c r="BF32" s="95">
        <f t="shared" si="26"/>
        <v>1477</v>
      </c>
      <c r="BG32" s="95">
        <f t="shared" si="26"/>
        <v>1508</v>
      </c>
      <c r="BH32" s="95">
        <f t="shared" si="26"/>
        <v>1559</v>
      </c>
      <c r="BI32" s="95">
        <f t="shared" si="26"/>
        <v>1550</v>
      </c>
      <c r="BJ32" s="95">
        <f t="shared" si="26"/>
        <v>1520</v>
      </c>
      <c r="BK32" s="95">
        <f t="shared" si="26"/>
        <v>1510</v>
      </c>
      <c r="BL32" s="95">
        <f t="shared" si="26"/>
        <v>1463</v>
      </c>
      <c r="BM32" s="95">
        <f t="shared" si="26"/>
        <v>1600</v>
      </c>
      <c r="BN32" s="95">
        <f t="shared" si="26"/>
        <v>1537</v>
      </c>
      <c r="BO32" s="95">
        <f t="shared" si="26"/>
        <v>1534</v>
      </c>
      <c r="BP32" s="95">
        <f t="shared" si="26"/>
        <v>1314</v>
      </c>
      <c r="BQ32" s="95">
        <f t="shared" si="26"/>
        <v>1304</v>
      </c>
      <c r="BR32" s="95">
        <f t="shared" si="26"/>
        <v>1364</v>
      </c>
      <c r="BS32" s="95">
        <f t="shared" si="26"/>
        <v>1328</v>
      </c>
      <c r="BT32" s="95">
        <f t="shared" si="26"/>
        <v>1388</v>
      </c>
      <c r="BU32" s="95">
        <f t="shared" si="26"/>
        <v>1465</v>
      </c>
      <c r="BV32" s="95">
        <f t="shared" si="26"/>
        <v>1535</v>
      </c>
      <c r="BW32" s="95">
        <f t="shared" si="26"/>
        <v>1575</v>
      </c>
      <c r="BX32" s="95">
        <f t="shared" si="26"/>
        <v>1577</v>
      </c>
      <c r="BY32" s="95">
        <f t="shared" si="26"/>
        <v>1553</v>
      </c>
      <c r="BZ32" s="95">
        <f t="shared" si="26"/>
        <v>1500</v>
      </c>
      <c r="CA32" s="95">
        <f t="shared" si="26"/>
        <v>1525</v>
      </c>
      <c r="CB32" s="95">
        <f t="shared" si="26"/>
        <v>1343</v>
      </c>
      <c r="CC32" s="95">
        <f t="shared" si="26"/>
        <v>1320</v>
      </c>
      <c r="CD32" s="95">
        <f t="shared" si="26"/>
        <v>1289</v>
      </c>
      <c r="CE32" s="95">
        <f t="shared" si="26"/>
        <v>1367</v>
      </c>
      <c r="CF32" s="95">
        <f t="shared" ref="CF32:DK32" si="27">CF20-CF23</f>
        <v>1412</v>
      </c>
      <c r="CG32" s="95">
        <f t="shared" si="27"/>
        <v>1380</v>
      </c>
      <c r="CH32" s="95">
        <f t="shared" si="27"/>
        <v>1367</v>
      </c>
      <c r="CI32" s="95">
        <f t="shared" si="27"/>
        <v>1359</v>
      </c>
      <c r="CJ32" s="95">
        <f t="shared" si="27"/>
        <v>1325</v>
      </c>
      <c r="CK32" s="95">
        <f t="shared" si="27"/>
        <v>1268</v>
      </c>
      <c r="CL32" s="95">
        <f t="shared" si="27"/>
        <v>1235</v>
      </c>
      <c r="CM32" s="95">
        <f t="shared" si="27"/>
        <v>1200</v>
      </c>
      <c r="CN32" s="95">
        <f t="shared" si="27"/>
        <v>1065</v>
      </c>
      <c r="CO32" s="95">
        <f t="shared" si="27"/>
        <v>1101</v>
      </c>
      <c r="CP32" s="95">
        <f t="shared" si="27"/>
        <v>1094</v>
      </c>
      <c r="CQ32" s="95">
        <f t="shared" si="27"/>
        <v>1143</v>
      </c>
      <c r="CR32" s="95">
        <f t="shared" si="27"/>
        <v>1139</v>
      </c>
      <c r="CS32" s="95">
        <f t="shared" si="27"/>
        <v>1147</v>
      </c>
      <c r="CT32" s="95">
        <f t="shared" si="27"/>
        <v>1167</v>
      </c>
      <c r="CU32" s="95">
        <f t="shared" si="27"/>
        <v>1182</v>
      </c>
      <c r="CV32" s="95">
        <f t="shared" si="27"/>
        <v>1146</v>
      </c>
      <c r="CW32" s="95">
        <f t="shared" si="27"/>
        <v>1133</v>
      </c>
      <c r="CX32" s="95">
        <f t="shared" si="27"/>
        <v>1131</v>
      </c>
      <c r="CY32" s="95">
        <f t="shared" si="27"/>
        <v>1115</v>
      </c>
      <c r="CZ32" s="95">
        <f t="shared" si="27"/>
        <v>1022</v>
      </c>
      <c r="DA32" s="95">
        <f t="shared" si="27"/>
        <v>1032</v>
      </c>
      <c r="DB32" s="95">
        <f t="shared" si="27"/>
        <v>1153</v>
      </c>
      <c r="DC32" s="95">
        <f t="shared" si="27"/>
        <v>1185</v>
      </c>
      <c r="DD32" s="95">
        <f t="shared" si="27"/>
        <v>1195</v>
      </c>
      <c r="DE32" s="95">
        <f t="shared" si="27"/>
        <v>1235</v>
      </c>
      <c r="DF32" s="95">
        <f t="shared" si="27"/>
        <v>1227</v>
      </c>
      <c r="DG32" s="95">
        <f t="shared" si="27"/>
        <v>1210</v>
      </c>
      <c r="DH32" s="95">
        <f t="shared" si="27"/>
        <v>1146</v>
      </c>
      <c r="DI32" s="95">
        <f t="shared" si="27"/>
        <v>1157</v>
      </c>
      <c r="DJ32" s="95">
        <f t="shared" si="27"/>
        <v>1124</v>
      </c>
      <c r="DK32" s="95">
        <f t="shared" si="27"/>
        <v>1117</v>
      </c>
      <c r="DL32" s="95">
        <f t="shared" ref="DL32:EQ32" si="28">DL20-DL23</f>
        <v>972</v>
      </c>
      <c r="DM32" s="95">
        <f t="shared" si="28"/>
        <v>1009</v>
      </c>
      <c r="DN32" s="95">
        <f t="shared" si="28"/>
        <v>1006</v>
      </c>
      <c r="DO32" s="95">
        <f t="shared" si="28"/>
        <v>989</v>
      </c>
      <c r="DP32" s="95">
        <f t="shared" si="28"/>
        <v>1080</v>
      </c>
      <c r="DQ32" s="95">
        <f t="shared" si="28"/>
        <v>1100</v>
      </c>
      <c r="DR32" s="95">
        <f t="shared" si="28"/>
        <v>1103</v>
      </c>
      <c r="DS32" s="95">
        <f t="shared" si="28"/>
        <v>1121</v>
      </c>
      <c r="DT32" s="95">
        <f t="shared" si="28"/>
        <v>1166</v>
      </c>
      <c r="DU32" s="95">
        <f t="shared" si="28"/>
        <v>1131</v>
      </c>
      <c r="DV32" s="95">
        <f t="shared" si="28"/>
        <v>1114</v>
      </c>
      <c r="DW32" s="95">
        <f t="shared" si="28"/>
        <v>1092</v>
      </c>
      <c r="DX32" s="95">
        <f t="shared" si="28"/>
        <v>1030</v>
      </c>
      <c r="DY32" s="95">
        <f t="shared" si="28"/>
        <v>1005</v>
      </c>
      <c r="DZ32" s="95">
        <f t="shared" si="28"/>
        <v>995</v>
      </c>
      <c r="EA32" s="95">
        <f t="shared" si="28"/>
        <v>1082</v>
      </c>
      <c r="EB32" s="95">
        <f t="shared" si="28"/>
        <v>1064</v>
      </c>
      <c r="EC32" s="95">
        <f t="shared" si="28"/>
        <v>1111</v>
      </c>
      <c r="ED32" s="95">
        <f t="shared" si="28"/>
        <v>1125</v>
      </c>
      <c r="EE32" s="95">
        <f t="shared" si="28"/>
        <v>1150</v>
      </c>
      <c r="EF32" s="95">
        <f t="shared" si="28"/>
        <v>1124</v>
      </c>
      <c r="EG32" s="95">
        <f t="shared" si="28"/>
        <v>1055</v>
      </c>
      <c r="EH32" s="95">
        <f t="shared" si="28"/>
        <v>1038</v>
      </c>
      <c r="EI32" s="95">
        <f t="shared" si="28"/>
        <v>1013</v>
      </c>
      <c r="EJ32" s="95">
        <f t="shared" si="28"/>
        <v>930</v>
      </c>
      <c r="EK32" s="95">
        <f t="shared" si="28"/>
        <v>937</v>
      </c>
      <c r="EL32" s="95">
        <f t="shared" si="28"/>
        <v>962</v>
      </c>
      <c r="EM32" s="95">
        <f t="shared" si="28"/>
        <v>974</v>
      </c>
      <c r="EN32" s="95">
        <f t="shared" si="28"/>
        <v>1015</v>
      </c>
      <c r="EO32" s="95">
        <f t="shared" si="28"/>
        <v>1055</v>
      </c>
      <c r="EP32" s="95">
        <f t="shared" si="28"/>
        <v>1066</v>
      </c>
      <c r="EQ32" s="95">
        <f t="shared" si="28"/>
        <v>1056</v>
      </c>
      <c r="ER32" s="95">
        <f t="shared" ref="ER32:FW32" si="29">ER20-ER23</f>
        <v>1048</v>
      </c>
      <c r="ES32" s="95">
        <f t="shared" si="29"/>
        <v>1051</v>
      </c>
      <c r="ET32" s="95">
        <f t="shared" si="29"/>
        <v>1056</v>
      </c>
      <c r="EU32" s="95">
        <f t="shared" si="29"/>
        <v>1035</v>
      </c>
      <c r="EV32" s="95">
        <f t="shared" si="29"/>
        <v>946</v>
      </c>
      <c r="EW32" s="95">
        <f t="shared" si="29"/>
        <v>922</v>
      </c>
      <c r="EX32" s="95">
        <f t="shared" si="29"/>
        <v>942</v>
      </c>
      <c r="EY32" s="95">
        <f t="shared" si="29"/>
        <v>938</v>
      </c>
      <c r="EZ32" s="95">
        <f t="shared" si="29"/>
        <v>969</v>
      </c>
      <c r="FA32" s="95">
        <f t="shared" si="29"/>
        <v>934</v>
      </c>
      <c r="FB32" s="95">
        <f t="shared" si="29"/>
        <v>948</v>
      </c>
      <c r="FC32" s="95">
        <f t="shared" si="29"/>
        <v>921</v>
      </c>
      <c r="FD32" s="95">
        <f t="shared" si="29"/>
        <v>895</v>
      </c>
      <c r="FE32" s="95">
        <f t="shared" si="29"/>
        <v>881</v>
      </c>
      <c r="FF32" s="95">
        <f t="shared" si="29"/>
        <v>851</v>
      </c>
      <c r="FG32" s="95">
        <f t="shared" si="29"/>
        <v>822</v>
      </c>
      <c r="FH32" s="95">
        <f t="shared" si="29"/>
        <v>762</v>
      </c>
      <c r="FI32" s="95">
        <f t="shared" si="29"/>
        <v>780</v>
      </c>
      <c r="FJ32" s="95">
        <f t="shared" si="29"/>
        <v>800</v>
      </c>
      <c r="FK32" s="95">
        <f t="shared" si="29"/>
        <v>820</v>
      </c>
      <c r="FL32" s="95">
        <f t="shared" si="29"/>
        <v>814</v>
      </c>
      <c r="FM32" s="95">
        <f t="shared" si="29"/>
        <v>810</v>
      </c>
      <c r="FN32" s="95">
        <f t="shared" si="29"/>
        <v>799</v>
      </c>
      <c r="FO32" s="95">
        <f t="shared" si="29"/>
        <v>807</v>
      </c>
      <c r="FP32" s="95">
        <f t="shared" si="29"/>
        <v>794</v>
      </c>
      <c r="FQ32" s="95">
        <f t="shared" si="29"/>
        <v>763</v>
      </c>
      <c r="FR32" s="95">
        <f t="shared" si="29"/>
        <v>758</v>
      </c>
      <c r="FS32" s="31">
        <f t="shared" si="29"/>
        <v>739</v>
      </c>
      <c r="FT32" s="31">
        <f t="shared" si="29"/>
        <v>678</v>
      </c>
      <c r="FU32" s="31">
        <f t="shared" si="29"/>
        <v>679</v>
      </c>
      <c r="FV32" s="31">
        <f t="shared" si="29"/>
        <v>656</v>
      </c>
      <c r="FW32" s="31">
        <f t="shared" si="29"/>
        <v>678</v>
      </c>
      <c r="FX32" s="31">
        <f t="shared" ref="FX32:GD32" si="30">FX20-FX23</f>
        <v>694</v>
      </c>
      <c r="FY32" s="31">
        <f t="shared" si="30"/>
        <v>707</v>
      </c>
      <c r="FZ32" s="31">
        <f t="shared" si="30"/>
        <v>739</v>
      </c>
      <c r="GA32" s="31">
        <f t="shared" si="30"/>
        <v>738</v>
      </c>
      <c r="GB32" s="31">
        <f t="shared" si="30"/>
        <v>746</v>
      </c>
      <c r="GC32" s="31">
        <f t="shared" si="30"/>
        <v>748</v>
      </c>
      <c r="GD32" s="31">
        <f t="shared" si="30"/>
        <v>763</v>
      </c>
      <c r="GE32" s="31">
        <f t="shared" ref="GE32:GN32" si="31">GE20-GE23</f>
        <v>774</v>
      </c>
      <c r="GF32" s="31">
        <f t="shared" si="31"/>
        <v>702</v>
      </c>
      <c r="GG32" s="31">
        <f t="shared" si="31"/>
        <v>722</v>
      </c>
      <c r="GH32" s="31">
        <f t="shared" si="31"/>
        <v>762</v>
      </c>
      <c r="GI32" s="31">
        <f t="shared" si="31"/>
        <v>783</v>
      </c>
      <c r="GJ32" s="31">
        <f t="shared" si="31"/>
        <v>832</v>
      </c>
      <c r="GK32" s="31">
        <f t="shared" si="31"/>
        <v>863</v>
      </c>
      <c r="GL32" s="31">
        <f t="shared" si="31"/>
        <v>839</v>
      </c>
      <c r="GM32" s="31">
        <f t="shared" si="31"/>
        <v>838</v>
      </c>
      <c r="GN32" s="176">
        <f t="shared" si="31"/>
        <v>852</v>
      </c>
      <c r="GO32" s="176">
        <f t="shared" ref="GO32:GT32" si="32">GO20-GO23</f>
        <v>838</v>
      </c>
      <c r="GP32" s="176">
        <f t="shared" si="32"/>
        <v>818</v>
      </c>
      <c r="GQ32" s="176">
        <f t="shared" si="32"/>
        <v>793</v>
      </c>
      <c r="GR32" s="176">
        <f t="shared" si="32"/>
        <v>707</v>
      </c>
      <c r="GS32" s="176">
        <f t="shared" si="32"/>
        <v>732</v>
      </c>
      <c r="GT32" s="176">
        <f t="shared" si="32"/>
        <v>752</v>
      </c>
      <c r="GU32" s="176">
        <f>GU20-GU23</f>
        <v>763</v>
      </c>
      <c r="GV32" s="176">
        <f>GV20-GV23</f>
        <v>756</v>
      </c>
      <c r="GW32" s="176">
        <f>GW20-GW23</f>
        <v>763</v>
      </c>
      <c r="GX32" s="176">
        <f>GX20-GX23</f>
        <v>722</v>
      </c>
      <c r="GY32" s="176">
        <f>GY20-GY23</f>
        <v>699</v>
      </c>
    </row>
    <row r="33" spans="1:214" s="105" customFormat="1" x14ac:dyDescent="0.3">
      <c r="A33" s="104" t="s">
        <v>170</v>
      </c>
      <c r="AY33" s="106"/>
      <c r="AZ33" s="95">
        <f t="shared" ref="AZ33:CE33" si="33">AZ19-AZ24</f>
        <v>113</v>
      </c>
      <c r="BA33" s="95">
        <f t="shared" si="33"/>
        <v>120</v>
      </c>
      <c r="BB33" s="95">
        <f t="shared" si="33"/>
        <v>121</v>
      </c>
      <c r="BC33" s="95">
        <f t="shared" si="33"/>
        <v>132</v>
      </c>
      <c r="BD33" s="95">
        <f t="shared" si="33"/>
        <v>124</v>
      </c>
      <c r="BE33" s="95">
        <f t="shared" si="33"/>
        <v>108</v>
      </c>
      <c r="BF33" s="95">
        <f t="shared" si="33"/>
        <v>115</v>
      </c>
      <c r="BG33" s="95">
        <f t="shared" si="33"/>
        <v>115</v>
      </c>
      <c r="BH33" s="95">
        <f t="shared" si="33"/>
        <v>110</v>
      </c>
      <c r="BI33" s="95">
        <f t="shared" si="33"/>
        <v>107</v>
      </c>
      <c r="BJ33" s="95">
        <f t="shared" si="33"/>
        <v>107</v>
      </c>
      <c r="BK33" s="95">
        <f t="shared" si="33"/>
        <v>101</v>
      </c>
      <c r="BL33" s="95">
        <f t="shared" si="33"/>
        <v>108</v>
      </c>
      <c r="BM33" s="95">
        <f t="shared" si="33"/>
        <v>103</v>
      </c>
      <c r="BN33" s="95">
        <f t="shared" si="33"/>
        <v>107</v>
      </c>
      <c r="BO33" s="95">
        <f t="shared" si="33"/>
        <v>108</v>
      </c>
      <c r="BP33" s="95">
        <f t="shared" si="33"/>
        <v>98</v>
      </c>
      <c r="BQ33" s="95">
        <f t="shared" si="33"/>
        <v>108</v>
      </c>
      <c r="BR33" s="95">
        <f t="shared" si="33"/>
        <v>113</v>
      </c>
      <c r="BS33" s="95">
        <f t="shared" si="33"/>
        <v>127</v>
      </c>
      <c r="BT33" s="95">
        <f t="shared" si="33"/>
        <v>128</v>
      </c>
      <c r="BU33" s="95">
        <f t="shared" si="33"/>
        <v>138</v>
      </c>
      <c r="BV33" s="95">
        <f t="shared" si="33"/>
        <v>141</v>
      </c>
      <c r="BW33" s="95">
        <f t="shared" si="33"/>
        <v>143</v>
      </c>
      <c r="BX33" s="95">
        <f t="shared" si="33"/>
        <v>145</v>
      </c>
      <c r="BY33" s="95">
        <f t="shared" si="33"/>
        <v>151</v>
      </c>
      <c r="BZ33" s="95">
        <f t="shared" si="33"/>
        <v>145</v>
      </c>
      <c r="CA33" s="95">
        <f t="shared" si="33"/>
        <v>151</v>
      </c>
      <c r="CB33" s="95">
        <f t="shared" si="33"/>
        <v>142</v>
      </c>
      <c r="CC33" s="95">
        <f t="shared" si="33"/>
        <v>144</v>
      </c>
      <c r="CD33" s="95">
        <f t="shared" si="33"/>
        <v>151</v>
      </c>
      <c r="CE33" s="95">
        <f t="shared" si="33"/>
        <v>136</v>
      </c>
      <c r="CF33" s="95">
        <f t="shared" ref="CF33:DK33" si="34">CF19-CF24</f>
        <v>132</v>
      </c>
      <c r="CG33" s="95">
        <f t="shared" si="34"/>
        <v>133</v>
      </c>
      <c r="CH33" s="95">
        <f t="shared" si="34"/>
        <v>126</v>
      </c>
      <c r="CI33" s="95">
        <f t="shared" si="34"/>
        <v>123</v>
      </c>
      <c r="CJ33" s="95">
        <f t="shared" si="34"/>
        <v>124</v>
      </c>
      <c r="CK33" s="95">
        <f t="shared" si="34"/>
        <v>116</v>
      </c>
      <c r="CL33" s="95">
        <f t="shared" si="34"/>
        <v>113</v>
      </c>
      <c r="CM33" s="95">
        <f t="shared" si="34"/>
        <v>112</v>
      </c>
      <c r="CN33" s="95">
        <f t="shared" si="34"/>
        <v>109</v>
      </c>
      <c r="CO33" s="95">
        <f t="shared" si="34"/>
        <v>110</v>
      </c>
      <c r="CP33" s="95">
        <f t="shared" si="34"/>
        <v>128</v>
      </c>
      <c r="CQ33" s="95">
        <f t="shared" si="34"/>
        <v>142</v>
      </c>
      <c r="CR33" s="95">
        <f t="shared" si="34"/>
        <v>147</v>
      </c>
      <c r="CS33" s="95">
        <f t="shared" si="34"/>
        <v>145</v>
      </c>
      <c r="CT33" s="95">
        <f t="shared" si="34"/>
        <v>146</v>
      </c>
      <c r="CU33" s="95">
        <f t="shared" si="34"/>
        <v>147</v>
      </c>
      <c r="CV33" s="95">
        <f t="shared" si="34"/>
        <v>147</v>
      </c>
      <c r="CW33" s="95">
        <f t="shared" si="34"/>
        <v>141</v>
      </c>
      <c r="CX33" s="95">
        <f t="shared" si="34"/>
        <v>138</v>
      </c>
      <c r="CY33" s="95">
        <f t="shared" si="34"/>
        <v>138</v>
      </c>
      <c r="CZ33" s="95">
        <f t="shared" si="34"/>
        <v>116</v>
      </c>
      <c r="DA33" s="95">
        <f t="shared" si="34"/>
        <v>135</v>
      </c>
      <c r="DB33" s="95">
        <f t="shared" si="34"/>
        <v>139</v>
      </c>
      <c r="DC33" s="95">
        <f t="shared" si="34"/>
        <v>131</v>
      </c>
      <c r="DD33" s="95">
        <f t="shared" si="34"/>
        <v>136</v>
      </c>
      <c r="DE33" s="95">
        <f t="shared" si="34"/>
        <v>132</v>
      </c>
      <c r="DF33" s="95">
        <f t="shared" si="34"/>
        <v>113</v>
      </c>
      <c r="DG33" s="95">
        <f t="shared" si="34"/>
        <v>128</v>
      </c>
      <c r="DH33" s="95">
        <f t="shared" si="34"/>
        <v>129</v>
      </c>
      <c r="DI33" s="95">
        <f t="shared" si="34"/>
        <v>130</v>
      </c>
      <c r="DJ33" s="95">
        <f t="shared" si="34"/>
        <v>138</v>
      </c>
      <c r="DK33" s="95">
        <f t="shared" si="34"/>
        <v>127</v>
      </c>
      <c r="DL33" s="95">
        <f t="shared" ref="DL33:EQ33" si="35">DL19-DL24</f>
        <v>124</v>
      </c>
      <c r="DM33" s="95">
        <f t="shared" si="35"/>
        <v>129</v>
      </c>
      <c r="DN33" s="95">
        <f t="shared" si="35"/>
        <v>130</v>
      </c>
      <c r="DO33" s="95">
        <f t="shared" si="35"/>
        <v>135</v>
      </c>
      <c r="DP33" s="95">
        <f t="shared" si="35"/>
        <v>134</v>
      </c>
      <c r="DQ33" s="95">
        <f t="shared" si="35"/>
        <v>131</v>
      </c>
      <c r="DR33" s="95">
        <f t="shared" si="35"/>
        <v>126</v>
      </c>
      <c r="DS33" s="95">
        <f t="shared" si="35"/>
        <v>127</v>
      </c>
      <c r="DT33" s="95">
        <f t="shared" si="35"/>
        <v>132</v>
      </c>
      <c r="DU33" s="95">
        <f t="shared" si="35"/>
        <v>131</v>
      </c>
      <c r="DV33" s="95">
        <f t="shared" si="35"/>
        <v>129</v>
      </c>
      <c r="DW33" s="95">
        <f t="shared" si="35"/>
        <v>126</v>
      </c>
      <c r="DX33" s="95">
        <f t="shared" si="35"/>
        <v>129</v>
      </c>
      <c r="DY33" s="95">
        <f t="shared" si="35"/>
        <v>130</v>
      </c>
      <c r="DZ33" s="95">
        <f t="shared" si="35"/>
        <v>130</v>
      </c>
      <c r="EA33" s="95">
        <f t="shared" si="35"/>
        <v>130</v>
      </c>
      <c r="EB33" s="95">
        <f t="shared" si="35"/>
        <v>123</v>
      </c>
      <c r="EC33" s="95">
        <f t="shared" si="35"/>
        <v>112</v>
      </c>
      <c r="ED33" s="95">
        <f t="shared" si="35"/>
        <v>125</v>
      </c>
      <c r="EE33" s="95">
        <f t="shared" si="35"/>
        <v>125</v>
      </c>
      <c r="EF33" s="95">
        <f t="shared" si="35"/>
        <v>130</v>
      </c>
      <c r="EG33" s="95">
        <f t="shared" si="35"/>
        <v>130</v>
      </c>
      <c r="EH33" s="95">
        <f t="shared" si="35"/>
        <v>130</v>
      </c>
      <c r="EI33" s="95">
        <f t="shared" si="35"/>
        <v>120</v>
      </c>
      <c r="EJ33" s="95">
        <f t="shared" si="35"/>
        <v>111</v>
      </c>
      <c r="EK33" s="95">
        <f t="shared" si="35"/>
        <v>116</v>
      </c>
      <c r="EL33" s="95">
        <f t="shared" si="35"/>
        <v>110</v>
      </c>
      <c r="EM33" s="95">
        <f t="shared" si="35"/>
        <v>104</v>
      </c>
      <c r="EN33" s="95">
        <f t="shared" si="35"/>
        <v>103</v>
      </c>
      <c r="EO33" s="95">
        <f t="shared" si="35"/>
        <v>104</v>
      </c>
      <c r="EP33" s="95">
        <f t="shared" si="35"/>
        <v>101</v>
      </c>
      <c r="EQ33" s="95">
        <f t="shared" si="35"/>
        <v>105</v>
      </c>
      <c r="ER33" s="95">
        <f t="shared" ref="ER33:FW33" si="36">ER19-ER24</f>
        <v>95</v>
      </c>
      <c r="ES33" s="95">
        <f t="shared" si="36"/>
        <v>99</v>
      </c>
      <c r="ET33" s="95">
        <f t="shared" si="36"/>
        <v>93</v>
      </c>
      <c r="EU33" s="95">
        <f t="shared" si="36"/>
        <v>97</v>
      </c>
      <c r="EV33" s="95">
        <f t="shared" si="36"/>
        <v>88</v>
      </c>
      <c r="EW33" s="95">
        <f t="shared" si="36"/>
        <v>89</v>
      </c>
      <c r="EX33" s="95">
        <f t="shared" si="36"/>
        <v>75</v>
      </c>
      <c r="EY33" s="95">
        <f t="shared" si="36"/>
        <v>78</v>
      </c>
      <c r="EZ33" s="95">
        <f t="shared" si="36"/>
        <v>78</v>
      </c>
      <c r="FA33" s="95">
        <f t="shared" si="36"/>
        <v>74</v>
      </c>
      <c r="FB33" s="95">
        <f t="shared" si="36"/>
        <v>74</v>
      </c>
      <c r="FC33" s="95">
        <f t="shared" si="36"/>
        <v>83</v>
      </c>
      <c r="FD33" s="95">
        <f t="shared" si="36"/>
        <v>75</v>
      </c>
      <c r="FE33" s="95">
        <f t="shared" si="36"/>
        <v>73</v>
      </c>
      <c r="FF33" s="95">
        <f t="shared" si="36"/>
        <v>74</v>
      </c>
      <c r="FG33" s="95">
        <f t="shared" si="36"/>
        <v>85</v>
      </c>
      <c r="FH33" s="95">
        <f t="shared" si="36"/>
        <v>69</v>
      </c>
      <c r="FI33" s="95">
        <f t="shared" si="36"/>
        <v>71</v>
      </c>
      <c r="FJ33" s="95">
        <f t="shared" si="36"/>
        <v>73</v>
      </c>
      <c r="FK33" s="95">
        <f t="shared" si="36"/>
        <v>67</v>
      </c>
      <c r="FL33" s="95">
        <f t="shared" si="36"/>
        <v>68</v>
      </c>
      <c r="FM33" s="95">
        <f t="shared" si="36"/>
        <v>68</v>
      </c>
      <c r="FN33" s="95">
        <f t="shared" si="36"/>
        <v>63</v>
      </c>
      <c r="FO33" s="95">
        <f t="shared" si="36"/>
        <v>65</v>
      </c>
      <c r="FP33" s="95">
        <f t="shared" si="36"/>
        <v>63</v>
      </c>
      <c r="FQ33" s="95">
        <f t="shared" si="36"/>
        <v>57</v>
      </c>
      <c r="FR33" s="95">
        <f t="shared" si="36"/>
        <v>64</v>
      </c>
      <c r="FS33" s="31">
        <f t="shared" si="36"/>
        <v>65</v>
      </c>
      <c r="FT33" s="31">
        <f t="shared" si="36"/>
        <v>58</v>
      </c>
      <c r="FU33" s="31">
        <f t="shared" si="36"/>
        <v>58</v>
      </c>
      <c r="FV33" s="31">
        <f t="shared" si="36"/>
        <v>57</v>
      </c>
      <c r="FW33" s="31">
        <f t="shared" si="36"/>
        <v>58</v>
      </c>
      <c r="FX33" s="31">
        <f t="shared" ref="FX33:GD33" si="37">FX19-FX24</f>
        <v>54</v>
      </c>
      <c r="FY33" s="31">
        <f t="shared" si="37"/>
        <v>50</v>
      </c>
      <c r="FZ33" s="31">
        <f t="shared" si="37"/>
        <v>55</v>
      </c>
      <c r="GA33" s="31">
        <f t="shared" si="37"/>
        <v>53</v>
      </c>
      <c r="GB33" s="31">
        <f t="shared" si="37"/>
        <v>59</v>
      </c>
      <c r="GC33" s="31">
        <f t="shared" si="37"/>
        <v>58</v>
      </c>
      <c r="GD33" s="31">
        <f t="shared" si="37"/>
        <v>58</v>
      </c>
      <c r="GE33" s="31">
        <f t="shared" ref="GE33:GN33" si="38">GE19-GE24</f>
        <v>59</v>
      </c>
      <c r="GF33" s="31">
        <f t="shared" si="38"/>
        <v>53</v>
      </c>
      <c r="GG33" s="31">
        <f t="shared" si="38"/>
        <v>55</v>
      </c>
      <c r="GH33" s="31">
        <f t="shared" si="38"/>
        <v>53</v>
      </c>
      <c r="GI33" s="31">
        <f t="shared" si="38"/>
        <v>58</v>
      </c>
      <c r="GJ33" s="31">
        <f t="shared" si="38"/>
        <v>60</v>
      </c>
      <c r="GK33" s="31">
        <f t="shared" si="38"/>
        <v>57</v>
      </c>
      <c r="GL33" s="31">
        <f t="shared" si="38"/>
        <v>51</v>
      </c>
      <c r="GM33" s="31">
        <f t="shared" si="38"/>
        <v>55</v>
      </c>
      <c r="GN33" s="176">
        <f t="shared" si="38"/>
        <v>62</v>
      </c>
      <c r="GO33" s="176">
        <f t="shared" ref="GO33:GT33" si="39">GO19-GO24</f>
        <v>68</v>
      </c>
      <c r="GP33" s="176">
        <f t="shared" si="39"/>
        <v>67</v>
      </c>
      <c r="GQ33" s="176">
        <f t="shared" si="39"/>
        <v>60</v>
      </c>
      <c r="GR33" s="176">
        <f t="shared" si="39"/>
        <v>49</v>
      </c>
      <c r="GS33" s="176">
        <f t="shared" si="39"/>
        <v>45</v>
      </c>
      <c r="GT33" s="176">
        <f t="shared" si="39"/>
        <v>45</v>
      </c>
      <c r="GU33" s="176">
        <f>GU19-GU24</f>
        <v>43</v>
      </c>
      <c r="GV33" s="176">
        <f>GV19-GV24</f>
        <v>44</v>
      </c>
      <c r="GW33" s="176">
        <f>GW19-GW24</f>
        <v>46</v>
      </c>
      <c r="GX33" s="176">
        <f>GX19-GX24</f>
        <v>49</v>
      </c>
      <c r="GY33" s="176">
        <f>GY19-GY24</f>
        <v>50</v>
      </c>
    </row>
    <row r="34" spans="1:214" s="105" customFormat="1" x14ac:dyDescent="0.3">
      <c r="A34" s="104" t="s">
        <v>243</v>
      </c>
      <c r="AY34" s="106"/>
      <c r="AZ34" s="95">
        <f t="shared" ref="AZ34:CE34" si="40">SUM(AZ31:AZ33)</f>
        <v>4542</v>
      </c>
      <c r="BA34" s="95">
        <f t="shared" si="40"/>
        <v>4463</v>
      </c>
      <c r="BB34" s="95">
        <f t="shared" si="40"/>
        <v>4418</v>
      </c>
      <c r="BC34" s="95">
        <f t="shared" si="40"/>
        <v>4456</v>
      </c>
      <c r="BD34" s="95">
        <f t="shared" si="40"/>
        <v>4334</v>
      </c>
      <c r="BE34" s="95">
        <f t="shared" si="40"/>
        <v>3886</v>
      </c>
      <c r="BF34" s="95">
        <f t="shared" si="40"/>
        <v>4046</v>
      </c>
      <c r="BG34" s="95">
        <f t="shared" si="40"/>
        <v>4122</v>
      </c>
      <c r="BH34" s="95">
        <f t="shared" si="40"/>
        <v>4296</v>
      </c>
      <c r="BI34" s="95">
        <f t="shared" si="40"/>
        <v>4184</v>
      </c>
      <c r="BJ34" s="95">
        <f t="shared" si="40"/>
        <v>4180</v>
      </c>
      <c r="BK34" s="95">
        <f t="shared" si="40"/>
        <v>4170</v>
      </c>
      <c r="BL34" s="95">
        <f t="shared" si="40"/>
        <v>3991</v>
      </c>
      <c r="BM34" s="95">
        <f t="shared" si="40"/>
        <v>4203</v>
      </c>
      <c r="BN34" s="95">
        <f t="shared" si="40"/>
        <v>4144</v>
      </c>
      <c r="BO34" s="95">
        <f t="shared" si="40"/>
        <v>4129</v>
      </c>
      <c r="BP34" s="95">
        <f t="shared" si="40"/>
        <v>3638</v>
      </c>
      <c r="BQ34" s="95">
        <f t="shared" si="40"/>
        <v>3743</v>
      </c>
      <c r="BR34" s="95">
        <f t="shared" si="40"/>
        <v>3850</v>
      </c>
      <c r="BS34" s="95">
        <f t="shared" si="40"/>
        <v>3923</v>
      </c>
      <c r="BT34" s="95">
        <f t="shared" si="40"/>
        <v>3992</v>
      </c>
      <c r="BU34" s="95">
        <f t="shared" si="40"/>
        <v>4087</v>
      </c>
      <c r="BV34" s="95">
        <f t="shared" si="40"/>
        <v>4115</v>
      </c>
      <c r="BW34" s="95">
        <f t="shared" si="40"/>
        <v>4141</v>
      </c>
      <c r="BX34" s="95">
        <f t="shared" si="40"/>
        <v>4141</v>
      </c>
      <c r="BY34" s="95">
        <f t="shared" si="40"/>
        <v>4087</v>
      </c>
      <c r="BZ34" s="95">
        <f t="shared" si="40"/>
        <v>4018</v>
      </c>
      <c r="CA34" s="95">
        <f t="shared" si="40"/>
        <v>3965</v>
      </c>
      <c r="CB34" s="95">
        <f t="shared" si="40"/>
        <v>3513</v>
      </c>
      <c r="CC34" s="95">
        <f t="shared" si="40"/>
        <v>3548</v>
      </c>
      <c r="CD34" s="95">
        <f t="shared" si="40"/>
        <v>3621</v>
      </c>
      <c r="CE34" s="95">
        <f t="shared" si="40"/>
        <v>3785</v>
      </c>
      <c r="CF34" s="95">
        <f t="shared" ref="CF34:DK34" si="41">SUM(CF31:CF33)</f>
        <v>3868</v>
      </c>
      <c r="CG34" s="95">
        <f t="shared" si="41"/>
        <v>3875</v>
      </c>
      <c r="CH34" s="95">
        <f t="shared" si="41"/>
        <v>3776</v>
      </c>
      <c r="CI34" s="95">
        <f t="shared" si="41"/>
        <v>3762</v>
      </c>
      <c r="CJ34" s="95">
        <f t="shared" si="41"/>
        <v>3640</v>
      </c>
      <c r="CK34" s="95">
        <f t="shared" si="41"/>
        <v>3516</v>
      </c>
      <c r="CL34" s="95">
        <f t="shared" si="41"/>
        <v>3378</v>
      </c>
      <c r="CM34" s="95">
        <f t="shared" si="41"/>
        <v>3296</v>
      </c>
      <c r="CN34" s="95">
        <f t="shared" si="41"/>
        <v>2975</v>
      </c>
      <c r="CO34" s="95">
        <f t="shared" si="41"/>
        <v>3058</v>
      </c>
      <c r="CP34" s="95">
        <f t="shared" si="41"/>
        <v>3114</v>
      </c>
      <c r="CQ34" s="95">
        <f t="shared" si="41"/>
        <v>3250</v>
      </c>
      <c r="CR34" s="95">
        <f t="shared" si="41"/>
        <v>3235</v>
      </c>
      <c r="CS34" s="95">
        <f t="shared" si="41"/>
        <v>3255</v>
      </c>
      <c r="CT34" s="95">
        <f t="shared" si="41"/>
        <v>3251</v>
      </c>
      <c r="CU34" s="95">
        <f t="shared" si="41"/>
        <v>3209</v>
      </c>
      <c r="CV34" s="95">
        <f t="shared" si="41"/>
        <v>3142</v>
      </c>
      <c r="CW34" s="95">
        <f t="shared" si="41"/>
        <v>3058</v>
      </c>
      <c r="CX34" s="95">
        <f t="shared" si="41"/>
        <v>3141</v>
      </c>
      <c r="CY34" s="95">
        <f t="shared" si="41"/>
        <v>3023</v>
      </c>
      <c r="CZ34" s="95">
        <f t="shared" si="41"/>
        <v>2844</v>
      </c>
      <c r="DA34" s="95">
        <f t="shared" si="41"/>
        <v>2893</v>
      </c>
      <c r="DB34" s="95">
        <f t="shared" si="41"/>
        <v>3076</v>
      </c>
      <c r="DC34" s="95">
        <f t="shared" si="41"/>
        <v>3152</v>
      </c>
      <c r="DD34" s="95">
        <f t="shared" si="41"/>
        <v>3191</v>
      </c>
      <c r="DE34" s="95">
        <f t="shared" si="41"/>
        <v>3240</v>
      </c>
      <c r="DF34" s="95">
        <f t="shared" si="41"/>
        <v>3145</v>
      </c>
      <c r="DG34" s="95">
        <f t="shared" si="41"/>
        <v>3153</v>
      </c>
      <c r="DH34" s="95">
        <f t="shared" si="41"/>
        <v>3073</v>
      </c>
      <c r="DI34" s="95">
        <f t="shared" si="41"/>
        <v>3069</v>
      </c>
      <c r="DJ34" s="95">
        <f t="shared" si="41"/>
        <v>3068</v>
      </c>
      <c r="DK34" s="95">
        <f t="shared" si="41"/>
        <v>3016</v>
      </c>
      <c r="DL34" s="95">
        <f t="shared" ref="DL34:EQ34" si="42">SUM(DL31:DL33)</f>
        <v>2736</v>
      </c>
      <c r="DM34" s="95">
        <f t="shared" si="42"/>
        <v>2852</v>
      </c>
      <c r="DN34" s="95">
        <f t="shared" si="42"/>
        <v>2919</v>
      </c>
      <c r="DO34" s="95">
        <f t="shared" si="42"/>
        <v>2954</v>
      </c>
      <c r="DP34" s="95">
        <f t="shared" si="42"/>
        <v>3113</v>
      </c>
      <c r="DQ34" s="95">
        <f t="shared" si="42"/>
        <v>3126</v>
      </c>
      <c r="DR34" s="95">
        <f t="shared" si="42"/>
        <v>3080</v>
      </c>
      <c r="DS34" s="95">
        <f t="shared" si="42"/>
        <v>3074</v>
      </c>
      <c r="DT34" s="95">
        <f t="shared" si="42"/>
        <v>3119</v>
      </c>
      <c r="DU34" s="95">
        <f t="shared" si="42"/>
        <v>2950</v>
      </c>
      <c r="DV34" s="95">
        <f t="shared" si="42"/>
        <v>3014</v>
      </c>
      <c r="DW34" s="95">
        <f t="shared" si="42"/>
        <v>2969</v>
      </c>
      <c r="DX34" s="95">
        <f t="shared" si="42"/>
        <v>2787</v>
      </c>
      <c r="DY34" s="95">
        <f t="shared" si="42"/>
        <v>2820</v>
      </c>
      <c r="DZ34" s="95">
        <f t="shared" si="42"/>
        <v>2890</v>
      </c>
      <c r="EA34" s="95">
        <f t="shared" si="42"/>
        <v>3105</v>
      </c>
      <c r="EB34" s="95">
        <f t="shared" si="42"/>
        <v>3086</v>
      </c>
      <c r="EC34" s="95">
        <f t="shared" si="42"/>
        <v>3177</v>
      </c>
      <c r="ED34" s="95">
        <f t="shared" si="42"/>
        <v>3209</v>
      </c>
      <c r="EE34" s="95">
        <f t="shared" si="42"/>
        <v>3125</v>
      </c>
      <c r="EF34" s="95">
        <f t="shared" si="42"/>
        <v>3218</v>
      </c>
      <c r="EG34" s="95">
        <f t="shared" si="42"/>
        <v>3093</v>
      </c>
      <c r="EH34" s="95">
        <f t="shared" si="42"/>
        <v>3051</v>
      </c>
      <c r="EI34" s="95">
        <f t="shared" si="42"/>
        <v>3007</v>
      </c>
      <c r="EJ34" s="95">
        <f t="shared" si="42"/>
        <v>2691</v>
      </c>
      <c r="EK34" s="95">
        <f t="shared" si="42"/>
        <v>2771</v>
      </c>
      <c r="EL34" s="95">
        <f t="shared" si="42"/>
        <v>2866</v>
      </c>
      <c r="EM34" s="95">
        <f t="shared" si="42"/>
        <v>2942</v>
      </c>
      <c r="EN34" s="95">
        <f t="shared" si="42"/>
        <v>3015</v>
      </c>
      <c r="EO34" s="95">
        <f t="shared" si="42"/>
        <v>3055</v>
      </c>
      <c r="EP34" s="95">
        <f t="shared" si="42"/>
        <v>3039</v>
      </c>
      <c r="EQ34" s="95">
        <f t="shared" si="42"/>
        <v>2989</v>
      </c>
      <c r="ER34" s="95">
        <f t="shared" ref="ER34:FW34" si="43">SUM(ER31:ER33)</f>
        <v>2971</v>
      </c>
      <c r="ES34" s="95">
        <f t="shared" si="43"/>
        <v>2944</v>
      </c>
      <c r="ET34" s="95">
        <f t="shared" si="43"/>
        <v>2900</v>
      </c>
      <c r="EU34" s="95">
        <f t="shared" si="43"/>
        <v>2824</v>
      </c>
      <c r="EV34" s="95">
        <f t="shared" si="43"/>
        <v>2585</v>
      </c>
      <c r="EW34" s="95">
        <f t="shared" si="43"/>
        <v>2587</v>
      </c>
      <c r="EX34" s="95">
        <f t="shared" si="43"/>
        <v>2666</v>
      </c>
      <c r="EY34" s="95">
        <f t="shared" si="43"/>
        <v>2769</v>
      </c>
      <c r="EZ34" s="95">
        <f t="shared" si="43"/>
        <v>2850</v>
      </c>
      <c r="FA34" s="95">
        <f t="shared" si="43"/>
        <v>2730</v>
      </c>
      <c r="FB34" s="95">
        <f t="shared" si="43"/>
        <v>2748</v>
      </c>
      <c r="FC34" s="95">
        <f t="shared" si="43"/>
        <v>2672</v>
      </c>
      <c r="FD34" s="95">
        <f t="shared" si="43"/>
        <v>2594</v>
      </c>
      <c r="FE34" s="95">
        <f t="shared" si="43"/>
        <v>2571</v>
      </c>
      <c r="FF34" s="95">
        <f t="shared" si="43"/>
        <v>2527</v>
      </c>
      <c r="FG34" s="95">
        <f t="shared" si="43"/>
        <v>2415</v>
      </c>
      <c r="FH34" s="95">
        <f t="shared" si="43"/>
        <v>2234</v>
      </c>
      <c r="FI34" s="95">
        <f t="shared" si="43"/>
        <v>2290</v>
      </c>
      <c r="FJ34" s="95">
        <f t="shared" si="43"/>
        <v>2367</v>
      </c>
      <c r="FK34" s="95">
        <f t="shared" si="43"/>
        <v>2386</v>
      </c>
      <c r="FL34" s="95">
        <f t="shared" si="43"/>
        <v>2408</v>
      </c>
      <c r="FM34" s="95">
        <f t="shared" si="43"/>
        <v>2418</v>
      </c>
      <c r="FN34" s="95">
        <f t="shared" si="43"/>
        <v>2370</v>
      </c>
      <c r="FO34" s="95">
        <f t="shared" si="43"/>
        <v>2370</v>
      </c>
      <c r="FP34" s="95">
        <f t="shared" si="43"/>
        <v>2361</v>
      </c>
      <c r="FQ34" s="95">
        <f t="shared" si="43"/>
        <v>2297</v>
      </c>
      <c r="FR34" s="95">
        <f t="shared" si="43"/>
        <v>2310</v>
      </c>
      <c r="FS34" s="31">
        <f t="shared" si="43"/>
        <v>2247</v>
      </c>
      <c r="FT34" s="31">
        <f t="shared" si="43"/>
        <v>2083</v>
      </c>
      <c r="FU34" s="31">
        <f t="shared" si="43"/>
        <v>2095</v>
      </c>
      <c r="FV34" s="31">
        <f t="shared" si="43"/>
        <v>2141</v>
      </c>
      <c r="FW34" s="31">
        <f t="shared" si="43"/>
        <v>2236</v>
      </c>
      <c r="FX34" s="31">
        <f t="shared" ref="FX34:GD34" si="44">SUM(FX31:FX33)</f>
        <v>2237</v>
      </c>
      <c r="FY34" s="31">
        <f t="shared" si="44"/>
        <v>2264</v>
      </c>
      <c r="FZ34" s="31">
        <f t="shared" si="44"/>
        <v>2253</v>
      </c>
      <c r="GA34" s="31">
        <f t="shared" si="44"/>
        <v>2246</v>
      </c>
      <c r="GB34" s="31">
        <f t="shared" si="44"/>
        <v>2324</v>
      </c>
      <c r="GC34" s="31">
        <f t="shared" si="44"/>
        <v>2304</v>
      </c>
      <c r="GD34" s="31">
        <f t="shared" si="44"/>
        <v>2344</v>
      </c>
      <c r="GE34" s="31">
        <f t="shared" ref="GE34:GN34" si="45">SUM(GE31:GE33)</f>
        <v>2340</v>
      </c>
      <c r="GF34" s="31">
        <f t="shared" si="45"/>
        <v>2189</v>
      </c>
      <c r="GG34" s="31">
        <f t="shared" si="45"/>
        <v>2264</v>
      </c>
      <c r="GH34" s="31">
        <f t="shared" si="45"/>
        <v>2362</v>
      </c>
      <c r="GI34" s="31">
        <f t="shared" si="45"/>
        <v>2482</v>
      </c>
      <c r="GJ34" s="31">
        <f t="shared" si="45"/>
        <v>2554</v>
      </c>
      <c r="GK34" s="31">
        <f t="shared" si="45"/>
        <v>2540</v>
      </c>
      <c r="GL34" s="31">
        <f t="shared" si="45"/>
        <v>2464</v>
      </c>
      <c r="GM34" s="31">
        <f t="shared" si="45"/>
        <v>2395</v>
      </c>
      <c r="GN34" s="176">
        <f t="shared" si="45"/>
        <v>2405</v>
      </c>
      <c r="GO34" s="176">
        <f t="shared" ref="GO34:GT34" si="46">SUM(GO31:GO33)</f>
        <v>2371</v>
      </c>
      <c r="GP34" s="176">
        <f t="shared" si="46"/>
        <v>2367</v>
      </c>
      <c r="GQ34" s="176">
        <f t="shared" si="46"/>
        <v>2346</v>
      </c>
      <c r="GR34" s="176">
        <f t="shared" si="46"/>
        <v>2092</v>
      </c>
      <c r="GS34" s="176">
        <f t="shared" si="46"/>
        <v>2107</v>
      </c>
      <c r="GT34" s="176">
        <f t="shared" si="46"/>
        <v>2121</v>
      </c>
      <c r="GU34" s="176">
        <f>SUM(GU31:GU33)</f>
        <v>2162</v>
      </c>
      <c r="GV34" s="176">
        <f>SUM(GV31:GV33)</f>
        <v>2116</v>
      </c>
      <c r="GW34" s="176">
        <f>SUM(GW31:GW33)</f>
        <v>2042</v>
      </c>
      <c r="GX34" s="176">
        <f>SUM(GX31:GX33)</f>
        <v>1736</v>
      </c>
      <c r="GY34" s="176">
        <f>SUM(GY31:GY33)</f>
        <v>1622</v>
      </c>
    </row>
    <row r="35" spans="1:214" s="112" customFormat="1" x14ac:dyDescent="0.3">
      <c r="A35" s="111"/>
      <c r="AY35" s="113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  <c r="CX35" s="114"/>
      <c r="CY35" s="114"/>
      <c r="CZ35" s="114"/>
      <c r="DA35" s="114"/>
      <c r="DB35" s="114"/>
      <c r="DC35" s="114"/>
      <c r="DD35" s="114"/>
      <c r="DE35" s="114"/>
      <c r="DF35" s="114"/>
      <c r="DG35" s="114"/>
      <c r="DH35" s="114"/>
      <c r="DI35" s="114"/>
      <c r="DJ35" s="114"/>
      <c r="DK35" s="114"/>
      <c r="DL35" s="114"/>
      <c r="DM35" s="114"/>
      <c r="DN35" s="114"/>
      <c r="DO35" s="114"/>
      <c r="DP35" s="114"/>
      <c r="DQ35" s="114"/>
      <c r="DR35" s="114"/>
      <c r="DS35" s="114"/>
      <c r="DT35" s="114"/>
      <c r="DU35" s="114"/>
      <c r="DV35" s="114"/>
      <c r="DW35" s="114"/>
      <c r="DX35" s="114"/>
      <c r="DY35" s="114"/>
      <c r="DZ35" s="114"/>
      <c r="EA35" s="114"/>
      <c r="EB35" s="114"/>
      <c r="EC35" s="114"/>
      <c r="ED35" s="114"/>
      <c r="EE35" s="114"/>
      <c r="EF35" s="114"/>
      <c r="EG35" s="114"/>
      <c r="EH35" s="114"/>
      <c r="EI35" s="114"/>
      <c r="EJ35" s="114"/>
      <c r="EK35" s="114"/>
      <c r="EL35" s="114"/>
      <c r="EM35" s="114"/>
      <c r="EN35" s="114"/>
      <c r="EO35" s="114"/>
      <c r="EP35" s="114"/>
      <c r="EQ35" s="114"/>
      <c r="ER35" s="114"/>
      <c r="ES35" s="114"/>
      <c r="ET35" s="114"/>
      <c r="EU35" s="114"/>
      <c r="EV35" s="114"/>
      <c r="EW35" s="114"/>
      <c r="EX35" s="114"/>
      <c r="EY35" s="114"/>
      <c r="EZ35" s="114"/>
      <c r="FA35" s="114"/>
      <c r="FB35" s="114"/>
      <c r="FC35" s="114"/>
      <c r="FD35" s="114"/>
      <c r="FE35" s="114"/>
      <c r="FF35" s="114"/>
      <c r="FG35" s="114"/>
      <c r="FH35" s="114"/>
      <c r="FI35" s="114"/>
      <c r="FJ35" s="114"/>
      <c r="FK35" s="114"/>
      <c r="GM35" s="192"/>
      <c r="GY35" s="192"/>
    </row>
    <row r="36" spans="1:214" s="95" customFormat="1" x14ac:dyDescent="0.3">
      <c r="A36" s="104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>
        <f t="shared" ref="P36:AU36" si="47">P1</f>
        <v>38204</v>
      </c>
      <c r="Q36" s="89">
        <f t="shared" si="47"/>
        <v>38235</v>
      </c>
      <c r="R36" s="89">
        <f t="shared" si="47"/>
        <v>38265</v>
      </c>
      <c r="S36" s="89">
        <f t="shared" si="47"/>
        <v>38296</v>
      </c>
      <c r="T36" s="89">
        <f t="shared" si="47"/>
        <v>38326</v>
      </c>
      <c r="U36" s="89">
        <f t="shared" si="47"/>
        <v>38357</v>
      </c>
      <c r="V36" s="89">
        <f t="shared" si="47"/>
        <v>38388</v>
      </c>
      <c r="W36" s="89">
        <f t="shared" si="47"/>
        <v>38416</v>
      </c>
      <c r="X36" s="89">
        <f t="shared" si="47"/>
        <v>38447</v>
      </c>
      <c r="Y36" s="89">
        <f t="shared" si="47"/>
        <v>38477</v>
      </c>
      <c r="Z36" s="89">
        <f t="shared" si="47"/>
        <v>38508</v>
      </c>
      <c r="AA36" s="89">
        <f t="shared" si="47"/>
        <v>38538</v>
      </c>
      <c r="AB36" s="89">
        <f t="shared" si="47"/>
        <v>38569</v>
      </c>
      <c r="AC36" s="89">
        <f t="shared" si="47"/>
        <v>38600</v>
      </c>
      <c r="AD36" s="89">
        <f t="shared" si="47"/>
        <v>38630</v>
      </c>
      <c r="AE36" s="89">
        <f t="shared" si="47"/>
        <v>38661</v>
      </c>
      <c r="AF36" s="89">
        <f t="shared" si="47"/>
        <v>38691</v>
      </c>
      <c r="AG36" s="89">
        <f t="shared" si="47"/>
        <v>38722</v>
      </c>
      <c r="AH36" s="89">
        <f t="shared" si="47"/>
        <v>38753</v>
      </c>
      <c r="AI36" s="89">
        <f t="shared" si="47"/>
        <v>38781</v>
      </c>
      <c r="AJ36" s="89">
        <f t="shared" si="47"/>
        <v>38812</v>
      </c>
      <c r="AK36" s="89">
        <f t="shared" si="47"/>
        <v>38843</v>
      </c>
      <c r="AL36" s="89">
        <f t="shared" si="47"/>
        <v>38874</v>
      </c>
      <c r="AM36" s="89">
        <f t="shared" si="47"/>
        <v>38904</v>
      </c>
      <c r="AN36" s="89">
        <f t="shared" si="47"/>
        <v>38935</v>
      </c>
      <c r="AO36" s="89">
        <f t="shared" si="47"/>
        <v>38966</v>
      </c>
      <c r="AP36" s="89">
        <f t="shared" si="47"/>
        <v>38996</v>
      </c>
      <c r="AQ36" s="89">
        <f t="shared" si="47"/>
        <v>39027</v>
      </c>
      <c r="AR36" s="89">
        <f t="shared" si="47"/>
        <v>39057</v>
      </c>
      <c r="AS36" s="89">
        <f t="shared" si="47"/>
        <v>39088</v>
      </c>
      <c r="AT36" s="89">
        <f t="shared" si="47"/>
        <v>39119</v>
      </c>
      <c r="AU36" s="89">
        <f t="shared" si="47"/>
        <v>39147</v>
      </c>
      <c r="AV36" s="89">
        <f t="shared" ref="AV36:CA36" si="48">AV1</f>
        <v>39178</v>
      </c>
      <c r="AW36" s="89">
        <f t="shared" si="48"/>
        <v>39208</v>
      </c>
      <c r="AX36" s="89">
        <f t="shared" si="48"/>
        <v>39239</v>
      </c>
      <c r="AY36" s="89">
        <f t="shared" si="48"/>
        <v>39269</v>
      </c>
      <c r="AZ36" s="89">
        <f t="shared" si="48"/>
        <v>39300</v>
      </c>
      <c r="BA36" s="89">
        <f t="shared" si="48"/>
        <v>39331</v>
      </c>
      <c r="BB36" s="89">
        <f t="shared" si="48"/>
        <v>39361</v>
      </c>
      <c r="BC36" s="89">
        <f t="shared" si="48"/>
        <v>39392</v>
      </c>
      <c r="BD36" s="89">
        <f t="shared" si="48"/>
        <v>39422</v>
      </c>
      <c r="BE36" s="89">
        <f t="shared" si="48"/>
        <v>39453</v>
      </c>
      <c r="BF36" s="89">
        <f t="shared" si="48"/>
        <v>39484</v>
      </c>
      <c r="BG36" s="89">
        <f t="shared" si="48"/>
        <v>39513</v>
      </c>
      <c r="BH36" s="89">
        <f t="shared" si="48"/>
        <v>39544</v>
      </c>
      <c r="BI36" s="89">
        <f t="shared" si="48"/>
        <v>39574</v>
      </c>
      <c r="BJ36" s="89">
        <f t="shared" si="48"/>
        <v>39605</v>
      </c>
      <c r="BK36" s="89">
        <f t="shared" si="48"/>
        <v>39635</v>
      </c>
      <c r="BL36" s="89">
        <f t="shared" si="48"/>
        <v>39666</v>
      </c>
      <c r="BM36" s="89">
        <f t="shared" si="48"/>
        <v>39697</v>
      </c>
      <c r="BN36" s="89">
        <f t="shared" si="48"/>
        <v>39727</v>
      </c>
      <c r="BO36" s="89">
        <f t="shared" si="48"/>
        <v>39758</v>
      </c>
      <c r="BP36" s="89">
        <f t="shared" si="48"/>
        <v>39788</v>
      </c>
      <c r="BQ36" s="89">
        <f t="shared" si="48"/>
        <v>39819</v>
      </c>
      <c r="BR36" s="89">
        <f t="shared" si="48"/>
        <v>39850</v>
      </c>
      <c r="BS36" s="89">
        <f t="shared" si="48"/>
        <v>39878</v>
      </c>
      <c r="BT36" s="89">
        <f t="shared" si="48"/>
        <v>39909</v>
      </c>
      <c r="BU36" s="89">
        <f t="shared" si="48"/>
        <v>39939</v>
      </c>
      <c r="BV36" s="89">
        <f t="shared" si="48"/>
        <v>39970</v>
      </c>
      <c r="BW36" s="89">
        <f t="shared" si="48"/>
        <v>40000</v>
      </c>
      <c r="BX36" s="89">
        <f t="shared" si="48"/>
        <v>40031</v>
      </c>
      <c r="BY36" s="89">
        <f t="shared" si="48"/>
        <v>40062</v>
      </c>
      <c r="BZ36" s="89">
        <f t="shared" si="48"/>
        <v>40092</v>
      </c>
      <c r="CA36" s="89">
        <f t="shared" si="48"/>
        <v>40123</v>
      </c>
      <c r="CB36" s="89">
        <f t="shared" ref="CB36:DG36" si="49">CB1</f>
        <v>40153</v>
      </c>
      <c r="CC36" s="89">
        <f t="shared" si="49"/>
        <v>40184</v>
      </c>
      <c r="CD36" s="89">
        <f t="shared" si="49"/>
        <v>40215</v>
      </c>
      <c r="CE36" s="89">
        <f t="shared" si="49"/>
        <v>40243</v>
      </c>
      <c r="CF36" s="89">
        <f t="shared" si="49"/>
        <v>40274</v>
      </c>
      <c r="CG36" s="89">
        <f t="shared" si="49"/>
        <v>40304</v>
      </c>
      <c r="CH36" s="89">
        <f t="shared" si="49"/>
        <v>40335</v>
      </c>
      <c r="CI36" s="89">
        <f t="shared" si="49"/>
        <v>40365</v>
      </c>
      <c r="CJ36" s="89">
        <f t="shared" si="49"/>
        <v>40396</v>
      </c>
      <c r="CK36" s="89">
        <f t="shared" si="49"/>
        <v>40427</v>
      </c>
      <c r="CL36" s="89">
        <f t="shared" si="49"/>
        <v>40457</v>
      </c>
      <c r="CM36" s="89">
        <f t="shared" si="49"/>
        <v>40488</v>
      </c>
      <c r="CN36" s="89">
        <f t="shared" si="49"/>
        <v>40518</v>
      </c>
      <c r="CO36" s="89">
        <f t="shared" si="49"/>
        <v>40549</v>
      </c>
      <c r="CP36" s="89">
        <f t="shared" si="49"/>
        <v>40580</v>
      </c>
      <c r="CQ36" s="89">
        <f t="shared" si="49"/>
        <v>40608</v>
      </c>
      <c r="CR36" s="89">
        <f t="shared" si="49"/>
        <v>40639</v>
      </c>
      <c r="CS36" s="89">
        <f t="shared" si="49"/>
        <v>40669</v>
      </c>
      <c r="CT36" s="89">
        <f t="shared" si="49"/>
        <v>40700</v>
      </c>
      <c r="CU36" s="89">
        <f t="shared" si="49"/>
        <v>40730</v>
      </c>
      <c r="CV36" s="89">
        <f t="shared" si="49"/>
        <v>40761</v>
      </c>
      <c r="CW36" s="89">
        <f t="shared" si="49"/>
        <v>40792</v>
      </c>
      <c r="CX36" s="89">
        <f t="shared" si="49"/>
        <v>40822</v>
      </c>
      <c r="CY36" s="89">
        <f t="shared" si="49"/>
        <v>40853</v>
      </c>
      <c r="CZ36" s="89">
        <f t="shared" si="49"/>
        <v>40883</v>
      </c>
      <c r="DA36" s="89">
        <f t="shared" si="49"/>
        <v>40914</v>
      </c>
      <c r="DB36" s="89">
        <f t="shared" si="49"/>
        <v>40945</v>
      </c>
      <c r="DC36" s="89">
        <f t="shared" si="49"/>
        <v>40974</v>
      </c>
      <c r="DD36" s="89">
        <f t="shared" si="49"/>
        <v>41005</v>
      </c>
      <c r="DE36" s="89">
        <f t="shared" si="49"/>
        <v>41035</v>
      </c>
      <c r="DF36" s="89">
        <f t="shared" si="49"/>
        <v>41066</v>
      </c>
      <c r="DG36" s="89">
        <f t="shared" si="49"/>
        <v>41096</v>
      </c>
      <c r="DH36" s="89">
        <f t="shared" ref="DH36:EM36" si="50">DH1</f>
        <v>41127</v>
      </c>
      <c r="DI36" s="89">
        <f t="shared" si="50"/>
        <v>41158</v>
      </c>
      <c r="DJ36" s="89">
        <f t="shared" si="50"/>
        <v>41188</v>
      </c>
      <c r="DK36" s="89">
        <f t="shared" si="50"/>
        <v>41219</v>
      </c>
      <c r="DL36" s="89">
        <f t="shared" si="50"/>
        <v>41249</v>
      </c>
      <c r="DM36" s="89">
        <f t="shared" si="50"/>
        <v>41280</v>
      </c>
      <c r="DN36" s="89">
        <f t="shared" si="50"/>
        <v>41311</v>
      </c>
      <c r="DO36" s="89">
        <f t="shared" si="50"/>
        <v>41339</v>
      </c>
      <c r="DP36" s="89">
        <f t="shared" si="50"/>
        <v>41370</v>
      </c>
      <c r="DQ36" s="89">
        <f t="shared" si="50"/>
        <v>41400</v>
      </c>
      <c r="DR36" s="89">
        <f t="shared" si="50"/>
        <v>41431</v>
      </c>
      <c r="DS36" s="89">
        <f t="shared" si="50"/>
        <v>41461</v>
      </c>
      <c r="DT36" s="89">
        <f t="shared" si="50"/>
        <v>41492</v>
      </c>
      <c r="DU36" s="89">
        <f t="shared" si="50"/>
        <v>41523</v>
      </c>
      <c r="DV36" s="89">
        <f t="shared" si="50"/>
        <v>41553</v>
      </c>
      <c r="DW36" s="89">
        <f t="shared" si="50"/>
        <v>41584</v>
      </c>
      <c r="DX36" s="89">
        <f t="shared" si="50"/>
        <v>41614</v>
      </c>
      <c r="DY36" s="89">
        <f t="shared" si="50"/>
        <v>41645</v>
      </c>
      <c r="DZ36" s="89">
        <f t="shared" si="50"/>
        <v>41676</v>
      </c>
      <c r="EA36" s="89">
        <f t="shared" si="50"/>
        <v>41704</v>
      </c>
      <c r="EB36" s="89">
        <f t="shared" si="50"/>
        <v>41735</v>
      </c>
      <c r="EC36" s="89">
        <f t="shared" si="50"/>
        <v>41765</v>
      </c>
      <c r="ED36" s="89">
        <f t="shared" si="50"/>
        <v>41796</v>
      </c>
      <c r="EE36" s="89">
        <f t="shared" si="50"/>
        <v>41826</v>
      </c>
      <c r="EF36" s="89">
        <f t="shared" si="50"/>
        <v>41857</v>
      </c>
      <c r="EG36" s="89">
        <f t="shared" si="50"/>
        <v>41888</v>
      </c>
      <c r="EH36" s="89">
        <f t="shared" si="50"/>
        <v>41918</v>
      </c>
      <c r="EI36" s="89">
        <f t="shared" si="50"/>
        <v>41949</v>
      </c>
      <c r="EJ36" s="89">
        <f t="shared" si="50"/>
        <v>41979</v>
      </c>
      <c r="EK36" s="89">
        <f t="shared" si="50"/>
        <v>42010</v>
      </c>
      <c r="EL36" s="89">
        <f t="shared" si="50"/>
        <v>42041</v>
      </c>
      <c r="EM36" s="89">
        <f t="shared" si="50"/>
        <v>42069</v>
      </c>
      <c r="EN36" s="89">
        <f t="shared" ref="EN36:FS36" si="51">EN1</f>
        <v>42100</v>
      </c>
      <c r="EO36" s="89">
        <f t="shared" si="51"/>
        <v>42130</v>
      </c>
      <c r="EP36" s="89">
        <f t="shared" si="51"/>
        <v>42161</v>
      </c>
      <c r="EQ36" s="89">
        <f t="shared" si="51"/>
        <v>42191</v>
      </c>
      <c r="ER36" s="89">
        <f t="shared" si="51"/>
        <v>42222</v>
      </c>
      <c r="ES36" s="89">
        <f t="shared" si="51"/>
        <v>42253</v>
      </c>
      <c r="ET36" s="89">
        <f t="shared" si="51"/>
        <v>42283</v>
      </c>
      <c r="EU36" s="89">
        <f t="shared" si="51"/>
        <v>42314</v>
      </c>
      <c r="EV36" s="89">
        <f t="shared" si="51"/>
        <v>42344</v>
      </c>
      <c r="EW36" s="89">
        <f t="shared" si="51"/>
        <v>42375</v>
      </c>
      <c r="EX36" s="89">
        <f t="shared" si="51"/>
        <v>42406</v>
      </c>
      <c r="EY36" s="89">
        <f t="shared" si="51"/>
        <v>42435</v>
      </c>
      <c r="EZ36" s="89">
        <f t="shared" si="51"/>
        <v>42466</v>
      </c>
      <c r="FA36" s="89">
        <f t="shared" si="51"/>
        <v>42496</v>
      </c>
      <c r="FB36" s="89">
        <f t="shared" si="51"/>
        <v>42527</v>
      </c>
      <c r="FC36" s="89">
        <f t="shared" si="51"/>
        <v>42557</v>
      </c>
      <c r="FD36" s="89">
        <f t="shared" si="51"/>
        <v>42588</v>
      </c>
      <c r="FE36" s="89">
        <f t="shared" si="51"/>
        <v>42619</v>
      </c>
      <c r="FF36" s="89">
        <f t="shared" si="51"/>
        <v>42649</v>
      </c>
      <c r="FG36" s="89">
        <f t="shared" si="51"/>
        <v>42680</v>
      </c>
      <c r="FH36" s="89">
        <f t="shared" si="51"/>
        <v>42710</v>
      </c>
      <c r="FI36" s="89">
        <f t="shared" si="51"/>
        <v>42741</v>
      </c>
      <c r="FJ36" s="89">
        <f t="shared" si="51"/>
        <v>42772</v>
      </c>
      <c r="FK36" s="89">
        <f t="shared" si="51"/>
        <v>42800</v>
      </c>
      <c r="FL36" s="89">
        <f t="shared" si="51"/>
        <v>42831</v>
      </c>
      <c r="FM36" s="89">
        <f t="shared" si="51"/>
        <v>42861</v>
      </c>
      <c r="FN36" s="89">
        <f t="shared" si="51"/>
        <v>42892</v>
      </c>
      <c r="FO36" s="89">
        <f t="shared" si="51"/>
        <v>42922</v>
      </c>
      <c r="FP36" s="89">
        <f t="shared" si="51"/>
        <v>42953</v>
      </c>
      <c r="FQ36" s="89">
        <f t="shared" si="51"/>
        <v>42984</v>
      </c>
      <c r="FR36" s="89">
        <f t="shared" si="51"/>
        <v>43014</v>
      </c>
      <c r="FS36" s="89">
        <f t="shared" si="51"/>
        <v>43045</v>
      </c>
      <c r="FT36" s="89">
        <f t="shared" ref="FT36:FY36" si="52">FT1</f>
        <v>43075</v>
      </c>
      <c r="FU36" s="89">
        <f t="shared" si="52"/>
        <v>43106</v>
      </c>
      <c r="FV36" s="89">
        <f t="shared" si="52"/>
        <v>43137</v>
      </c>
      <c r="FW36" s="89">
        <f t="shared" si="52"/>
        <v>43165</v>
      </c>
      <c r="FX36" s="89">
        <f t="shared" si="52"/>
        <v>43196</v>
      </c>
      <c r="FY36" s="89">
        <f t="shared" si="52"/>
        <v>43226</v>
      </c>
      <c r="FZ36" s="89">
        <v>43252</v>
      </c>
      <c r="GA36" s="89">
        <f t="shared" ref="GA36:HF36" si="53">GA1</f>
        <v>43287</v>
      </c>
      <c r="GB36" s="89">
        <f t="shared" si="53"/>
        <v>43318</v>
      </c>
      <c r="GC36" s="89">
        <f t="shared" si="53"/>
        <v>43349</v>
      </c>
      <c r="GD36" s="89">
        <f t="shared" si="53"/>
        <v>43379</v>
      </c>
      <c r="GE36" s="89">
        <f t="shared" si="53"/>
        <v>43410</v>
      </c>
      <c r="GF36" s="89">
        <f t="shared" si="53"/>
        <v>43440</v>
      </c>
      <c r="GG36" s="89">
        <f t="shared" si="53"/>
        <v>43471</v>
      </c>
      <c r="GH36" s="89">
        <f t="shared" si="53"/>
        <v>43502</v>
      </c>
      <c r="GI36" s="89">
        <f t="shared" si="53"/>
        <v>43530</v>
      </c>
      <c r="GJ36" s="89">
        <f t="shared" si="53"/>
        <v>43561</v>
      </c>
      <c r="GK36" s="89">
        <f t="shared" si="53"/>
        <v>43591</v>
      </c>
      <c r="GL36" s="89">
        <f t="shared" si="53"/>
        <v>43622</v>
      </c>
      <c r="GM36" s="189">
        <f t="shared" si="53"/>
        <v>43652</v>
      </c>
      <c r="GN36" s="89">
        <f t="shared" si="53"/>
        <v>43683</v>
      </c>
      <c r="GO36" s="89">
        <f t="shared" si="53"/>
        <v>43714</v>
      </c>
      <c r="GP36" s="89">
        <f t="shared" si="53"/>
        <v>43744</v>
      </c>
      <c r="GQ36" s="89">
        <f t="shared" si="53"/>
        <v>43775</v>
      </c>
      <c r="GR36" s="89">
        <f t="shared" si="53"/>
        <v>43800</v>
      </c>
      <c r="GS36" s="89">
        <f t="shared" si="53"/>
        <v>43836</v>
      </c>
      <c r="GT36" s="89">
        <f t="shared" si="53"/>
        <v>43867</v>
      </c>
      <c r="GU36" s="89">
        <f t="shared" si="53"/>
        <v>43896</v>
      </c>
      <c r="GV36" s="89">
        <f t="shared" si="53"/>
        <v>43927</v>
      </c>
      <c r="GW36" s="89">
        <f t="shared" si="53"/>
        <v>43957</v>
      </c>
      <c r="GX36" s="89">
        <f t="shared" si="53"/>
        <v>43988</v>
      </c>
      <c r="GY36" s="89">
        <f t="shared" si="53"/>
        <v>44018</v>
      </c>
      <c r="GZ36" s="89">
        <f t="shared" si="53"/>
        <v>44049</v>
      </c>
      <c r="HA36" s="89">
        <f t="shared" si="53"/>
        <v>44080</v>
      </c>
      <c r="HB36" s="89">
        <f t="shared" si="53"/>
        <v>44110</v>
      </c>
      <c r="HC36" s="89">
        <f t="shared" si="53"/>
        <v>44141</v>
      </c>
      <c r="HD36" s="89">
        <f t="shared" si="53"/>
        <v>44171</v>
      </c>
      <c r="HE36" s="89">
        <f t="shared" si="53"/>
        <v>44202</v>
      </c>
      <c r="HF36" s="89">
        <f t="shared" si="53"/>
        <v>44233</v>
      </c>
    </row>
    <row r="37" spans="1:214" s="91" customFormat="1" x14ac:dyDescent="0.3">
      <c r="A37" s="91" t="s">
        <v>11</v>
      </c>
      <c r="P37" s="91">
        <v>151</v>
      </c>
      <c r="Q37" s="91">
        <v>181</v>
      </c>
      <c r="R37" s="91">
        <v>177</v>
      </c>
      <c r="S37" s="91">
        <v>183</v>
      </c>
      <c r="T37" s="91">
        <v>121</v>
      </c>
      <c r="U37" s="91">
        <v>215</v>
      </c>
      <c r="V37" s="91">
        <v>214</v>
      </c>
      <c r="W37" s="91">
        <v>265</v>
      </c>
      <c r="X37" s="91">
        <v>288</v>
      </c>
      <c r="Y37" s="91">
        <v>249</v>
      </c>
      <c r="Z37" s="91">
        <v>235</v>
      </c>
      <c r="AA37" s="91">
        <v>307</v>
      </c>
      <c r="AB37" s="91">
        <v>366</v>
      </c>
      <c r="AC37" s="91">
        <v>365</v>
      </c>
      <c r="AD37" s="91">
        <v>418</v>
      </c>
      <c r="AE37" s="91">
        <v>400</v>
      </c>
      <c r="AF37" s="91">
        <v>287</v>
      </c>
      <c r="AG37" s="91">
        <v>425</v>
      </c>
      <c r="AH37" s="91">
        <v>469</v>
      </c>
      <c r="AI37" s="91">
        <v>534</v>
      </c>
      <c r="AJ37" s="91">
        <v>457</v>
      </c>
      <c r="AK37" s="91">
        <v>523</v>
      </c>
      <c r="AL37" s="91">
        <v>440</v>
      </c>
      <c r="AM37" s="91">
        <v>358</v>
      </c>
      <c r="AN37" s="91">
        <v>384</v>
      </c>
      <c r="AO37" s="91">
        <v>371</v>
      </c>
      <c r="AP37" s="91">
        <v>316</v>
      </c>
      <c r="AQ37" s="91">
        <v>305</v>
      </c>
      <c r="AR37" s="91">
        <v>233</v>
      </c>
      <c r="AS37" s="91">
        <v>444</v>
      </c>
      <c r="AT37" s="91">
        <v>389</v>
      </c>
      <c r="AU37" s="91">
        <v>487</v>
      </c>
      <c r="AV37" s="91">
        <v>461</v>
      </c>
      <c r="AW37" s="91">
        <v>437</v>
      </c>
      <c r="AX37" s="91">
        <v>336</v>
      </c>
      <c r="AY37" s="91">
        <v>366</v>
      </c>
      <c r="AZ37" s="91">
        <v>385</v>
      </c>
      <c r="BA37" s="91">
        <v>322</v>
      </c>
      <c r="BB37" s="91">
        <v>333</v>
      </c>
      <c r="BC37" s="91">
        <v>338</v>
      </c>
      <c r="BD37" s="91">
        <v>193</v>
      </c>
      <c r="BE37" s="91">
        <v>405</v>
      </c>
      <c r="BF37" s="91">
        <v>362</v>
      </c>
      <c r="BG37" s="91">
        <v>397</v>
      </c>
      <c r="BH37" s="91">
        <v>340</v>
      </c>
      <c r="BI37" s="91">
        <v>296</v>
      </c>
      <c r="BJ37" s="91">
        <v>313</v>
      </c>
      <c r="BK37" s="91">
        <v>307</v>
      </c>
      <c r="BL37" s="91">
        <v>275</v>
      </c>
      <c r="BM37" s="91">
        <v>285</v>
      </c>
      <c r="BN37" s="91">
        <v>307</v>
      </c>
      <c r="BO37" s="91">
        <v>246</v>
      </c>
      <c r="BP37" s="91">
        <v>177</v>
      </c>
      <c r="BQ37" s="91">
        <v>367</v>
      </c>
      <c r="BR37" s="91">
        <v>320</v>
      </c>
      <c r="BS37" s="91">
        <v>398</v>
      </c>
      <c r="BT37" s="91">
        <v>297</v>
      </c>
      <c r="BU37" s="91">
        <v>293</v>
      </c>
      <c r="BV37" s="91">
        <v>281</v>
      </c>
      <c r="BW37" s="91">
        <v>280</v>
      </c>
      <c r="BX37" s="91">
        <v>268</v>
      </c>
      <c r="BY37" s="91">
        <v>297</v>
      </c>
      <c r="BZ37" s="91">
        <v>282</v>
      </c>
      <c r="CA37" s="91">
        <v>207</v>
      </c>
      <c r="CB37" s="91">
        <v>146</v>
      </c>
      <c r="CC37" s="91">
        <v>266</v>
      </c>
      <c r="CD37" s="91">
        <v>309</v>
      </c>
      <c r="CE37" s="91">
        <v>385</v>
      </c>
      <c r="CF37" s="91">
        <v>358</v>
      </c>
      <c r="CG37" s="91">
        <v>305</v>
      </c>
      <c r="CH37" s="91">
        <v>279</v>
      </c>
      <c r="CI37" s="91">
        <v>226</v>
      </c>
      <c r="CJ37" s="91">
        <v>234</v>
      </c>
      <c r="CK37" s="91">
        <v>250</v>
      </c>
      <c r="CL37" s="91">
        <v>224</v>
      </c>
      <c r="CM37" s="91">
        <v>222</v>
      </c>
      <c r="CN37" s="91">
        <v>146</v>
      </c>
      <c r="CO37" s="91">
        <v>243</v>
      </c>
      <c r="CP37" s="91">
        <v>264</v>
      </c>
      <c r="CQ37" s="91">
        <v>319</v>
      </c>
      <c r="CR37" s="91">
        <v>253</v>
      </c>
      <c r="CS37" s="91">
        <v>248</v>
      </c>
      <c r="CT37" s="91">
        <v>226</v>
      </c>
      <c r="CU37" s="91">
        <v>191</v>
      </c>
      <c r="CV37" s="91">
        <v>172</v>
      </c>
      <c r="CW37" s="91">
        <v>190</v>
      </c>
      <c r="CX37" s="91">
        <v>283</v>
      </c>
      <c r="CY37" s="91">
        <v>233</v>
      </c>
      <c r="CZ37" s="91">
        <v>177</v>
      </c>
      <c r="DA37" s="91">
        <v>247</v>
      </c>
      <c r="DB37" s="91">
        <v>270</v>
      </c>
      <c r="DC37" s="91">
        <v>325</v>
      </c>
      <c r="DD37" s="91">
        <v>282</v>
      </c>
      <c r="DE37" s="91">
        <v>276</v>
      </c>
      <c r="DF37" s="91">
        <v>198</v>
      </c>
      <c r="DG37" s="91">
        <v>251</v>
      </c>
      <c r="DH37" s="91">
        <v>238</v>
      </c>
      <c r="DI37" s="91">
        <v>244</v>
      </c>
      <c r="DJ37" s="91">
        <v>246</v>
      </c>
      <c r="DK37" s="91">
        <v>190</v>
      </c>
      <c r="DL37" s="91">
        <v>158</v>
      </c>
      <c r="DM37" s="91">
        <v>270</v>
      </c>
      <c r="DN37" s="91">
        <v>245</v>
      </c>
      <c r="DO37" s="91">
        <v>306</v>
      </c>
      <c r="DP37" s="91">
        <v>289</v>
      </c>
      <c r="DQ37" s="91">
        <v>275</v>
      </c>
      <c r="DR37" s="91">
        <v>246</v>
      </c>
      <c r="DS37" s="91">
        <v>233</v>
      </c>
      <c r="DT37" s="91">
        <v>229</v>
      </c>
      <c r="DU37" s="91">
        <v>236</v>
      </c>
      <c r="DV37" s="91">
        <v>301</v>
      </c>
      <c r="DW37" s="91">
        <v>224</v>
      </c>
      <c r="DX37" s="91">
        <v>140</v>
      </c>
      <c r="DY37" s="91">
        <v>278</v>
      </c>
      <c r="DZ37" s="91">
        <v>281</v>
      </c>
      <c r="EA37" s="91">
        <v>331</v>
      </c>
      <c r="EB37" s="91">
        <v>337</v>
      </c>
      <c r="EC37" s="91">
        <v>282</v>
      </c>
      <c r="ED37" s="91">
        <v>262</v>
      </c>
      <c r="EE37" s="91">
        <v>248</v>
      </c>
      <c r="EF37" s="91">
        <v>251</v>
      </c>
      <c r="EG37" s="91">
        <v>264</v>
      </c>
      <c r="EH37" s="91">
        <v>258</v>
      </c>
      <c r="EI37" s="91">
        <v>196</v>
      </c>
      <c r="EJ37" s="91">
        <v>141</v>
      </c>
      <c r="EK37" s="91">
        <v>293</v>
      </c>
      <c r="EL37" s="91">
        <v>269</v>
      </c>
      <c r="EM37" s="91">
        <v>353</v>
      </c>
      <c r="EN37" s="91">
        <v>324</v>
      </c>
      <c r="EO37" s="91">
        <v>283</v>
      </c>
      <c r="EP37" s="91">
        <v>255</v>
      </c>
      <c r="EQ37" s="91">
        <v>242</v>
      </c>
      <c r="ER37" s="91">
        <v>240</v>
      </c>
      <c r="ES37" s="91">
        <v>276</v>
      </c>
      <c r="ET37" s="91">
        <v>238</v>
      </c>
      <c r="EU37" s="91">
        <v>191</v>
      </c>
      <c r="EV37" s="91">
        <v>174</v>
      </c>
      <c r="EW37" s="91">
        <v>179</v>
      </c>
      <c r="EX37" s="91">
        <v>286</v>
      </c>
      <c r="EY37" s="91">
        <v>357</v>
      </c>
      <c r="EZ37" s="91">
        <v>324</v>
      </c>
      <c r="FA37" s="91">
        <v>239</v>
      </c>
      <c r="FB37" s="91">
        <v>261</v>
      </c>
      <c r="FC37" s="91">
        <v>228</v>
      </c>
      <c r="FD37" s="91">
        <v>231</v>
      </c>
      <c r="FE37" s="91">
        <v>280</v>
      </c>
      <c r="FF37" s="91">
        <v>206</v>
      </c>
      <c r="FG37" s="91">
        <v>198</v>
      </c>
      <c r="FH37" s="91">
        <v>166</v>
      </c>
      <c r="FI37" s="91">
        <v>260</v>
      </c>
      <c r="FJ37" s="91">
        <v>268</v>
      </c>
      <c r="FK37" s="91">
        <v>331</v>
      </c>
      <c r="FL37" s="91">
        <v>297</v>
      </c>
      <c r="FM37" s="91">
        <v>290</v>
      </c>
      <c r="FN37" s="91">
        <v>243</v>
      </c>
      <c r="FO37" s="91">
        <v>245</v>
      </c>
      <c r="FP37" s="91">
        <v>253</v>
      </c>
      <c r="FQ37" s="91">
        <v>244</v>
      </c>
      <c r="FR37" s="91">
        <v>281</v>
      </c>
      <c r="FS37" s="91">
        <v>205</v>
      </c>
      <c r="FT37" s="91">
        <v>154</v>
      </c>
      <c r="FU37" s="91">
        <v>227</v>
      </c>
      <c r="FV37" s="91">
        <v>294</v>
      </c>
      <c r="FW37" s="91">
        <v>362</v>
      </c>
      <c r="FX37" s="91">
        <v>294</v>
      </c>
      <c r="FY37" s="91">
        <v>324</v>
      </c>
      <c r="FZ37" s="91">
        <v>268</v>
      </c>
      <c r="GA37" s="91">
        <v>271</v>
      </c>
      <c r="GB37" s="91">
        <v>305</v>
      </c>
      <c r="GC37" s="91">
        <v>207</v>
      </c>
      <c r="GD37" s="91">
        <v>316</v>
      </c>
      <c r="GE37" s="91">
        <v>253</v>
      </c>
      <c r="GF37" s="91">
        <v>165</v>
      </c>
      <c r="GG37" s="91">
        <v>313</v>
      </c>
      <c r="GH37" s="91">
        <v>334</v>
      </c>
      <c r="GI37" s="91">
        <v>405</v>
      </c>
      <c r="GJ37" s="91">
        <v>350</v>
      </c>
      <c r="GK37" s="91">
        <v>279</v>
      </c>
      <c r="GL37" s="91">
        <v>266</v>
      </c>
      <c r="GM37" s="93">
        <v>255</v>
      </c>
      <c r="GN37" s="91">
        <v>281</v>
      </c>
      <c r="GO37" s="91">
        <v>253</v>
      </c>
      <c r="GP37" s="91">
        <v>346</v>
      </c>
      <c r="GQ37" s="91">
        <v>266</v>
      </c>
      <c r="GR37" s="91">
        <v>162</v>
      </c>
      <c r="GS37" s="91">
        <v>297</v>
      </c>
      <c r="GT37" s="91">
        <v>310</v>
      </c>
      <c r="GU37" s="91">
        <v>297</v>
      </c>
      <c r="GV37" s="91">
        <v>154</v>
      </c>
      <c r="GW37" s="91">
        <v>309</v>
      </c>
      <c r="GX37" s="91">
        <v>325</v>
      </c>
      <c r="GY37" s="93">
        <v>343</v>
      </c>
    </row>
    <row r="38" spans="1:214" s="91" customFormat="1" x14ac:dyDescent="0.3">
      <c r="A38" s="91" t="s">
        <v>12</v>
      </c>
      <c r="P38" s="91">
        <v>82</v>
      </c>
      <c r="Q38" s="91">
        <v>121</v>
      </c>
      <c r="R38" s="91">
        <v>101</v>
      </c>
      <c r="S38" s="91">
        <v>112</v>
      </c>
      <c r="T38" s="91">
        <v>71</v>
      </c>
      <c r="U38" s="91">
        <v>111</v>
      </c>
      <c r="V38" s="91">
        <v>145</v>
      </c>
      <c r="W38" s="91">
        <v>140</v>
      </c>
      <c r="X38" s="91">
        <v>156</v>
      </c>
      <c r="Y38" s="91">
        <v>123</v>
      </c>
      <c r="Z38" s="91">
        <v>185</v>
      </c>
      <c r="AA38" s="91">
        <v>161</v>
      </c>
      <c r="AB38" s="91">
        <v>214</v>
      </c>
      <c r="AC38" s="91">
        <v>171</v>
      </c>
      <c r="AD38" s="91">
        <v>180</v>
      </c>
      <c r="AE38" s="91">
        <v>218</v>
      </c>
      <c r="AF38" s="91">
        <v>172</v>
      </c>
      <c r="AG38" s="91">
        <v>191</v>
      </c>
      <c r="AH38" s="91">
        <v>236</v>
      </c>
      <c r="AI38" s="91">
        <v>266</v>
      </c>
      <c r="AJ38" s="91">
        <v>330</v>
      </c>
      <c r="AK38" s="91">
        <v>255</v>
      </c>
      <c r="AL38" s="91">
        <v>204</v>
      </c>
      <c r="AM38" s="91">
        <v>176</v>
      </c>
      <c r="AN38" s="91">
        <v>170</v>
      </c>
      <c r="AO38" s="91">
        <v>186</v>
      </c>
      <c r="AP38" s="91">
        <v>176</v>
      </c>
      <c r="AQ38" s="91">
        <v>132</v>
      </c>
      <c r="AR38" s="91">
        <v>85</v>
      </c>
      <c r="AS38" s="91">
        <v>215</v>
      </c>
      <c r="AT38" s="91">
        <v>240</v>
      </c>
      <c r="AU38" s="91">
        <v>247</v>
      </c>
      <c r="AV38" s="91">
        <v>195</v>
      </c>
      <c r="AW38" s="91">
        <v>188</v>
      </c>
      <c r="AX38" s="91">
        <v>166</v>
      </c>
      <c r="AY38" s="91">
        <v>158</v>
      </c>
      <c r="AZ38" s="91">
        <v>162</v>
      </c>
      <c r="BA38" s="91">
        <v>153</v>
      </c>
      <c r="BB38" s="91">
        <v>185</v>
      </c>
      <c r="BC38" s="91">
        <v>128</v>
      </c>
      <c r="BD38" s="91">
        <v>106</v>
      </c>
      <c r="BE38" s="91">
        <v>158</v>
      </c>
      <c r="BF38" s="91">
        <v>198</v>
      </c>
      <c r="BG38" s="91">
        <v>189</v>
      </c>
      <c r="BH38" s="91">
        <v>117</v>
      </c>
      <c r="BI38" s="91">
        <v>123</v>
      </c>
      <c r="BJ38" s="91">
        <v>141</v>
      </c>
      <c r="BK38" s="91">
        <v>105</v>
      </c>
      <c r="BL38" s="91">
        <v>167</v>
      </c>
      <c r="BM38" s="91">
        <v>199</v>
      </c>
      <c r="BN38" s="91">
        <v>117</v>
      </c>
      <c r="BO38" s="91">
        <v>88</v>
      </c>
      <c r="BP38" s="91">
        <v>68</v>
      </c>
      <c r="BQ38" s="91">
        <v>112</v>
      </c>
      <c r="BR38" s="91">
        <v>165</v>
      </c>
      <c r="BS38" s="91">
        <v>164</v>
      </c>
      <c r="BT38" s="91">
        <v>133</v>
      </c>
      <c r="BU38" s="91">
        <v>178</v>
      </c>
      <c r="BV38" s="91">
        <v>192</v>
      </c>
      <c r="BW38" s="91">
        <v>147</v>
      </c>
      <c r="BX38" s="91">
        <v>129</v>
      </c>
      <c r="BY38" s="91">
        <v>130</v>
      </c>
      <c r="BZ38" s="91">
        <v>104</v>
      </c>
      <c r="CA38" s="91">
        <v>86</v>
      </c>
      <c r="CB38" s="91">
        <v>66</v>
      </c>
      <c r="CC38" s="91">
        <v>85</v>
      </c>
      <c r="CD38" s="91">
        <v>97</v>
      </c>
      <c r="CE38" s="91">
        <v>180</v>
      </c>
      <c r="CF38" s="91">
        <v>151</v>
      </c>
      <c r="CG38" s="91">
        <v>79</v>
      </c>
      <c r="CH38" s="91">
        <v>115</v>
      </c>
      <c r="CI38" s="91">
        <v>86</v>
      </c>
      <c r="CJ38" s="91">
        <v>125</v>
      </c>
      <c r="CK38" s="91">
        <v>82</v>
      </c>
      <c r="CL38" s="91">
        <v>68</v>
      </c>
      <c r="CM38" s="91">
        <v>68</v>
      </c>
      <c r="CN38" s="91">
        <v>46</v>
      </c>
      <c r="CO38" s="91">
        <v>91</v>
      </c>
      <c r="CP38" s="91">
        <v>78</v>
      </c>
      <c r="CQ38" s="91">
        <v>127</v>
      </c>
      <c r="CR38" s="91">
        <v>102</v>
      </c>
      <c r="CS38" s="91">
        <v>99</v>
      </c>
      <c r="CT38" s="91">
        <v>98</v>
      </c>
      <c r="CU38" s="91">
        <v>83</v>
      </c>
      <c r="CV38" s="91">
        <v>68</v>
      </c>
      <c r="CW38" s="91">
        <v>62</v>
      </c>
      <c r="CX38" s="91">
        <v>106</v>
      </c>
      <c r="CY38" s="91">
        <v>100</v>
      </c>
      <c r="CZ38" s="91">
        <v>84</v>
      </c>
      <c r="DA38" s="91">
        <v>85</v>
      </c>
      <c r="DB38" s="91">
        <v>183</v>
      </c>
      <c r="DC38" s="91">
        <v>141</v>
      </c>
      <c r="DD38" s="91">
        <v>119</v>
      </c>
      <c r="DE38" s="91">
        <v>100</v>
      </c>
      <c r="DF38" s="91">
        <v>113</v>
      </c>
      <c r="DG38" s="91">
        <v>87</v>
      </c>
      <c r="DH38" s="91">
        <v>93</v>
      </c>
      <c r="DI38" s="91">
        <v>67</v>
      </c>
      <c r="DJ38" s="91">
        <v>73</v>
      </c>
      <c r="DK38" s="91">
        <v>63</v>
      </c>
      <c r="DL38" s="91">
        <v>45</v>
      </c>
      <c r="DM38" s="91">
        <v>118</v>
      </c>
      <c r="DN38" s="91">
        <v>77</v>
      </c>
      <c r="DO38" s="91">
        <v>109</v>
      </c>
      <c r="DP38" s="91">
        <v>166</v>
      </c>
      <c r="DQ38" s="91">
        <v>110</v>
      </c>
      <c r="DR38" s="91">
        <v>94</v>
      </c>
      <c r="DS38" s="91">
        <v>110</v>
      </c>
      <c r="DT38" s="91">
        <v>131</v>
      </c>
      <c r="DU38" s="91">
        <v>95</v>
      </c>
      <c r="DV38" s="91">
        <v>108</v>
      </c>
      <c r="DW38" s="91">
        <v>99</v>
      </c>
      <c r="DX38" s="91">
        <v>66</v>
      </c>
      <c r="DY38" s="91">
        <v>79</v>
      </c>
      <c r="DZ38" s="91">
        <v>85</v>
      </c>
      <c r="EA38" s="91">
        <v>158</v>
      </c>
      <c r="EB38" s="91">
        <v>109</v>
      </c>
      <c r="EC38" s="91">
        <v>145</v>
      </c>
      <c r="ED38" s="91">
        <v>99</v>
      </c>
      <c r="EE38" s="91">
        <v>106</v>
      </c>
      <c r="EF38" s="91">
        <v>86</v>
      </c>
      <c r="EG38" s="91">
        <v>77</v>
      </c>
      <c r="EH38" s="91">
        <v>66</v>
      </c>
      <c r="EI38" s="91">
        <v>64</v>
      </c>
      <c r="EJ38" s="91">
        <v>51</v>
      </c>
      <c r="EK38" s="91">
        <v>84</v>
      </c>
      <c r="EL38" s="91">
        <v>100</v>
      </c>
      <c r="EM38" s="91">
        <v>101</v>
      </c>
      <c r="EN38" s="91">
        <v>125</v>
      </c>
      <c r="EO38" s="91">
        <v>119</v>
      </c>
      <c r="EP38" s="91">
        <v>92</v>
      </c>
      <c r="EQ38" s="91">
        <v>85</v>
      </c>
      <c r="ER38" s="91">
        <v>79</v>
      </c>
      <c r="ES38" s="91">
        <v>127</v>
      </c>
      <c r="ET38" s="91">
        <v>84</v>
      </c>
      <c r="EU38" s="91">
        <v>88</v>
      </c>
      <c r="EV38" s="91">
        <v>60</v>
      </c>
      <c r="EW38" s="91">
        <v>48</v>
      </c>
      <c r="EX38" s="91">
        <v>93</v>
      </c>
      <c r="EY38" s="91">
        <v>72</v>
      </c>
      <c r="EZ38" s="91">
        <v>114</v>
      </c>
      <c r="FA38" s="91">
        <v>88</v>
      </c>
      <c r="FB38" s="91">
        <v>104</v>
      </c>
      <c r="FC38" s="91">
        <v>68</v>
      </c>
      <c r="FD38" s="91">
        <v>66</v>
      </c>
      <c r="FE38" s="91">
        <v>74</v>
      </c>
      <c r="FF38" s="91">
        <v>44</v>
      </c>
      <c r="FG38" s="91">
        <v>49</v>
      </c>
      <c r="FH38" s="91">
        <v>41</v>
      </c>
      <c r="FI38" s="91">
        <v>71</v>
      </c>
      <c r="FJ38" s="91">
        <v>83</v>
      </c>
      <c r="FK38" s="91">
        <v>129</v>
      </c>
      <c r="FL38" s="91">
        <v>65</v>
      </c>
      <c r="FM38" s="91">
        <v>101</v>
      </c>
      <c r="FN38" s="91">
        <v>97</v>
      </c>
      <c r="FO38" s="91">
        <v>76</v>
      </c>
      <c r="FP38" s="91">
        <v>75</v>
      </c>
      <c r="FQ38" s="91">
        <v>61</v>
      </c>
      <c r="FR38" s="91">
        <v>70</v>
      </c>
      <c r="FS38" s="91">
        <v>65</v>
      </c>
      <c r="FT38" s="91">
        <v>44</v>
      </c>
      <c r="FU38" s="91">
        <v>53</v>
      </c>
      <c r="FV38" s="91">
        <v>57</v>
      </c>
      <c r="FW38" s="91">
        <v>87</v>
      </c>
      <c r="FX38" s="91">
        <v>87</v>
      </c>
      <c r="FY38" s="91">
        <v>97</v>
      </c>
      <c r="FZ38" s="91">
        <v>96</v>
      </c>
      <c r="GA38" s="91">
        <v>75</v>
      </c>
      <c r="GB38" s="91">
        <v>87</v>
      </c>
      <c r="GC38" s="91">
        <v>55</v>
      </c>
      <c r="GD38" s="91">
        <v>75</v>
      </c>
      <c r="GE38" s="91">
        <v>60</v>
      </c>
      <c r="GF38" s="91">
        <v>49</v>
      </c>
      <c r="GG38" s="91">
        <v>81</v>
      </c>
      <c r="GH38" s="91">
        <v>89</v>
      </c>
      <c r="GI38" s="91">
        <v>145</v>
      </c>
      <c r="GJ38" s="91">
        <v>122</v>
      </c>
      <c r="GK38" s="91">
        <v>111</v>
      </c>
      <c r="GL38" s="91">
        <v>54</v>
      </c>
      <c r="GM38" s="93">
        <v>75</v>
      </c>
      <c r="GN38" s="91">
        <v>87</v>
      </c>
      <c r="GO38" s="91">
        <v>55</v>
      </c>
      <c r="GP38" s="91">
        <v>69</v>
      </c>
      <c r="GQ38" s="91">
        <v>65</v>
      </c>
      <c r="GR38" s="91">
        <v>44</v>
      </c>
      <c r="GS38" s="91">
        <v>95</v>
      </c>
      <c r="GT38" s="91">
        <v>105</v>
      </c>
      <c r="GU38" s="91">
        <v>77</v>
      </c>
      <c r="GV38" s="91">
        <v>42</v>
      </c>
      <c r="GW38" s="91">
        <v>71</v>
      </c>
      <c r="GX38" s="91">
        <v>85</v>
      </c>
      <c r="GY38" s="93">
        <v>99</v>
      </c>
    </row>
    <row r="39" spans="1:214" s="91" customFormat="1" x14ac:dyDescent="0.3">
      <c r="A39" s="91" t="s">
        <v>13</v>
      </c>
      <c r="P39" s="91">
        <v>0</v>
      </c>
      <c r="Q39" s="91">
        <v>1</v>
      </c>
      <c r="R39" s="91">
        <v>4</v>
      </c>
      <c r="S39" s="91">
        <v>1</v>
      </c>
      <c r="T39" s="91">
        <v>4</v>
      </c>
      <c r="U39" s="91">
        <v>2</v>
      </c>
      <c r="V39" s="91">
        <v>8</v>
      </c>
      <c r="W39" s="91">
        <v>6</v>
      </c>
      <c r="X39" s="91">
        <v>7</v>
      </c>
      <c r="Y39" s="91">
        <v>13</v>
      </c>
      <c r="Z39" s="91">
        <v>4</v>
      </c>
      <c r="AA39" s="91">
        <v>6</v>
      </c>
      <c r="AB39" s="91">
        <v>11</v>
      </c>
      <c r="AC39" s="91">
        <v>24</v>
      </c>
      <c r="AD39" s="91">
        <v>20</v>
      </c>
      <c r="AE39" s="91">
        <v>13</v>
      </c>
      <c r="AF39" s="91">
        <v>21</v>
      </c>
      <c r="AG39" s="91">
        <v>21</v>
      </c>
      <c r="AH39" s="91">
        <v>16</v>
      </c>
      <c r="AI39" s="91">
        <v>33</v>
      </c>
      <c r="AJ39" s="91">
        <v>22</v>
      </c>
      <c r="AK39" s="91">
        <v>14</v>
      </c>
      <c r="AL39" s="91">
        <v>15</v>
      </c>
      <c r="AM39" s="91">
        <v>15</v>
      </c>
      <c r="AN39" s="91">
        <v>19</v>
      </c>
      <c r="AO39" s="91">
        <v>10</v>
      </c>
      <c r="AP39" s="91">
        <v>10</v>
      </c>
      <c r="AQ39" s="91">
        <v>16</v>
      </c>
      <c r="AR39" s="91">
        <v>15</v>
      </c>
      <c r="AS39" s="91">
        <v>11</v>
      </c>
      <c r="AT39" s="91">
        <v>10</v>
      </c>
      <c r="AU39" s="91">
        <v>10</v>
      </c>
      <c r="AV39" s="91">
        <v>22</v>
      </c>
      <c r="AW39" s="91">
        <v>12</v>
      </c>
      <c r="AX39" s="91">
        <v>8</v>
      </c>
      <c r="AY39" s="91">
        <v>13</v>
      </c>
      <c r="AZ39" s="91">
        <v>22</v>
      </c>
      <c r="BA39" s="91">
        <v>17</v>
      </c>
      <c r="BB39" s="91">
        <v>26</v>
      </c>
      <c r="BC39" s="91">
        <v>13</v>
      </c>
      <c r="BD39" s="91">
        <v>15</v>
      </c>
      <c r="BE39" s="91">
        <v>8</v>
      </c>
      <c r="BF39" s="91">
        <v>19</v>
      </c>
      <c r="BG39" s="91">
        <v>6</v>
      </c>
      <c r="BH39" s="91">
        <v>10</v>
      </c>
      <c r="BI39" s="91">
        <v>7</v>
      </c>
      <c r="BJ39" s="91">
        <v>12</v>
      </c>
      <c r="BK39" s="91">
        <v>12</v>
      </c>
      <c r="BL39" s="91">
        <v>16</v>
      </c>
      <c r="BM39" s="91">
        <v>5</v>
      </c>
      <c r="BN39" s="91">
        <v>18</v>
      </c>
      <c r="BO39" s="91">
        <v>7</v>
      </c>
      <c r="BP39" s="91">
        <v>4</v>
      </c>
      <c r="BQ39" s="91">
        <v>18</v>
      </c>
      <c r="BR39" s="91">
        <v>12</v>
      </c>
      <c r="BS39" s="91">
        <v>22</v>
      </c>
      <c r="BT39" s="91">
        <v>15</v>
      </c>
      <c r="BU39" s="91">
        <v>28</v>
      </c>
      <c r="BV39" s="91">
        <v>11</v>
      </c>
      <c r="BW39" s="91">
        <v>8</v>
      </c>
      <c r="BX39" s="91">
        <v>17</v>
      </c>
      <c r="BY39" s="91">
        <v>21</v>
      </c>
      <c r="BZ39" s="91">
        <v>15</v>
      </c>
      <c r="CA39" s="91">
        <v>15</v>
      </c>
      <c r="CB39" s="91">
        <v>21</v>
      </c>
      <c r="CC39" s="91">
        <v>10</v>
      </c>
      <c r="CD39" s="91">
        <v>18</v>
      </c>
      <c r="CE39" s="91">
        <v>8</v>
      </c>
      <c r="CF39" s="91">
        <v>7</v>
      </c>
      <c r="CG39" s="91">
        <v>14</v>
      </c>
      <c r="CH39" s="91">
        <v>6</v>
      </c>
      <c r="CI39" s="91">
        <v>12</v>
      </c>
      <c r="CJ39" s="91">
        <v>10</v>
      </c>
      <c r="CK39" s="91">
        <v>7</v>
      </c>
      <c r="CL39" s="91">
        <v>6</v>
      </c>
      <c r="CM39" s="91">
        <v>10</v>
      </c>
      <c r="CN39" s="91">
        <v>6</v>
      </c>
      <c r="CO39" s="91">
        <v>6</v>
      </c>
      <c r="CP39" s="91">
        <v>22</v>
      </c>
      <c r="CQ39" s="91">
        <v>24</v>
      </c>
      <c r="CR39" s="91">
        <v>10</v>
      </c>
      <c r="CS39" s="91">
        <v>6</v>
      </c>
      <c r="CT39" s="91">
        <v>17</v>
      </c>
      <c r="CU39" s="91">
        <v>8</v>
      </c>
      <c r="CV39" s="91">
        <v>12</v>
      </c>
      <c r="CW39" s="91">
        <v>11</v>
      </c>
      <c r="CX39" s="91">
        <v>9</v>
      </c>
      <c r="CY39" s="91">
        <v>7</v>
      </c>
      <c r="CZ39" s="91">
        <v>6</v>
      </c>
      <c r="DA39" s="91">
        <v>17</v>
      </c>
      <c r="DB39" s="91">
        <v>9</v>
      </c>
      <c r="DC39" s="91">
        <v>9</v>
      </c>
      <c r="DD39" s="91">
        <v>7</v>
      </c>
      <c r="DE39" s="91">
        <v>2</v>
      </c>
      <c r="DF39" s="91">
        <v>11</v>
      </c>
      <c r="DG39" s="91">
        <v>5</v>
      </c>
      <c r="DH39" s="91">
        <v>11</v>
      </c>
      <c r="DI39" s="91">
        <v>12</v>
      </c>
      <c r="DJ39" s="91">
        <v>13</v>
      </c>
      <c r="DK39" s="91">
        <v>12</v>
      </c>
      <c r="DL39" s="91">
        <v>12</v>
      </c>
      <c r="DM39" s="91">
        <v>16</v>
      </c>
      <c r="DN39" s="91">
        <v>11</v>
      </c>
      <c r="DO39" s="91">
        <v>19</v>
      </c>
      <c r="DP39" s="91">
        <v>4</v>
      </c>
      <c r="DQ39" s="91">
        <v>3</v>
      </c>
      <c r="DR39" s="91">
        <v>7</v>
      </c>
      <c r="DS39" s="91">
        <v>10</v>
      </c>
      <c r="DT39" s="91">
        <v>8</v>
      </c>
      <c r="DU39" s="91">
        <v>7</v>
      </c>
      <c r="DV39" s="91">
        <v>9</v>
      </c>
      <c r="DW39" s="91">
        <v>16</v>
      </c>
      <c r="DX39" s="91">
        <v>5</v>
      </c>
      <c r="DY39" s="91">
        <v>10</v>
      </c>
      <c r="DZ39" s="91">
        <v>8</v>
      </c>
      <c r="EA39" s="91">
        <v>11</v>
      </c>
      <c r="EB39" s="91">
        <v>6</v>
      </c>
      <c r="EC39" s="91">
        <v>4</v>
      </c>
      <c r="ED39" s="91">
        <v>16</v>
      </c>
      <c r="EE39" s="91">
        <v>10</v>
      </c>
      <c r="EF39" s="91">
        <v>15</v>
      </c>
      <c r="EG39" s="91">
        <v>19</v>
      </c>
      <c r="EH39" s="91">
        <v>5</v>
      </c>
      <c r="EI39" s="91">
        <v>8</v>
      </c>
      <c r="EJ39" s="91">
        <v>3</v>
      </c>
      <c r="EK39" s="91">
        <v>14</v>
      </c>
      <c r="EL39" s="91">
        <v>3</v>
      </c>
      <c r="EM39" s="91">
        <v>7</v>
      </c>
      <c r="EN39" s="91">
        <v>6</v>
      </c>
      <c r="EO39" s="91">
        <v>13</v>
      </c>
      <c r="EP39" s="91">
        <v>7</v>
      </c>
      <c r="EQ39" s="91">
        <v>15</v>
      </c>
      <c r="ER39" s="91">
        <v>4</v>
      </c>
      <c r="ES39" s="91">
        <v>10</v>
      </c>
      <c r="ET39" s="91">
        <v>1</v>
      </c>
      <c r="EU39" s="91">
        <v>10</v>
      </c>
      <c r="EV39" s="91">
        <v>9</v>
      </c>
      <c r="EW39" s="91">
        <v>12</v>
      </c>
      <c r="EX39" s="91">
        <v>8</v>
      </c>
      <c r="EY39" s="91">
        <v>8</v>
      </c>
      <c r="EZ39" s="91">
        <v>6</v>
      </c>
      <c r="FA39" s="91">
        <v>2</v>
      </c>
      <c r="FB39" s="91">
        <v>13</v>
      </c>
      <c r="FC39" s="91">
        <v>7</v>
      </c>
      <c r="FD39" s="91">
        <v>3</v>
      </c>
      <c r="FE39" s="91">
        <v>9</v>
      </c>
      <c r="FF39" s="91">
        <v>3</v>
      </c>
      <c r="FG39" s="91">
        <v>17</v>
      </c>
      <c r="FH39" s="91">
        <v>5</v>
      </c>
      <c r="FI39" s="91">
        <v>6</v>
      </c>
      <c r="FJ39" s="91">
        <v>4</v>
      </c>
      <c r="FK39" s="91">
        <v>6</v>
      </c>
      <c r="FL39" s="91">
        <v>4</v>
      </c>
      <c r="FM39" s="91">
        <v>4</v>
      </c>
      <c r="FN39" s="91">
        <v>2</v>
      </c>
      <c r="FO39" s="91">
        <v>5</v>
      </c>
      <c r="FP39" s="91">
        <v>5</v>
      </c>
      <c r="FQ39" s="91">
        <v>3</v>
      </c>
      <c r="FR39" s="91">
        <v>14</v>
      </c>
      <c r="FS39" s="91">
        <v>5</v>
      </c>
      <c r="FT39" s="91">
        <v>5</v>
      </c>
      <c r="FU39" s="91">
        <v>1</v>
      </c>
      <c r="FV39" s="91">
        <v>3</v>
      </c>
      <c r="FW39" s="91">
        <v>7</v>
      </c>
      <c r="FX39" s="91">
        <v>6</v>
      </c>
      <c r="FY39" s="91">
        <v>5</v>
      </c>
      <c r="FZ39" s="91">
        <v>3</v>
      </c>
      <c r="GA39" s="91">
        <v>8</v>
      </c>
      <c r="GB39" s="91">
        <v>11</v>
      </c>
      <c r="GC39" s="91">
        <v>6</v>
      </c>
      <c r="GD39" s="91">
        <v>10</v>
      </c>
      <c r="GE39" s="91">
        <v>6</v>
      </c>
      <c r="GF39" s="91">
        <v>6</v>
      </c>
      <c r="GG39" s="91">
        <v>10</v>
      </c>
      <c r="GH39" s="91">
        <v>8</v>
      </c>
      <c r="GI39" s="91">
        <v>11</v>
      </c>
      <c r="GJ39" s="91">
        <v>7</v>
      </c>
      <c r="GK39" s="91">
        <v>5</v>
      </c>
      <c r="GL39" s="91">
        <v>1</v>
      </c>
      <c r="GM39" s="93">
        <v>8</v>
      </c>
      <c r="GN39" s="91">
        <v>12</v>
      </c>
      <c r="GO39" s="91">
        <v>11</v>
      </c>
      <c r="GP39" s="91">
        <v>8</v>
      </c>
      <c r="GQ39" s="91">
        <v>3</v>
      </c>
      <c r="GR39" s="91">
        <v>2</v>
      </c>
      <c r="GS39" s="91">
        <v>6</v>
      </c>
      <c r="GT39" s="91">
        <v>7</v>
      </c>
      <c r="GU39" s="91">
        <v>7</v>
      </c>
      <c r="GV39" s="91">
        <v>2</v>
      </c>
      <c r="GW39" s="91">
        <v>7</v>
      </c>
      <c r="GX39" s="91">
        <v>8</v>
      </c>
      <c r="GY39" s="93">
        <v>6</v>
      </c>
    </row>
    <row r="40" spans="1:214" s="91" customFormat="1" x14ac:dyDescent="0.3">
      <c r="A40" s="91" t="s">
        <v>14</v>
      </c>
      <c r="CZ40" s="91">
        <v>1</v>
      </c>
      <c r="DA40" s="91">
        <v>12</v>
      </c>
      <c r="DB40" s="91">
        <v>5</v>
      </c>
      <c r="DC40" s="91">
        <v>2</v>
      </c>
      <c r="DD40" s="91">
        <v>3</v>
      </c>
      <c r="DE40" s="91">
        <v>3</v>
      </c>
      <c r="DF40" s="91">
        <v>2</v>
      </c>
      <c r="DG40" s="91">
        <v>7</v>
      </c>
      <c r="DH40" s="91">
        <v>4</v>
      </c>
      <c r="DI40" s="91">
        <v>5</v>
      </c>
      <c r="DJ40" s="91">
        <v>10</v>
      </c>
      <c r="DK40" s="91">
        <v>3</v>
      </c>
      <c r="DL40" s="91">
        <v>0</v>
      </c>
      <c r="DM40" s="91">
        <v>12</v>
      </c>
      <c r="DN40" s="91">
        <v>4</v>
      </c>
      <c r="DO40" s="91">
        <v>1</v>
      </c>
      <c r="DP40" s="91">
        <v>6</v>
      </c>
      <c r="DQ40" s="91">
        <v>3</v>
      </c>
      <c r="DR40" s="91">
        <v>4</v>
      </c>
      <c r="DS40" s="91">
        <v>2</v>
      </c>
      <c r="DT40" s="91">
        <v>9</v>
      </c>
      <c r="DU40" s="91">
        <v>4</v>
      </c>
      <c r="DV40" s="91">
        <v>7</v>
      </c>
      <c r="DW40" s="91">
        <v>8</v>
      </c>
      <c r="DX40" s="91">
        <v>1</v>
      </c>
      <c r="DY40" s="91">
        <v>9</v>
      </c>
      <c r="DZ40" s="91">
        <v>7</v>
      </c>
      <c r="EA40" s="91">
        <v>9</v>
      </c>
      <c r="EB40" s="91">
        <v>3</v>
      </c>
      <c r="EC40" s="91">
        <v>6</v>
      </c>
      <c r="ED40" s="91">
        <v>4</v>
      </c>
      <c r="EE40" s="91">
        <v>4</v>
      </c>
      <c r="EF40" s="91">
        <v>5</v>
      </c>
      <c r="EG40" s="91">
        <v>4</v>
      </c>
      <c r="EH40" s="91">
        <v>1</v>
      </c>
      <c r="EI40" s="91">
        <v>6</v>
      </c>
      <c r="EJ40" s="91">
        <v>3</v>
      </c>
      <c r="EK40" s="91">
        <v>2</v>
      </c>
      <c r="EL40" s="91">
        <v>6</v>
      </c>
      <c r="EM40" s="91">
        <v>0</v>
      </c>
      <c r="EN40" s="91">
        <v>1</v>
      </c>
      <c r="EO40" s="91">
        <v>4</v>
      </c>
      <c r="EP40" s="91">
        <v>4</v>
      </c>
      <c r="EQ40" s="91">
        <v>1</v>
      </c>
      <c r="ER40" s="91">
        <v>2</v>
      </c>
      <c r="ES40" s="91">
        <v>2</v>
      </c>
      <c r="ET40" s="91">
        <v>9</v>
      </c>
      <c r="EU40" s="91">
        <v>6</v>
      </c>
      <c r="EV40" s="91">
        <v>4</v>
      </c>
      <c r="EW40" s="91">
        <v>5</v>
      </c>
      <c r="EX40" s="91">
        <v>7</v>
      </c>
      <c r="EY40" s="91">
        <v>3</v>
      </c>
      <c r="EZ40" s="91">
        <v>8</v>
      </c>
      <c r="FA40" s="91">
        <v>7</v>
      </c>
      <c r="FB40" s="91">
        <v>6</v>
      </c>
      <c r="FC40" s="91">
        <v>1</v>
      </c>
      <c r="FD40" s="91">
        <v>4</v>
      </c>
      <c r="FE40" s="91">
        <v>4</v>
      </c>
      <c r="FF40" s="91">
        <v>3</v>
      </c>
      <c r="FG40" s="91">
        <v>4</v>
      </c>
      <c r="FH40" s="91">
        <v>1</v>
      </c>
      <c r="FI40" s="91">
        <v>4</v>
      </c>
      <c r="FJ40" s="91">
        <v>1</v>
      </c>
      <c r="FK40" s="91">
        <v>5</v>
      </c>
      <c r="FL40" s="91">
        <v>4</v>
      </c>
      <c r="FM40" s="91">
        <v>0</v>
      </c>
      <c r="FN40" s="91">
        <v>1</v>
      </c>
      <c r="FO40" s="91">
        <v>2</v>
      </c>
      <c r="FP40" s="91">
        <v>4</v>
      </c>
      <c r="FQ40" s="91">
        <v>1</v>
      </c>
      <c r="FR40" s="91">
        <v>1</v>
      </c>
      <c r="FS40" s="91">
        <v>0</v>
      </c>
      <c r="FT40" s="91">
        <v>0</v>
      </c>
      <c r="FU40" s="91">
        <v>0</v>
      </c>
      <c r="FV40" s="91">
        <v>0</v>
      </c>
      <c r="FW40" s="91">
        <v>1</v>
      </c>
      <c r="FX40" s="91">
        <v>1</v>
      </c>
      <c r="FY40" s="91">
        <v>1</v>
      </c>
      <c r="FZ40" s="91">
        <v>0</v>
      </c>
      <c r="GA40" s="91">
        <v>1</v>
      </c>
      <c r="GB40" s="91">
        <v>2</v>
      </c>
      <c r="GC40" s="91">
        <v>1</v>
      </c>
      <c r="GD40" s="91">
        <v>2</v>
      </c>
      <c r="GE40" s="91">
        <v>0</v>
      </c>
      <c r="GF40" s="91">
        <v>1</v>
      </c>
      <c r="GG40" s="91">
        <v>2</v>
      </c>
      <c r="GH40" s="91">
        <v>1</v>
      </c>
      <c r="GI40" s="91">
        <v>1</v>
      </c>
      <c r="GJ40" s="91">
        <v>0</v>
      </c>
      <c r="GK40" s="91">
        <v>0</v>
      </c>
      <c r="GL40" s="91">
        <v>0</v>
      </c>
      <c r="GM40" s="93">
        <v>1</v>
      </c>
      <c r="GN40" s="91">
        <v>3</v>
      </c>
      <c r="GO40" s="91">
        <v>0</v>
      </c>
      <c r="GP40" s="91">
        <v>8</v>
      </c>
      <c r="GQ40" s="91">
        <v>1</v>
      </c>
      <c r="GR40" s="91">
        <v>5</v>
      </c>
      <c r="GS40" s="91">
        <v>1</v>
      </c>
      <c r="GT40" s="91">
        <v>0</v>
      </c>
      <c r="GU40" s="91">
        <v>3</v>
      </c>
      <c r="GV40" s="91">
        <v>0</v>
      </c>
      <c r="GW40" s="91">
        <v>0</v>
      </c>
      <c r="GX40" s="91">
        <v>0</v>
      </c>
      <c r="GY40" s="93">
        <v>0</v>
      </c>
    </row>
    <row r="41" spans="1:214" x14ac:dyDescent="0.3">
      <c r="A41" s="91" t="s">
        <v>15</v>
      </c>
      <c r="DY41" s="91">
        <v>1</v>
      </c>
      <c r="DZ41" s="91">
        <v>2</v>
      </c>
      <c r="EA41" s="91">
        <v>5</v>
      </c>
      <c r="EB41" s="91">
        <v>0</v>
      </c>
      <c r="EC41" s="91">
        <v>0</v>
      </c>
      <c r="ED41" s="91">
        <v>1</v>
      </c>
      <c r="EE41" s="91">
        <v>0</v>
      </c>
      <c r="EF41" s="91">
        <v>3</v>
      </c>
      <c r="EG41" s="91">
        <v>1</v>
      </c>
      <c r="EH41" s="91">
        <v>1</v>
      </c>
      <c r="EI41" s="91">
        <v>2</v>
      </c>
      <c r="EJ41" s="91">
        <v>0</v>
      </c>
      <c r="EK41" s="91">
        <v>1</v>
      </c>
      <c r="EL41" s="91">
        <v>0</v>
      </c>
      <c r="EM41" s="91">
        <v>3</v>
      </c>
      <c r="EN41" s="91">
        <v>2</v>
      </c>
      <c r="EO41" s="91">
        <v>0</v>
      </c>
      <c r="EP41" s="91">
        <v>1</v>
      </c>
      <c r="EQ41" s="91">
        <v>1</v>
      </c>
      <c r="ER41" s="91">
        <v>1</v>
      </c>
      <c r="ES41" s="91">
        <v>3</v>
      </c>
      <c r="ET41" s="91">
        <v>0</v>
      </c>
      <c r="EU41" s="91">
        <v>4</v>
      </c>
      <c r="EV41" s="91">
        <v>0</v>
      </c>
      <c r="EW41" s="91">
        <v>1</v>
      </c>
      <c r="EX41" s="91">
        <v>0</v>
      </c>
      <c r="EY41" s="91">
        <v>0</v>
      </c>
      <c r="EZ41" s="91">
        <v>2</v>
      </c>
      <c r="FA41" s="91">
        <v>2</v>
      </c>
      <c r="FB41" s="91">
        <v>0</v>
      </c>
      <c r="FC41" s="91">
        <v>1</v>
      </c>
      <c r="FD41" s="91">
        <v>0</v>
      </c>
      <c r="FE41" s="91">
        <v>0</v>
      </c>
      <c r="FF41" s="91">
        <v>0</v>
      </c>
      <c r="FG41" s="91">
        <v>2</v>
      </c>
      <c r="FH41" s="91">
        <v>0</v>
      </c>
      <c r="FI41" s="91">
        <v>2</v>
      </c>
      <c r="FJ41" s="91">
        <v>2</v>
      </c>
      <c r="FK41" s="91">
        <v>0</v>
      </c>
      <c r="FL41" s="91">
        <v>1</v>
      </c>
      <c r="FM41" s="91">
        <v>2</v>
      </c>
      <c r="FN41" s="91">
        <v>3</v>
      </c>
      <c r="FO41" s="91">
        <v>2</v>
      </c>
      <c r="FP41" s="91">
        <v>2</v>
      </c>
      <c r="FQ41" s="201">
        <v>1</v>
      </c>
      <c r="FR41" s="51">
        <v>0</v>
      </c>
      <c r="FS41" s="51">
        <v>0</v>
      </c>
      <c r="FT41" s="51">
        <v>1</v>
      </c>
      <c r="FU41" s="51">
        <v>0</v>
      </c>
      <c r="FV41" s="51">
        <v>0</v>
      </c>
      <c r="FW41" s="51">
        <v>0</v>
      </c>
      <c r="FX41" s="51">
        <v>2</v>
      </c>
      <c r="FY41" s="51">
        <v>2</v>
      </c>
      <c r="FZ41" s="51">
        <v>1</v>
      </c>
      <c r="GA41" s="51">
        <v>1</v>
      </c>
      <c r="GB41" s="51">
        <v>0</v>
      </c>
      <c r="GC41" s="199">
        <v>0</v>
      </c>
      <c r="GD41" s="200">
        <v>1</v>
      </c>
      <c r="GE41" s="202">
        <v>1</v>
      </c>
      <c r="GF41" s="206">
        <v>3</v>
      </c>
      <c r="GG41" s="215">
        <v>3</v>
      </c>
      <c r="GH41" s="218">
        <v>1</v>
      </c>
      <c r="GI41" s="221">
        <v>2</v>
      </c>
      <c r="GJ41" s="222">
        <v>0</v>
      </c>
      <c r="GK41" s="225">
        <v>2</v>
      </c>
      <c r="GL41" s="227">
        <v>0</v>
      </c>
      <c r="GM41" s="190">
        <v>0</v>
      </c>
      <c r="GN41" s="177">
        <v>2</v>
      </c>
      <c r="GO41" s="177">
        <v>2</v>
      </c>
      <c r="GP41" s="177">
        <v>0</v>
      </c>
      <c r="GQ41" s="177">
        <v>0</v>
      </c>
      <c r="GR41" s="177">
        <v>1</v>
      </c>
      <c r="GS41" s="177">
        <v>21</v>
      </c>
      <c r="GT41" s="177">
        <v>1</v>
      </c>
      <c r="GU41" s="177">
        <v>0</v>
      </c>
      <c r="GV41" s="177">
        <v>0</v>
      </c>
      <c r="GW41" s="177">
        <v>0</v>
      </c>
      <c r="GX41" s="177">
        <v>0</v>
      </c>
      <c r="GY41" s="190">
        <v>0</v>
      </c>
    </row>
    <row r="42" spans="1:214" s="105" customFormat="1" x14ac:dyDescent="0.3">
      <c r="A42" s="95" t="s">
        <v>16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>
        <f t="shared" ref="P42:CA42" si="54">SUM(P37:P39)</f>
        <v>233</v>
      </c>
      <c r="Q42" s="95">
        <f t="shared" si="54"/>
        <v>303</v>
      </c>
      <c r="R42" s="95">
        <f t="shared" si="54"/>
        <v>282</v>
      </c>
      <c r="S42" s="95">
        <f t="shared" si="54"/>
        <v>296</v>
      </c>
      <c r="T42" s="95">
        <f t="shared" si="54"/>
        <v>196</v>
      </c>
      <c r="U42" s="95">
        <f t="shared" si="54"/>
        <v>328</v>
      </c>
      <c r="V42" s="95">
        <f t="shared" si="54"/>
        <v>367</v>
      </c>
      <c r="W42" s="95">
        <f t="shared" si="54"/>
        <v>411</v>
      </c>
      <c r="X42" s="95">
        <f t="shared" si="54"/>
        <v>451</v>
      </c>
      <c r="Y42" s="95">
        <f t="shared" si="54"/>
        <v>385</v>
      </c>
      <c r="Z42" s="95">
        <f t="shared" si="54"/>
        <v>424</v>
      </c>
      <c r="AA42" s="95">
        <f t="shared" si="54"/>
        <v>474</v>
      </c>
      <c r="AB42" s="95">
        <f t="shared" si="54"/>
        <v>591</v>
      </c>
      <c r="AC42" s="95">
        <f t="shared" si="54"/>
        <v>560</v>
      </c>
      <c r="AD42" s="95">
        <f t="shared" si="54"/>
        <v>618</v>
      </c>
      <c r="AE42" s="95">
        <f t="shared" si="54"/>
        <v>631</v>
      </c>
      <c r="AF42" s="95">
        <f t="shared" si="54"/>
        <v>480</v>
      </c>
      <c r="AG42" s="95">
        <f t="shared" si="54"/>
        <v>637</v>
      </c>
      <c r="AH42" s="95">
        <f t="shared" si="54"/>
        <v>721</v>
      </c>
      <c r="AI42" s="95">
        <f t="shared" si="54"/>
        <v>833</v>
      </c>
      <c r="AJ42" s="95">
        <f t="shared" si="54"/>
        <v>809</v>
      </c>
      <c r="AK42" s="95">
        <f t="shared" si="54"/>
        <v>792</v>
      </c>
      <c r="AL42" s="95">
        <f t="shared" si="54"/>
        <v>659</v>
      </c>
      <c r="AM42" s="95">
        <f t="shared" si="54"/>
        <v>549</v>
      </c>
      <c r="AN42" s="95">
        <f t="shared" si="54"/>
        <v>573</v>
      </c>
      <c r="AO42" s="95">
        <f t="shared" si="54"/>
        <v>567</v>
      </c>
      <c r="AP42" s="95">
        <f t="shared" si="54"/>
        <v>502</v>
      </c>
      <c r="AQ42" s="95">
        <f t="shared" si="54"/>
        <v>453</v>
      </c>
      <c r="AR42" s="95">
        <f t="shared" si="54"/>
        <v>333</v>
      </c>
      <c r="AS42" s="95">
        <f t="shared" si="54"/>
        <v>670</v>
      </c>
      <c r="AT42" s="95">
        <f t="shared" si="54"/>
        <v>639</v>
      </c>
      <c r="AU42" s="95">
        <f t="shared" si="54"/>
        <v>744</v>
      </c>
      <c r="AV42" s="95">
        <f t="shared" si="54"/>
        <v>678</v>
      </c>
      <c r="AW42" s="95">
        <f t="shared" si="54"/>
        <v>637</v>
      </c>
      <c r="AX42" s="95">
        <f t="shared" si="54"/>
        <v>510</v>
      </c>
      <c r="AY42" s="95">
        <f t="shared" si="54"/>
        <v>537</v>
      </c>
      <c r="AZ42" s="95">
        <f t="shared" si="54"/>
        <v>569</v>
      </c>
      <c r="BA42" s="95">
        <f t="shared" si="54"/>
        <v>492</v>
      </c>
      <c r="BB42" s="95">
        <f t="shared" si="54"/>
        <v>544</v>
      </c>
      <c r="BC42" s="95">
        <f t="shared" si="54"/>
        <v>479</v>
      </c>
      <c r="BD42" s="95">
        <f t="shared" si="54"/>
        <v>314</v>
      </c>
      <c r="BE42" s="95">
        <f t="shared" si="54"/>
        <v>571</v>
      </c>
      <c r="BF42" s="95">
        <f t="shared" si="54"/>
        <v>579</v>
      </c>
      <c r="BG42" s="95">
        <f t="shared" si="54"/>
        <v>592</v>
      </c>
      <c r="BH42" s="95">
        <f t="shared" si="54"/>
        <v>467</v>
      </c>
      <c r="BI42" s="95">
        <f t="shared" si="54"/>
        <v>426</v>
      </c>
      <c r="BJ42" s="95">
        <f t="shared" si="54"/>
        <v>466</v>
      </c>
      <c r="BK42" s="95">
        <f t="shared" si="54"/>
        <v>424</v>
      </c>
      <c r="BL42" s="95">
        <f t="shared" si="54"/>
        <v>458</v>
      </c>
      <c r="BM42" s="95">
        <f t="shared" si="54"/>
        <v>489</v>
      </c>
      <c r="BN42" s="95">
        <f t="shared" si="54"/>
        <v>442</v>
      </c>
      <c r="BO42" s="95">
        <f t="shared" si="54"/>
        <v>341</v>
      </c>
      <c r="BP42" s="95">
        <f>SUM(BP37:BP39)</f>
        <v>249</v>
      </c>
      <c r="BQ42" s="95">
        <f t="shared" si="54"/>
        <v>497</v>
      </c>
      <c r="BR42" s="95">
        <f t="shared" si="54"/>
        <v>497</v>
      </c>
      <c r="BS42" s="95">
        <f t="shared" si="54"/>
        <v>584</v>
      </c>
      <c r="BT42" s="95">
        <f t="shared" si="54"/>
        <v>445</v>
      </c>
      <c r="BU42" s="95">
        <f t="shared" si="54"/>
        <v>499</v>
      </c>
      <c r="BV42" s="95">
        <f t="shared" si="54"/>
        <v>484</v>
      </c>
      <c r="BW42" s="95">
        <f t="shared" si="54"/>
        <v>435</v>
      </c>
      <c r="BX42" s="95">
        <f t="shared" si="54"/>
        <v>414</v>
      </c>
      <c r="BY42" s="95">
        <f t="shared" si="54"/>
        <v>448</v>
      </c>
      <c r="BZ42" s="95">
        <f t="shared" si="54"/>
        <v>401</v>
      </c>
      <c r="CA42" s="95">
        <f t="shared" si="54"/>
        <v>308</v>
      </c>
      <c r="CB42" s="95">
        <f t="shared" ref="CB42:DK42" si="55">SUM(CB37:CB39)</f>
        <v>233</v>
      </c>
      <c r="CC42" s="95">
        <f t="shared" si="55"/>
        <v>361</v>
      </c>
      <c r="CD42" s="95">
        <f t="shared" si="55"/>
        <v>424</v>
      </c>
      <c r="CE42" s="95">
        <f t="shared" si="55"/>
        <v>573</v>
      </c>
      <c r="CF42" s="95">
        <f t="shared" si="55"/>
        <v>516</v>
      </c>
      <c r="CG42" s="95">
        <f t="shared" si="55"/>
        <v>398</v>
      </c>
      <c r="CH42" s="95">
        <f t="shared" si="55"/>
        <v>400</v>
      </c>
      <c r="CI42" s="95">
        <f t="shared" si="55"/>
        <v>324</v>
      </c>
      <c r="CJ42" s="95">
        <f t="shared" si="55"/>
        <v>369</v>
      </c>
      <c r="CK42" s="95">
        <f t="shared" si="55"/>
        <v>339</v>
      </c>
      <c r="CL42" s="95">
        <f t="shared" si="55"/>
        <v>298</v>
      </c>
      <c r="CM42" s="95">
        <f t="shared" si="55"/>
        <v>300</v>
      </c>
      <c r="CN42" s="95">
        <f t="shared" si="55"/>
        <v>198</v>
      </c>
      <c r="CO42" s="95">
        <f t="shared" si="55"/>
        <v>340</v>
      </c>
      <c r="CP42" s="95">
        <f t="shared" si="55"/>
        <v>364</v>
      </c>
      <c r="CQ42" s="95">
        <f t="shared" si="55"/>
        <v>470</v>
      </c>
      <c r="CR42" s="95">
        <f t="shared" si="55"/>
        <v>365</v>
      </c>
      <c r="CS42" s="95">
        <f t="shared" si="55"/>
        <v>353</v>
      </c>
      <c r="CT42" s="95">
        <f t="shared" si="55"/>
        <v>341</v>
      </c>
      <c r="CU42" s="95">
        <f t="shared" si="55"/>
        <v>282</v>
      </c>
      <c r="CV42" s="95">
        <f t="shared" si="55"/>
        <v>252</v>
      </c>
      <c r="CW42" s="95">
        <f t="shared" si="55"/>
        <v>263</v>
      </c>
      <c r="CX42" s="95">
        <f t="shared" si="55"/>
        <v>398</v>
      </c>
      <c r="CY42" s="95">
        <f t="shared" si="55"/>
        <v>340</v>
      </c>
      <c r="CZ42" s="95">
        <f t="shared" ref="CZ42:DJ42" si="56">SUM(CZ37:CZ40)</f>
        <v>268</v>
      </c>
      <c r="DA42" s="95">
        <f t="shared" si="56"/>
        <v>361</v>
      </c>
      <c r="DB42" s="95">
        <f t="shared" si="56"/>
        <v>467</v>
      </c>
      <c r="DC42" s="95">
        <f t="shared" si="56"/>
        <v>477</v>
      </c>
      <c r="DD42" s="95">
        <f t="shared" si="56"/>
        <v>411</v>
      </c>
      <c r="DE42" s="95">
        <f t="shared" si="56"/>
        <v>381</v>
      </c>
      <c r="DF42" s="95">
        <f t="shared" si="56"/>
        <v>324</v>
      </c>
      <c r="DG42" s="95">
        <f t="shared" si="56"/>
        <v>350</v>
      </c>
      <c r="DH42" s="95">
        <f t="shared" si="56"/>
        <v>346</v>
      </c>
      <c r="DI42" s="95">
        <f t="shared" si="56"/>
        <v>328</v>
      </c>
      <c r="DJ42" s="95">
        <f t="shared" si="56"/>
        <v>342</v>
      </c>
      <c r="DK42" s="95">
        <f t="shared" si="55"/>
        <v>265</v>
      </c>
      <c r="DL42" s="95">
        <f t="shared" ref="DL42:DX42" si="57">SUM(DL37:DL40)</f>
        <v>215</v>
      </c>
      <c r="DM42" s="95">
        <f t="shared" si="57"/>
        <v>416</v>
      </c>
      <c r="DN42" s="95">
        <f t="shared" si="57"/>
        <v>337</v>
      </c>
      <c r="DO42" s="95">
        <f t="shared" si="57"/>
        <v>435</v>
      </c>
      <c r="DP42" s="95">
        <f t="shared" si="57"/>
        <v>465</v>
      </c>
      <c r="DQ42" s="95">
        <f t="shared" si="57"/>
        <v>391</v>
      </c>
      <c r="DR42" s="95">
        <f t="shared" si="57"/>
        <v>351</v>
      </c>
      <c r="DS42" s="95">
        <f t="shared" si="57"/>
        <v>355</v>
      </c>
      <c r="DT42" s="95">
        <f t="shared" si="57"/>
        <v>377</v>
      </c>
      <c r="DU42" s="95">
        <f t="shared" si="57"/>
        <v>342</v>
      </c>
      <c r="DV42" s="95">
        <f t="shared" si="57"/>
        <v>425</v>
      </c>
      <c r="DW42" s="95">
        <f t="shared" si="57"/>
        <v>347</v>
      </c>
      <c r="DX42" s="95">
        <f t="shared" si="57"/>
        <v>212</v>
      </c>
      <c r="DY42" s="95">
        <f t="shared" ref="DY42:GJ42" si="58">SUM(DY37:DY41)</f>
        <v>377</v>
      </c>
      <c r="DZ42" s="95">
        <f t="shared" si="58"/>
        <v>383</v>
      </c>
      <c r="EA42" s="95">
        <f t="shared" si="58"/>
        <v>514</v>
      </c>
      <c r="EB42" s="95">
        <f t="shared" si="58"/>
        <v>455</v>
      </c>
      <c r="EC42" s="95">
        <f t="shared" si="58"/>
        <v>437</v>
      </c>
      <c r="ED42" s="95">
        <f t="shared" si="58"/>
        <v>382</v>
      </c>
      <c r="EE42" s="95">
        <f t="shared" si="58"/>
        <v>368</v>
      </c>
      <c r="EF42" s="95">
        <f t="shared" si="58"/>
        <v>360</v>
      </c>
      <c r="EG42" s="95">
        <f t="shared" si="58"/>
        <v>365</v>
      </c>
      <c r="EH42" s="95">
        <f t="shared" si="58"/>
        <v>331</v>
      </c>
      <c r="EI42" s="95">
        <f t="shared" si="58"/>
        <v>276</v>
      </c>
      <c r="EJ42" s="95">
        <f t="shared" si="58"/>
        <v>198</v>
      </c>
      <c r="EK42" s="95">
        <f t="shared" si="58"/>
        <v>394</v>
      </c>
      <c r="EL42" s="95">
        <f t="shared" si="58"/>
        <v>378</v>
      </c>
      <c r="EM42" s="95">
        <f t="shared" si="58"/>
        <v>464</v>
      </c>
      <c r="EN42" s="95">
        <f t="shared" si="58"/>
        <v>458</v>
      </c>
      <c r="EO42" s="95">
        <f t="shared" si="58"/>
        <v>419</v>
      </c>
      <c r="EP42" s="95">
        <f t="shared" si="58"/>
        <v>359</v>
      </c>
      <c r="EQ42" s="95">
        <f t="shared" si="58"/>
        <v>344</v>
      </c>
      <c r="ER42" s="95">
        <f t="shared" si="58"/>
        <v>326</v>
      </c>
      <c r="ES42" s="95">
        <f t="shared" si="58"/>
        <v>418</v>
      </c>
      <c r="ET42" s="95">
        <f t="shared" si="58"/>
        <v>332</v>
      </c>
      <c r="EU42" s="95">
        <f t="shared" si="58"/>
        <v>299</v>
      </c>
      <c r="EV42" s="95">
        <f t="shared" si="58"/>
        <v>247</v>
      </c>
      <c r="EW42" s="95">
        <f t="shared" si="58"/>
        <v>245</v>
      </c>
      <c r="EX42" s="95">
        <f t="shared" si="58"/>
        <v>394</v>
      </c>
      <c r="EY42" s="95">
        <f t="shared" si="58"/>
        <v>440</v>
      </c>
      <c r="EZ42" s="95">
        <f t="shared" si="58"/>
        <v>454</v>
      </c>
      <c r="FA42" s="95">
        <f t="shared" si="58"/>
        <v>338</v>
      </c>
      <c r="FB42" s="95">
        <f t="shared" si="58"/>
        <v>384</v>
      </c>
      <c r="FC42" s="95">
        <f t="shared" si="58"/>
        <v>305</v>
      </c>
      <c r="FD42" s="95">
        <f t="shared" si="58"/>
        <v>304</v>
      </c>
      <c r="FE42" s="95">
        <f t="shared" si="58"/>
        <v>367</v>
      </c>
      <c r="FF42" s="95">
        <f t="shared" si="58"/>
        <v>256</v>
      </c>
      <c r="FG42" s="95">
        <f t="shared" si="58"/>
        <v>270</v>
      </c>
      <c r="FH42" s="95">
        <f t="shared" si="58"/>
        <v>213</v>
      </c>
      <c r="FI42" s="95">
        <f t="shared" si="58"/>
        <v>343</v>
      </c>
      <c r="FJ42" s="95">
        <f t="shared" si="58"/>
        <v>358</v>
      </c>
      <c r="FK42" s="95">
        <f t="shared" si="58"/>
        <v>471</v>
      </c>
      <c r="FL42" s="95">
        <f t="shared" si="58"/>
        <v>371</v>
      </c>
      <c r="FM42" s="95">
        <f t="shared" si="58"/>
        <v>397</v>
      </c>
      <c r="FN42" s="95">
        <f t="shared" si="58"/>
        <v>346</v>
      </c>
      <c r="FO42" s="95">
        <f t="shared" si="58"/>
        <v>330</v>
      </c>
      <c r="FP42" s="95">
        <f t="shared" si="58"/>
        <v>339</v>
      </c>
      <c r="FQ42" s="95">
        <f t="shared" si="58"/>
        <v>310</v>
      </c>
      <c r="FR42" s="95">
        <f t="shared" si="58"/>
        <v>366</v>
      </c>
      <c r="FS42" s="95">
        <f t="shared" si="58"/>
        <v>275</v>
      </c>
      <c r="FT42" s="95">
        <f t="shared" si="58"/>
        <v>204</v>
      </c>
      <c r="FU42" s="95">
        <f t="shared" si="58"/>
        <v>281</v>
      </c>
      <c r="FV42" s="95">
        <f t="shared" si="58"/>
        <v>354</v>
      </c>
      <c r="FW42" s="95">
        <f t="shared" si="58"/>
        <v>457</v>
      </c>
      <c r="FX42" s="95">
        <f t="shared" si="58"/>
        <v>390</v>
      </c>
      <c r="FY42" s="95">
        <f t="shared" si="58"/>
        <v>429</v>
      </c>
      <c r="FZ42" s="95">
        <f t="shared" si="58"/>
        <v>368</v>
      </c>
      <c r="GA42" s="95">
        <f t="shared" si="58"/>
        <v>356</v>
      </c>
      <c r="GB42" s="95">
        <f t="shared" si="58"/>
        <v>405</v>
      </c>
      <c r="GC42" s="95">
        <f t="shared" si="58"/>
        <v>269</v>
      </c>
      <c r="GD42" s="95">
        <f t="shared" si="58"/>
        <v>404</v>
      </c>
      <c r="GE42" s="95">
        <f t="shared" si="58"/>
        <v>320</v>
      </c>
      <c r="GF42" s="95">
        <f t="shared" si="58"/>
        <v>224</v>
      </c>
      <c r="GG42" s="95">
        <f t="shared" si="58"/>
        <v>409</v>
      </c>
      <c r="GH42" s="95">
        <f t="shared" si="58"/>
        <v>433</v>
      </c>
      <c r="GI42" s="95">
        <f t="shared" si="58"/>
        <v>564</v>
      </c>
      <c r="GJ42" s="95">
        <f t="shared" si="58"/>
        <v>479</v>
      </c>
      <c r="GK42" s="95">
        <f t="shared" ref="GK42:HF42" si="59">SUM(GK37:GK41)</f>
        <v>397</v>
      </c>
      <c r="GL42" s="95">
        <f t="shared" si="59"/>
        <v>321</v>
      </c>
      <c r="GM42" s="93">
        <f t="shared" si="59"/>
        <v>339</v>
      </c>
      <c r="GN42" s="95">
        <f t="shared" si="59"/>
        <v>385</v>
      </c>
      <c r="GO42" s="95">
        <f t="shared" si="59"/>
        <v>321</v>
      </c>
      <c r="GP42" s="95">
        <f t="shared" si="59"/>
        <v>431</v>
      </c>
      <c r="GQ42" s="95">
        <f t="shared" si="59"/>
        <v>335</v>
      </c>
      <c r="GR42" s="95">
        <f t="shared" si="59"/>
        <v>214</v>
      </c>
      <c r="GS42" s="95">
        <f t="shared" si="59"/>
        <v>420</v>
      </c>
      <c r="GT42" s="95">
        <f t="shared" si="59"/>
        <v>423</v>
      </c>
      <c r="GU42" s="95">
        <f t="shared" si="59"/>
        <v>384</v>
      </c>
      <c r="GV42" s="95">
        <f t="shared" si="59"/>
        <v>198</v>
      </c>
      <c r="GW42" s="95">
        <f t="shared" si="59"/>
        <v>387</v>
      </c>
      <c r="GX42" s="95">
        <f t="shared" si="59"/>
        <v>418</v>
      </c>
      <c r="GY42" s="95">
        <f t="shared" si="59"/>
        <v>448</v>
      </c>
      <c r="GZ42" s="95">
        <f t="shared" si="59"/>
        <v>0</v>
      </c>
      <c r="HA42" s="95">
        <f t="shared" si="59"/>
        <v>0</v>
      </c>
      <c r="HB42" s="95">
        <f t="shared" si="59"/>
        <v>0</v>
      </c>
      <c r="HC42" s="95">
        <f t="shared" si="59"/>
        <v>0</v>
      </c>
      <c r="HD42" s="95">
        <f t="shared" si="59"/>
        <v>0</v>
      </c>
      <c r="HE42" s="95">
        <f t="shared" si="59"/>
        <v>0</v>
      </c>
      <c r="HF42" s="95">
        <f t="shared" si="59"/>
        <v>0</v>
      </c>
    </row>
    <row r="43" spans="1:214" s="108" customFormat="1" x14ac:dyDescent="0.3">
      <c r="A43" s="90" t="s">
        <v>47</v>
      </c>
      <c r="AZ43" s="90"/>
      <c r="BA43" s="90"/>
      <c r="BB43" s="90"/>
      <c r="BC43" s="90"/>
      <c r="BD43" s="90"/>
      <c r="CF43" s="90"/>
      <c r="GM43" s="192"/>
      <c r="GY43" s="90"/>
    </row>
    <row r="44" spans="1:214" s="89" customFormat="1" x14ac:dyDescent="0.3">
      <c r="A44" s="89" t="s">
        <v>17</v>
      </c>
      <c r="U44" s="89">
        <v>38353</v>
      </c>
      <c r="V44" s="89">
        <v>38384</v>
      </c>
      <c r="W44" s="89">
        <v>38412</v>
      </c>
      <c r="X44" s="89">
        <v>38443</v>
      </c>
      <c r="Y44" s="89">
        <v>38473</v>
      </c>
      <c r="Z44" s="89">
        <v>38504</v>
      </c>
      <c r="AA44" s="89">
        <v>38534</v>
      </c>
      <c r="AB44" s="89">
        <v>38565</v>
      </c>
      <c r="AC44" s="89">
        <v>38596</v>
      </c>
      <c r="AD44" s="89">
        <v>38626</v>
      </c>
      <c r="AE44" s="89">
        <v>38657</v>
      </c>
      <c r="AF44" s="89">
        <v>38687</v>
      </c>
      <c r="AG44" s="89">
        <v>38718</v>
      </c>
      <c r="AH44" s="89">
        <v>38749</v>
      </c>
      <c r="AI44" s="89">
        <v>38777</v>
      </c>
      <c r="AJ44" s="89">
        <v>38808</v>
      </c>
      <c r="AK44" s="89">
        <v>38838</v>
      </c>
      <c r="AL44" s="89">
        <v>38869</v>
      </c>
      <c r="AM44" s="89">
        <v>38899</v>
      </c>
      <c r="AN44" s="89">
        <v>38930</v>
      </c>
      <c r="AO44" s="89">
        <v>38961</v>
      </c>
      <c r="AP44" s="89">
        <v>38991</v>
      </c>
      <c r="AQ44" s="89">
        <v>39022</v>
      </c>
      <c r="AR44" s="89">
        <v>39052</v>
      </c>
      <c r="AS44" s="89">
        <v>39083</v>
      </c>
      <c r="AT44" s="89">
        <v>39114</v>
      </c>
      <c r="AU44" s="89">
        <v>39142</v>
      </c>
      <c r="AV44" s="89">
        <v>39173</v>
      </c>
      <c r="AW44" s="89">
        <v>39203</v>
      </c>
      <c r="AX44" s="89">
        <v>39234</v>
      </c>
      <c r="AY44" s="89">
        <v>39264</v>
      </c>
      <c r="AZ44" s="89">
        <v>39295</v>
      </c>
      <c r="BA44" s="89">
        <v>39326</v>
      </c>
      <c r="BB44" s="89">
        <v>39356</v>
      </c>
      <c r="BC44" s="89">
        <v>39387</v>
      </c>
      <c r="BD44" s="89">
        <v>39417</v>
      </c>
      <c r="BE44" s="89">
        <v>39448</v>
      </c>
      <c r="BF44" s="89">
        <v>39479</v>
      </c>
      <c r="BG44" s="89">
        <v>39510</v>
      </c>
      <c r="BH44" s="89">
        <v>39539</v>
      </c>
      <c r="BI44" s="89">
        <v>39569</v>
      </c>
      <c r="BJ44" s="89">
        <v>39600</v>
      </c>
      <c r="BK44" s="89">
        <v>39630</v>
      </c>
      <c r="BL44" s="89">
        <v>39661</v>
      </c>
      <c r="BM44" s="89">
        <v>39692</v>
      </c>
      <c r="BN44" s="89">
        <v>39729</v>
      </c>
      <c r="BO44" s="89">
        <v>39766</v>
      </c>
      <c r="BP44" s="89">
        <v>39803</v>
      </c>
      <c r="BQ44" s="89">
        <v>39840</v>
      </c>
      <c r="BR44" s="89">
        <v>39853</v>
      </c>
      <c r="BS44" s="89">
        <v>39881</v>
      </c>
      <c r="BT44" s="89">
        <v>39912</v>
      </c>
      <c r="BU44" s="89">
        <v>39942</v>
      </c>
      <c r="BV44" s="89">
        <v>39973</v>
      </c>
      <c r="BW44" s="89">
        <v>40003</v>
      </c>
      <c r="BX44" s="89">
        <v>40034</v>
      </c>
      <c r="BY44" s="89">
        <v>40065</v>
      </c>
      <c r="BZ44" s="89">
        <v>40095</v>
      </c>
      <c r="CA44" s="89">
        <v>40126</v>
      </c>
      <c r="CB44" s="89">
        <v>40156</v>
      </c>
      <c r="CC44" s="89">
        <v>40187</v>
      </c>
      <c r="CD44" s="89">
        <v>40218</v>
      </c>
      <c r="CE44" s="89">
        <v>40246</v>
      </c>
      <c r="CF44" s="89">
        <v>40277</v>
      </c>
      <c r="CG44" s="89">
        <v>40307</v>
      </c>
      <c r="CH44" s="89">
        <v>40338</v>
      </c>
      <c r="CI44" s="89">
        <v>40368</v>
      </c>
      <c r="CJ44" s="89">
        <v>40399</v>
      </c>
      <c r="CK44" s="89">
        <v>40430</v>
      </c>
      <c r="CL44" s="89">
        <v>40460</v>
      </c>
      <c r="CM44" s="89">
        <v>40491</v>
      </c>
      <c r="CN44" s="89">
        <v>40521</v>
      </c>
      <c r="CO44" s="89">
        <v>40552</v>
      </c>
      <c r="CP44" s="89">
        <v>40583</v>
      </c>
      <c r="CQ44" s="89">
        <v>40611</v>
      </c>
      <c r="CR44" s="89">
        <v>40642</v>
      </c>
      <c r="CS44" s="89">
        <v>40672</v>
      </c>
      <c r="CT44" s="89">
        <v>40703</v>
      </c>
      <c r="CU44" s="89">
        <v>40733</v>
      </c>
      <c r="CV44" s="89">
        <v>40764</v>
      </c>
      <c r="CW44" s="89">
        <v>40795</v>
      </c>
      <c r="CX44" s="89">
        <v>40825</v>
      </c>
      <c r="CY44" s="89">
        <v>40856</v>
      </c>
      <c r="CZ44" s="89">
        <v>40886</v>
      </c>
      <c r="DA44" s="89">
        <v>40917</v>
      </c>
      <c r="DB44" s="89">
        <v>40948</v>
      </c>
      <c r="DC44" s="89">
        <v>40977</v>
      </c>
      <c r="DD44" s="89">
        <v>41008</v>
      </c>
      <c r="DE44" s="89">
        <v>41038</v>
      </c>
      <c r="DF44" s="89">
        <v>41069</v>
      </c>
      <c r="DG44" s="89">
        <v>41099</v>
      </c>
      <c r="DH44" s="89">
        <v>41130</v>
      </c>
      <c r="DI44" s="89">
        <v>41161</v>
      </c>
      <c r="DJ44" s="89">
        <v>41191</v>
      </c>
      <c r="DK44" s="89">
        <v>41222</v>
      </c>
      <c r="DL44" s="89">
        <v>41252</v>
      </c>
      <c r="DM44" s="89">
        <v>41283</v>
      </c>
      <c r="DN44" s="89">
        <v>41314</v>
      </c>
      <c r="DO44" s="89">
        <v>41342</v>
      </c>
      <c r="DP44" s="89">
        <v>41373</v>
      </c>
      <c r="DQ44" s="89">
        <v>41403</v>
      </c>
      <c r="DR44" s="89">
        <v>41434</v>
      </c>
      <c r="DS44" s="89">
        <v>41464</v>
      </c>
      <c r="DT44" s="89">
        <v>41495</v>
      </c>
      <c r="DU44" s="89">
        <v>41526</v>
      </c>
      <c r="DV44" s="89">
        <v>41556</v>
      </c>
      <c r="DW44" s="89">
        <v>41587</v>
      </c>
      <c r="DX44" s="89">
        <v>41617</v>
      </c>
      <c r="DY44" s="89">
        <v>41648</v>
      </c>
      <c r="DZ44" s="89">
        <v>41679</v>
      </c>
      <c r="EA44" s="89">
        <v>41707</v>
      </c>
      <c r="EB44" s="89">
        <v>41738</v>
      </c>
      <c r="EC44" s="89">
        <v>41768</v>
      </c>
      <c r="ED44" s="89">
        <v>41799</v>
      </c>
      <c r="EE44" s="89">
        <v>41829</v>
      </c>
      <c r="EF44" s="89">
        <v>41860</v>
      </c>
      <c r="EG44" s="89">
        <v>41891</v>
      </c>
      <c r="EH44" s="89">
        <v>41921</v>
      </c>
      <c r="EI44" s="89">
        <v>41952</v>
      </c>
      <c r="EJ44" s="89">
        <v>41982</v>
      </c>
      <c r="EK44" s="89">
        <v>42013</v>
      </c>
      <c r="EL44" s="89">
        <v>42044</v>
      </c>
      <c r="EM44" s="89">
        <v>42072</v>
      </c>
      <c r="EN44" s="89">
        <v>42103</v>
      </c>
      <c r="EO44" s="89">
        <v>42133</v>
      </c>
      <c r="EP44" s="89">
        <v>42164</v>
      </c>
      <c r="EQ44" s="89">
        <v>42194</v>
      </c>
      <c r="ER44" s="89">
        <v>42225</v>
      </c>
      <c r="ES44" s="89">
        <v>42256</v>
      </c>
      <c r="ET44" s="89">
        <v>42286</v>
      </c>
      <c r="EU44" s="89">
        <v>42317</v>
      </c>
      <c r="EV44" s="89">
        <v>42347</v>
      </c>
      <c r="EW44" s="89">
        <v>42378</v>
      </c>
      <c r="EX44" s="89">
        <v>42409</v>
      </c>
      <c r="EY44" s="89">
        <v>42438</v>
      </c>
      <c r="EZ44" s="89">
        <v>42469</v>
      </c>
      <c r="FA44" s="89">
        <v>42499</v>
      </c>
      <c r="FB44" s="89">
        <v>42530</v>
      </c>
      <c r="FC44" s="89">
        <v>42560</v>
      </c>
      <c r="FD44" s="89">
        <v>42591</v>
      </c>
      <c r="FE44" s="89">
        <v>42622</v>
      </c>
      <c r="FF44" s="89">
        <v>42652</v>
      </c>
      <c r="FG44" s="89">
        <v>42683</v>
      </c>
      <c r="FH44" s="89">
        <v>42713</v>
      </c>
      <c r="FI44" s="89">
        <v>42744</v>
      </c>
      <c r="FJ44" s="89">
        <v>42775</v>
      </c>
      <c r="FK44" s="89">
        <v>42803</v>
      </c>
      <c r="FL44" s="89">
        <v>42834</v>
      </c>
      <c r="FM44" s="89">
        <v>42864</v>
      </c>
      <c r="FN44" s="89">
        <v>42895</v>
      </c>
      <c r="FO44" s="89">
        <v>42925</v>
      </c>
      <c r="FP44" s="89">
        <v>42956</v>
      </c>
      <c r="FQ44" s="89">
        <v>42987</v>
      </c>
      <c r="FR44" s="89">
        <v>43017</v>
      </c>
      <c r="FS44" s="89">
        <v>43048</v>
      </c>
      <c r="FT44" s="89">
        <v>43078</v>
      </c>
      <c r="FU44" s="89">
        <v>43109</v>
      </c>
      <c r="FV44" s="89">
        <v>43140</v>
      </c>
      <c r="FW44" s="89">
        <v>43168</v>
      </c>
      <c r="FX44" s="89">
        <v>43199</v>
      </c>
      <c r="FY44" s="89">
        <v>43229</v>
      </c>
      <c r="FZ44" s="89">
        <v>43260</v>
      </c>
      <c r="GA44" s="89">
        <v>43290</v>
      </c>
      <c r="GB44" s="89">
        <v>43321</v>
      </c>
      <c r="GC44" s="89">
        <v>43352</v>
      </c>
      <c r="GD44" s="89">
        <v>43382</v>
      </c>
      <c r="GE44" s="89">
        <v>43413</v>
      </c>
      <c r="GF44" s="89">
        <v>43443</v>
      </c>
      <c r="GG44" s="89">
        <v>43474</v>
      </c>
      <c r="GH44" s="89">
        <v>43505</v>
      </c>
      <c r="GI44" s="89">
        <v>43533</v>
      </c>
      <c r="GJ44" s="89">
        <v>43564</v>
      </c>
      <c r="GK44" s="89">
        <v>43594</v>
      </c>
      <c r="GL44" s="89">
        <v>43625</v>
      </c>
      <c r="GM44" s="189">
        <v>43655</v>
      </c>
      <c r="GN44" s="89">
        <v>43686</v>
      </c>
      <c r="GO44" s="89">
        <v>43717</v>
      </c>
      <c r="GP44" s="89">
        <v>43747</v>
      </c>
      <c r="GQ44" s="89">
        <v>43778</v>
      </c>
      <c r="GR44" s="89">
        <v>43808</v>
      </c>
      <c r="GS44" s="89">
        <v>43839</v>
      </c>
      <c r="GT44" s="89">
        <v>43870</v>
      </c>
      <c r="GU44" s="89">
        <v>43899</v>
      </c>
      <c r="GV44" s="89">
        <v>43930</v>
      </c>
      <c r="GW44" s="89">
        <v>43960</v>
      </c>
      <c r="GX44" s="89">
        <v>43991</v>
      </c>
      <c r="GY44" s="89">
        <v>44021</v>
      </c>
      <c r="GZ44" s="89">
        <v>44052</v>
      </c>
      <c r="HA44" s="89">
        <v>44083</v>
      </c>
      <c r="HB44" s="89">
        <v>44113</v>
      </c>
      <c r="HC44" s="89">
        <v>44144</v>
      </c>
      <c r="HD44" s="89">
        <v>44174</v>
      </c>
      <c r="HE44" s="89">
        <v>44205</v>
      </c>
      <c r="HF44" s="89">
        <v>44236</v>
      </c>
    </row>
    <row r="45" spans="1:214" x14ac:dyDescent="0.3">
      <c r="A45" s="91" t="s">
        <v>18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>
        <v>2357</v>
      </c>
      <c r="U45" s="91">
        <v>149</v>
      </c>
      <c r="V45" s="91">
        <v>119</v>
      </c>
      <c r="W45" s="91">
        <v>190</v>
      </c>
      <c r="X45" s="91">
        <v>208</v>
      </c>
      <c r="Y45" s="91">
        <v>286</v>
      </c>
      <c r="Z45" s="91">
        <v>234</v>
      </c>
      <c r="AA45" s="91">
        <v>167</v>
      </c>
      <c r="AB45" s="91">
        <v>178</v>
      </c>
      <c r="AC45" s="91">
        <v>177</v>
      </c>
      <c r="AD45" s="91">
        <v>162</v>
      </c>
      <c r="AE45" s="91">
        <v>126</v>
      </c>
      <c r="AF45" s="91">
        <v>108</v>
      </c>
      <c r="AG45" s="91">
        <v>97</v>
      </c>
      <c r="AH45" s="91">
        <v>93</v>
      </c>
      <c r="AI45" s="91">
        <v>122</v>
      </c>
      <c r="AJ45" s="91">
        <v>118</v>
      </c>
      <c r="AK45" s="91">
        <v>151</v>
      </c>
      <c r="AL45" s="91">
        <v>117</v>
      </c>
      <c r="AM45" s="91">
        <v>83</v>
      </c>
      <c r="AN45" s="91">
        <v>106</v>
      </c>
      <c r="AO45" s="91">
        <v>93</v>
      </c>
      <c r="AP45" s="91">
        <v>119</v>
      </c>
      <c r="AQ45" s="91">
        <v>81</v>
      </c>
      <c r="AR45" s="91">
        <v>89</v>
      </c>
      <c r="AS45" s="91">
        <v>76</v>
      </c>
      <c r="AT45" s="91">
        <v>103</v>
      </c>
      <c r="AU45" s="91">
        <v>100</v>
      </c>
      <c r="AV45" s="91">
        <v>119</v>
      </c>
      <c r="AW45" s="91">
        <v>137</v>
      </c>
      <c r="AX45" s="91">
        <v>117</v>
      </c>
      <c r="AY45" s="91">
        <v>103</v>
      </c>
      <c r="AZ45" s="91">
        <v>106</v>
      </c>
      <c r="BA45" s="91">
        <v>104</v>
      </c>
      <c r="BB45" s="91">
        <v>95</v>
      </c>
      <c r="BC45" s="91">
        <v>93</v>
      </c>
      <c r="BD45" s="91">
        <v>82</v>
      </c>
      <c r="BE45" s="91">
        <v>57</v>
      </c>
      <c r="BF45" s="91">
        <v>75</v>
      </c>
      <c r="BG45" s="91">
        <v>96</v>
      </c>
      <c r="BH45" s="91">
        <v>92</v>
      </c>
      <c r="BI45" s="91">
        <v>111</v>
      </c>
      <c r="BJ45" s="91">
        <v>110</v>
      </c>
      <c r="BK45" s="91">
        <v>94</v>
      </c>
      <c r="BL45" s="91">
        <v>103</v>
      </c>
      <c r="BM45" s="91">
        <v>93</v>
      </c>
      <c r="BN45" s="91">
        <v>85</v>
      </c>
      <c r="BO45" s="91">
        <v>60</v>
      </c>
      <c r="BP45" s="91">
        <v>69</v>
      </c>
      <c r="BQ45" s="91">
        <v>42</v>
      </c>
      <c r="BR45" s="91">
        <v>68</v>
      </c>
      <c r="BS45" s="91">
        <v>84</v>
      </c>
      <c r="BT45" s="91">
        <v>81</v>
      </c>
      <c r="BU45" s="91">
        <v>111</v>
      </c>
      <c r="BV45" s="91">
        <v>114</v>
      </c>
      <c r="BW45" s="91">
        <v>105</v>
      </c>
      <c r="BX45" s="91">
        <v>105</v>
      </c>
      <c r="BY45" s="91">
        <v>104</v>
      </c>
      <c r="BZ45" s="91">
        <v>106</v>
      </c>
      <c r="CA45" s="91">
        <v>106</v>
      </c>
      <c r="CB45" s="91">
        <v>100</v>
      </c>
      <c r="CC45" s="91">
        <v>86</v>
      </c>
      <c r="CD45" s="91">
        <v>72</v>
      </c>
      <c r="CE45" s="91">
        <v>113</v>
      </c>
      <c r="CF45" s="91">
        <v>136</v>
      </c>
      <c r="CG45" s="91">
        <v>151</v>
      </c>
      <c r="CH45" s="91">
        <v>137</v>
      </c>
      <c r="CI45" s="91">
        <v>125</v>
      </c>
      <c r="CJ45" s="91">
        <v>99</v>
      </c>
      <c r="CK45" s="91">
        <v>109</v>
      </c>
      <c r="CL45" s="91">
        <v>115</v>
      </c>
      <c r="CM45" s="91">
        <v>106</v>
      </c>
      <c r="CN45" s="91">
        <v>125</v>
      </c>
      <c r="CO45" s="91">
        <v>83</v>
      </c>
      <c r="CP45" s="91">
        <v>87</v>
      </c>
      <c r="CQ45" s="91">
        <v>130</v>
      </c>
      <c r="CR45" s="91">
        <v>137</v>
      </c>
      <c r="CS45" s="91">
        <v>124</v>
      </c>
      <c r="CT45" s="91">
        <v>142</v>
      </c>
      <c r="CU45" s="91">
        <v>127</v>
      </c>
      <c r="CV45" s="91">
        <v>105</v>
      </c>
      <c r="CW45" s="91">
        <v>113</v>
      </c>
      <c r="CX45" s="91">
        <v>109</v>
      </c>
      <c r="CY45" s="91">
        <v>74</v>
      </c>
      <c r="CZ45" s="91">
        <v>102</v>
      </c>
      <c r="DA45" s="91">
        <v>94</v>
      </c>
      <c r="DB45" s="91">
        <v>112</v>
      </c>
      <c r="DC45" s="91">
        <v>171</v>
      </c>
      <c r="DD45" s="91">
        <v>131</v>
      </c>
      <c r="DE45" s="91">
        <v>165</v>
      </c>
      <c r="DF45" s="91">
        <v>146</v>
      </c>
      <c r="DG45" s="91">
        <v>121</v>
      </c>
      <c r="DH45" s="91">
        <v>125</v>
      </c>
      <c r="DI45" s="91">
        <v>146</v>
      </c>
      <c r="DJ45" s="91">
        <v>134</v>
      </c>
      <c r="DK45" s="91">
        <v>129</v>
      </c>
      <c r="DL45" s="91">
        <v>109</v>
      </c>
      <c r="DM45" s="91">
        <v>89</v>
      </c>
      <c r="DN45" s="91">
        <v>91</v>
      </c>
      <c r="DO45" s="91">
        <v>136</v>
      </c>
      <c r="DP45" s="91">
        <v>168</v>
      </c>
      <c r="DQ45" s="91">
        <v>157</v>
      </c>
      <c r="DR45" s="91">
        <v>150</v>
      </c>
      <c r="DS45" s="91">
        <v>161</v>
      </c>
      <c r="DT45" s="91">
        <v>136</v>
      </c>
      <c r="DU45" s="91">
        <v>127</v>
      </c>
      <c r="DV45" s="91">
        <v>114</v>
      </c>
      <c r="DW45" s="91">
        <v>115</v>
      </c>
      <c r="DX45" s="91">
        <v>125</v>
      </c>
      <c r="DY45" s="91">
        <v>106</v>
      </c>
      <c r="DZ45" s="91">
        <v>88</v>
      </c>
      <c r="EA45" s="91">
        <v>115</v>
      </c>
      <c r="EB45" s="91">
        <v>149</v>
      </c>
      <c r="EC45" s="91">
        <v>192</v>
      </c>
      <c r="ED45" s="91">
        <v>147</v>
      </c>
      <c r="EE45" s="91">
        <v>122</v>
      </c>
      <c r="EF45" s="91">
        <v>127</v>
      </c>
      <c r="EG45" s="91">
        <v>142</v>
      </c>
      <c r="EH45" s="91">
        <v>144</v>
      </c>
      <c r="EI45" s="91">
        <v>118</v>
      </c>
      <c r="EJ45" s="91">
        <v>157</v>
      </c>
      <c r="EK45" s="91">
        <v>96</v>
      </c>
      <c r="EL45" s="91">
        <v>105</v>
      </c>
      <c r="EM45" s="91">
        <v>140</v>
      </c>
      <c r="EN45" s="91">
        <v>153</v>
      </c>
      <c r="EO45" s="91">
        <v>202</v>
      </c>
      <c r="EP45" s="91">
        <v>185</v>
      </c>
      <c r="EQ45" s="91">
        <v>171</v>
      </c>
      <c r="ER45" s="91">
        <v>146</v>
      </c>
      <c r="ES45" s="91">
        <v>143</v>
      </c>
      <c r="ET45" s="91">
        <v>159</v>
      </c>
      <c r="EU45" s="91">
        <v>143</v>
      </c>
      <c r="EV45" s="91">
        <v>148</v>
      </c>
      <c r="EW45" s="91">
        <v>111</v>
      </c>
      <c r="EX45" s="91">
        <v>92</v>
      </c>
      <c r="EY45" s="91">
        <v>138</v>
      </c>
      <c r="EZ45" s="91">
        <v>158</v>
      </c>
      <c r="FA45" s="91">
        <v>175</v>
      </c>
      <c r="FB45" s="91">
        <v>185</v>
      </c>
      <c r="FC45" s="91">
        <v>155</v>
      </c>
      <c r="FD45" s="91">
        <v>159</v>
      </c>
      <c r="FE45" s="91">
        <v>159</v>
      </c>
      <c r="FF45" s="91">
        <v>145</v>
      </c>
      <c r="FG45" s="91">
        <v>140</v>
      </c>
      <c r="FH45" s="91">
        <v>173</v>
      </c>
      <c r="FI45" s="91">
        <v>112</v>
      </c>
      <c r="FJ45" s="91">
        <v>129</v>
      </c>
      <c r="FK45" s="91">
        <v>180</v>
      </c>
      <c r="FL45" s="91">
        <v>180</v>
      </c>
      <c r="FM45" s="91">
        <v>203</v>
      </c>
      <c r="FN45" s="91">
        <v>218</v>
      </c>
      <c r="FO45" s="91">
        <v>136</v>
      </c>
      <c r="FP45" s="51">
        <v>171</v>
      </c>
      <c r="FQ45" s="201">
        <v>162</v>
      </c>
      <c r="FR45" s="51">
        <v>166</v>
      </c>
      <c r="FS45" s="51">
        <v>164</v>
      </c>
      <c r="FT45" s="51">
        <v>164</v>
      </c>
      <c r="FU45" s="51">
        <v>118</v>
      </c>
      <c r="FV45" s="51">
        <v>89</v>
      </c>
      <c r="FW45" s="51">
        <v>187</v>
      </c>
      <c r="FX45" s="51">
        <v>186</v>
      </c>
      <c r="FY45" s="51">
        <v>219</v>
      </c>
      <c r="FZ45" s="51">
        <v>188</v>
      </c>
      <c r="GA45" s="51">
        <v>172</v>
      </c>
      <c r="GB45" s="51">
        <v>189</v>
      </c>
      <c r="GC45" s="199">
        <v>142</v>
      </c>
      <c r="GD45" s="200">
        <v>176</v>
      </c>
      <c r="GE45" s="202">
        <v>135</v>
      </c>
      <c r="GF45" s="206">
        <v>166</v>
      </c>
      <c r="GG45" s="215">
        <v>119</v>
      </c>
      <c r="GH45" s="218">
        <v>123</v>
      </c>
      <c r="GI45" s="221">
        <v>184</v>
      </c>
      <c r="GJ45" s="222">
        <v>189</v>
      </c>
      <c r="GK45" s="225">
        <v>217</v>
      </c>
      <c r="GL45" s="227">
        <v>190</v>
      </c>
      <c r="GM45" s="190">
        <v>185</v>
      </c>
      <c r="GN45" s="177">
        <v>201</v>
      </c>
      <c r="GO45" s="177">
        <v>162</v>
      </c>
      <c r="GP45" s="177">
        <v>189</v>
      </c>
      <c r="GQ45" s="177">
        <v>206</v>
      </c>
      <c r="GR45" s="177">
        <v>174</v>
      </c>
      <c r="GS45" s="177">
        <v>147</v>
      </c>
      <c r="GT45" s="177">
        <v>146</v>
      </c>
      <c r="GU45" s="177">
        <v>199</v>
      </c>
      <c r="GV45" s="177">
        <v>154</v>
      </c>
      <c r="GW45" s="177">
        <v>149</v>
      </c>
      <c r="GX45" s="177">
        <v>221</v>
      </c>
      <c r="GY45" s="190">
        <v>389</v>
      </c>
    </row>
    <row r="46" spans="1:214" x14ac:dyDescent="0.3">
      <c r="A46" s="91" t="s">
        <v>19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>
        <v>96</v>
      </c>
      <c r="V46" s="91">
        <v>61</v>
      </c>
      <c r="W46" s="91">
        <v>91</v>
      </c>
      <c r="X46" s="91">
        <v>106</v>
      </c>
      <c r="Y46" s="91">
        <v>111</v>
      </c>
      <c r="Z46" s="91">
        <v>114</v>
      </c>
      <c r="AA46" s="91">
        <v>69</v>
      </c>
      <c r="AB46" s="91">
        <v>83</v>
      </c>
      <c r="AC46" s="91">
        <v>115</v>
      </c>
      <c r="AD46" s="91">
        <v>71</v>
      </c>
      <c r="AE46" s="91">
        <v>77</v>
      </c>
      <c r="AF46" s="91">
        <v>55</v>
      </c>
      <c r="AG46" s="91">
        <v>63</v>
      </c>
      <c r="AH46" s="91">
        <v>22</v>
      </c>
      <c r="AI46" s="91">
        <v>48</v>
      </c>
      <c r="AJ46" s="91">
        <v>33</v>
      </c>
      <c r="AK46" s="91">
        <v>53</v>
      </c>
      <c r="AL46" s="91">
        <v>34</v>
      </c>
      <c r="AM46" s="91">
        <v>38</v>
      </c>
      <c r="AN46" s="91">
        <v>31</v>
      </c>
      <c r="AO46" s="91">
        <v>21</v>
      </c>
      <c r="AP46" s="91">
        <v>52</v>
      </c>
      <c r="AQ46" s="91">
        <v>20</v>
      </c>
      <c r="AR46" s="91">
        <v>35</v>
      </c>
      <c r="AS46" s="91">
        <v>19</v>
      </c>
      <c r="AT46" s="91">
        <v>19</v>
      </c>
      <c r="AU46" s="91">
        <v>11</v>
      </c>
      <c r="AV46" s="91">
        <v>22</v>
      </c>
      <c r="AW46" s="91">
        <v>33</v>
      </c>
      <c r="AX46" s="91">
        <v>23</v>
      </c>
      <c r="AY46" s="91">
        <v>17</v>
      </c>
      <c r="AZ46" s="91">
        <v>20</v>
      </c>
      <c r="BA46" s="91">
        <v>28</v>
      </c>
      <c r="BB46" s="91">
        <v>26</v>
      </c>
      <c r="BC46" s="91">
        <v>35</v>
      </c>
      <c r="BD46" s="91">
        <v>19</v>
      </c>
      <c r="BE46" s="91">
        <v>30</v>
      </c>
      <c r="BF46" s="91">
        <v>22</v>
      </c>
      <c r="BG46" s="91">
        <v>13</v>
      </c>
      <c r="BH46" s="91">
        <v>29</v>
      </c>
      <c r="BI46" s="91">
        <v>22</v>
      </c>
      <c r="BJ46" s="91">
        <v>25</v>
      </c>
      <c r="BK46" s="91">
        <v>17</v>
      </c>
      <c r="BL46" s="91">
        <v>24</v>
      </c>
      <c r="BM46" s="91">
        <v>33</v>
      </c>
      <c r="BN46" s="91">
        <v>16</v>
      </c>
      <c r="BO46" s="91">
        <v>20</v>
      </c>
      <c r="BP46" s="91">
        <v>13</v>
      </c>
      <c r="BQ46" s="91">
        <v>9</v>
      </c>
      <c r="BR46" s="91">
        <v>9</v>
      </c>
      <c r="BS46" s="91">
        <v>15</v>
      </c>
      <c r="BT46" s="91">
        <v>6</v>
      </c>
      <c r="BU46" s="91">
        <v>15</v>
      </c>
      <c r="BV46" s="91">
        <v>28</v>
      </c>
      <c r="BW46" s="91">
        <v>16</v>
      </c>
      <c r="BX46" s="91">
        <v>29</v>
      </c>
      <c r="BY46" s="91">
        <v>33</v>
      </c>
      <c r="BZ46" s="91">
        <v>34</v>
      </c>
      <c r="CA46" s="91">
        <v>22</v>
      </c>
      <c r="CB46" s="91">
        <v>24</v>
      </c>
      <c r="CC46" s="91">
        <v>12</v>
      </c>
      <c r="CD46" s="91">
        <v>20</v>
      </c>
      <c r="CE46" s="91">
        <v>12</v>
      </c>
      <c r="CF46" s="91">
        <v>26</v>
      </c>
      <c r="CG46" s="91">
        <v>18</v>
      </c>
      <c r="CH46" s="91">
        <v>28</v>
      </c>
      <c r="CI46" s="91">
        <v>21</v>
      </c>
      <c r="CJ46" s="91">
        <v>30</v>
      </c>
      <c r="CK46" s="91">
        <v>33</v>
      </c>
      <c r="CL46" s="91">
        <v>23</v>
      </c>
      <c r="CM46" s="91">
        <v>30</v>
      </c>
      <c r="CN46" s="91">
        <v>29</v>
      </c>
      <c r="CO46" s="91">
        <v>15</v>
      </c>
      <c r="CP46" s="91">
        <v>18</v>
      </c>
      <c r="CQ46" s="91">
        <v>37</v>
      </c>
      <c r="CR46" s="91">
        <v>27</v>
      </c>
      <c r="CS46" s="91">
        <v>32</v>
      </c>
      <c r="CT46" s="91">
        <v>33</v>
      </c>
      <c r="CU46" s="91">
        <v>18</v>
      </c>
      <c r="CV46" s="91">
        <v>27</v>
      </c>
      <c r="CW46" s="91">
        <v>23</v>
      </c>
      <c r="CX46" s="91">
        <v>18</v>
      </c>
      <c r="CY46" s="91">
        <v>45</v>
      </c>
      <c r="CZ46" s="91">
        <v>38</v>
      </c>
      <c r="DA46" s="91">
        <v>19</v>
      </c>
      <c r="DB46" s="91">
        <v>30</v>
      </c>
      <c r="DC46" s="91">
        <v>50</v>
      </c>
      <c r="DD46" s="91">
        <v>51</v>
      </c>
      <c r="DE46" s="91">
        <v>40</v>
      </c>
      <c r="DF46" s="91">
        <v>35</v>
      </c>
      <c r="DG46" s="91">
        <v>30</v>
      </c>
      <c r="DH46" s="91">
        <v>46</v>
      </c>
      <c r="DI46" s="91">
        <v>29</v>
      </c>
      <c r="DJ46" s="91">
        <v>40</v>
      </c>
      <c r="DK46" s="91">
        <v>30</v>
      </c>
      <c r="DL46" s="91">
        <v>27</v>
      </c>
      <c r="DM46" s="91">
        <v>25</v>
      </c>
      <c r="DN46" s="91">
        <v>52</v>
      </c>
      <c r="DO46" s="91">
        <v>44</v>
      </c>
      <c r="DP46" s="91">
        <v>41</v>
      </c>
      <c r="DQ46" s="91">
        <v>36</v>
      </c>
      <c r="DR46" s="91">
        <v>34</v>
      </c>
      <c r="DS46" s="91">
        <v>39</v>
      </c>
      <c r="DT46" s="91">
        <v>44</v>
      </c>
      <c r="DU46" s="91">
        <v>38</v>
      </c>
      <c r="DV46" s="91">
        <v>48</v>
      </c>
      <c r="DW46" s="91">
        <v>30</v>
      </c>
      <c r="DX46" s="91">
        <v>59</v>
      </c>
      <c r="DY46" s="91">
        <v>22</v>
      </c>
      <c r="DZ46" s="91">
        <v>26</v>
      </c>
      <c r="EA46" s="91">
        <v>30</v>
      </c>
      <c r="EB46" s="91">
        <v>38</v>
      </c>
      <c r="EC46" s="91">
        <v>33</v>
      </c>
      <c r="ED46" s="91">
        <v>51</v>
      </c>
      <c r="EE46" s="91">
        <v>75</v>
      </c>
      <c r="EF46" s="91">
        <v>46</v>
      </c>
      <c r="EG46" s="91">
        <v>53</v>
      </c>
      <c r="EH46" s="91">
        <v>48</v>
      </c>
      <c r="EI46" s="91">
        <v>34</v>
      </c>
      <c r="EJ46" s="91">
        <v>35</v>
      </c>
      <c r="EK46" s="91">
        <v>32</v>
      </c>
      <c r="EL46" s="91">
        <v>31</v>
      </c>
      <c r="EM46" s="91">
        <v>40</v>
      </c>
      <c r="EN46" s="91">
        <v>38</v>
      </c>
      <c r="EO46" s="91">
        <v>37</v>
      </c>
      <c r="EP46" s="91">
        <v>42</v>
      </c>
      <c r="EQ46" s="91">
        <v>44</v>
      </c>
      <c r="ER46" s="91">
        <v>39</v>
      </c>
      <c r="ES46" s="91">
        <v>51</v>
      </c>
      <c r="ET46" s="91">
        <v>39</v>
      </c>
      <c r="EU46" s="91">
        <v>28</v>
      </c>
      <c r="EV46" s="91">
        <v>46</v>
      </c>
      <c r="EW46" s="91">
        <v>32</v>
      </c>
      <c r="EX46" s="91">
        <v>37</v>
      </c>
      <c r="EY46" s="91">
        <v>43</v>
      </c>
      <c r="EZ46" s="91">
        <v>38</v>
      </c>
      <c r="FA46" s="91">
        <v>39</v>
      </c>
      <c r="FB46" s="91">
        <v>48</v>
      </c>
      <c r="FC46" s="91">
        <v>46</v>
      </c>
      <c r="FD46" s="91">
        <v>44</v>
      </c>
      <c r="FE46" s="91">
        <v>51</v>
      </c>
      <c r="FF46" s="91">
        <v>44</v>
      </c>
      <c r="FG46" s="91">
        <v>26</v>
      </c>
      <c r="FH46" s="91">
        <v>23</v>
      </c>
      <c r="FI46" s="91">
        <v>29</v>
      </c>
      <c r="FJ46" s="91">
        <v>19</v>
      </c>
      <c r="FK46" s="91">
        <v>54</v>
      </c>
      <c r="FL46" s="91">
        <v>33</v>
      </c>
      <c r="FM46" s="91">
        <v>45</v>
      </c>
      <c r="FN46" s="91">
        <v>76</v>
      </c>
      <c r="FO46" s="91">
        <v>49</v>
      </c>
      <c r="FP46" s="91">
        <v>52</v>
      </c>
      <c r="FQ46" s="201">
        <v>44</v>
      </c>
      <c r="FR46" s="51">
        <v>66</v>
      </c>
      <c r="FS46" s="51">
        <v>42</v>
      </c>
      <c r="FT46" s="51">
        <v>38</v>
      </c>
      <c r="FU46" s="51">
        <v>35</v>
      </c>
      <c r="FV46" s="51">
        <v>22</v>
      </c>
      <c r="FW46" s="51">
        <v>43</v>
      </c>
      <c r="FX46" s="51">
        <v>36</v>
      </c>
      <c r="FY46" s="51">
        <v>44</v>
      </c>
      <c r="FZ46" s="51">
        <v>53</v>
      </c>
      <c r="GA46" s="51">
        <v>37</v>
      </c>
      <c r="GB46" s="51">
        <v>39</v>
      </c>
      <c r="GC46" s="199">
        <v>35</v>
      </c>
      <c r="GD46" s="200">
        <v>36</v>
      </c>
      <c r="GE46" s="202">
        <v>26</v>
      </c>
      <c r="GF46" s="206">
        <v>24</v>
      </c>
      <c r="GG46" s="215">
        <v>21</v>
      </c>
      <c r="GH46" s="218">
        <v>37</v>
      </c>
      <c r="GI46" s="221">
        <v>30</v>
      </c>
      <c r="GJ46" s="222">
        <v>37</v>
      </c>
      <c r="GK46" s="225">
        <v>35</v>
      </c>
      <c r="GL46" s="227">
        <v>39</v>
      </c>
      <c r="GM46" s="190">
        <v>45</v>
      </c>
      <c r="GN46" s="177">
        <v>39</v>
      </c>
      <c r="GO46" s="177">
        <v>35</v>
      </c>
      <c r="GP46" s="177">
        <v>32</v>
      </c>
      <c r="GQ46" s="177">
        <v>43</v>
      </c>
      <c r="GR46" s="177">
        <v>41</v>
      </c>
      <c r="GS46" s="177">
        <v>29</v>
      </c>
      <c r="GT46" s="177">
        <v>33</v>
      </c>
      <c r="GU46" s="177">
        <v>38</v>
      </c>
      <c r="GV46" s="177">
        <v>25</v>
      </c>
      <c r="GW46" s="177">
        <v>27</v>
      </c>
      <c r="GX46" s="177">
        <v>27</v>
      </c>
      <c r="GY46" s="190">
        <v>51</v>
      </c>
    </row>
    <row r="47" spans="1:214" x14ac:dyDescent="0.3">
      <c r="A47" s="91" t="s">
        <v>20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>
        <v>1</v>
      </c>
      <c r="V47" s="91">
        <v>3</v>
      </c>
      <c r="W47" s="91">
        <v>3</v>
      </c>
      <c r="X47" s="91">
        <v>4</v>
      </c>
      <c r="Y47" s="91">
        <v>4</v>
      </c>
      <c r="Z47" s="91">
        <v>6</v>
      </c>
      <c r="AA47" s="91">
        <v>4</v>
      </c>
      <c r="AB47" s="91">
        <v>4</v>
      </c>
      <c r="AC47" s="91">
        <v>1</v>
      </c>
      <c r="AD47" s="91">
        <v>14</v>
      </c>
      <c r="AE47" s="91">
        <v>1</v>
      </c>
      <c r="AF47" s="91">
        <v>3</v>
      </c>
      <c r="AG47" s="91">
        <v>2</v>
      </c>
      <c r="AH47" s="91">
        <v>1</v>
      </c>
      <c r="AI47" s="91">
        <v>6</v>
      </c>
      <c r="AJ47" s="91">
        <v>2</v>
      </c>
      <c r="AK47" s="91">
        <v>3</v>
      </c>
      <c r="AL47" s="91">
        <v>5</v>
      </c>
      <c r="AM47" s="91">
        <v>2</v>
      </c>
      <c r="AN47" s="91">
        <v>2</v>
      </c>
      <c r="AO47" s="91">
        <v>9</v>
      </c>
      <c r="AP47" s="91">
        <v>5</v>
      </c>
      <c r="AQ47" s="91">
        <v>0</v>
      </c>
      <c r="AR47" s="91">
        <v>1</v>
      </c>
      <c r="AS47" s="91">
        <v>2</v>
      </c>
      <c r="AT47" s="91">
        <v>0</v>
      </c>
      <c r="AU47" s="91">
        <v>1</v>
      </c>
      <c r="AV47" s="91">
        <v>2</v>
      </c>
      <c r="AW47" s="91">
        <v>1</v>
      </c>
      <c r="AX47" s="91">
        <v>0</v>
      </c>
      <c r="AY47" s="91">
        <v>3</v>
      </c>
      <c r="AZ47" s="91">
        <v>3</v>
      </c>
      <c r="BA47" s="91">
        <v>1</v>
      </c>
      <c r="BB47" s="91">
        <v>0</v>
      </c>
      <c r="BC47" s="91">
        <v>2</v>
      </c>
      <c r="BD47" s="91">
        <v>0</v>
      </c>
      <c r="BE47" s="91">
        <v>0</v>
      </c>
      <c r="BF47" s="91">
        <v>1</v>
      </c>
      <c r="BG47" s="91">
        <v>1</v>
      </c>
      <c r="BH47" s="91">
        <v>3</v>
      </c>
      <c r="BI47" s="91">
        <v>2</v>
      </c>
      <c r="BJ47" s="91">
        <v>1</v>
      </c>
      <c r="BK47" s="91">
        <v>3</v>
      </c>
      <c r="BL47" s="91">
        <v>1</v>
      </c>
      <c r="BM47" s="91">
        <v>0</v>
      </c>
      <c r="BN47" s="91">
        <v>0</v>
      </c>
      <c r="BO47" s="91">
        <v>0</v>
      </c>
      <c r="BP47" s="91">
        <v>1</v>
      </c>
      <c r="BQ47" s="91">
        <v>2</v>
      </c>
      <c r="BR47" s="91">
        <v>1</v>
      </c>
      <c r="BS47" s="91">
        <v>2</v>
      </c>
      <c r="BT47" s="91">
        <v>1</v>
      </c>
      <c r="BU47" s="91">
        <v>0</v>
      </c>
      <c r="BV47" s="91">
        <v>0</v>
      </c>
      <c r="BW47" s="91">
        <v>1</v>
      </c>
      <c r="BX47" s="91">
        <v>0</v>
      </c>
      <c r="BY47" s="91">
        <v>0</v>
      </c>
      <c r="BZ47" s="91">
        <v>0</v>
      </c>
      <c r="CA47" s="91">
        <v>1</v>
      </c>
      <c r="CB47" s="91">
        <v>11</v>
      </c>
      <c r="CC47" s="91">
        <v>1</v>
      </c>
      <c r="CD47" s="91">
        <v>1</v>
      </c>
      <c r="CE47" s="91">
        <v>1</v>
      </c>
      <c r="CF47" s="91">
        <v>2</v>
      </c>
      <c r="CG47" s="91">
        <v>1</v>
      </c>
      <c r="CH47" s="91">
        <v>3</v>
      </c>
      <c r="CI47" s="91">
        <v>2</v>
      </c>
      <c r="CJ47" s="91">
        <v>0</v>
      </c>
      <c r="CK47" s="91">
        <v>1</v>
      </c>
      <c r="CL47" s="91">
        <v>0</v>
      </c>
      <c r="CM47" s="91">
        <v>0</v>
      </c>
      <c r="CN47" s="91">
        <v>1</v>
      </c>
      <c r="CO47" s="91">
        <v>1</v>
      </c>
      <c r="CP47" s="91">
        <v>2</v>
      </c>
      <c r="CQ47" s="91">
        <v>2</v>
      </c>
      <c r="CR47" s="91">
        <v>3</v>
      </c>
      <c r="CS47" s="91">
        <v>3</v>
      </c>
      <c r="CT47" s="91">
        <v>2</v>
      </c>
      <c r="CU47" s="91">
        <v>2</v>
      </c>
      <c r="CV47" s="91">
        <v>0</v>
      </c>
      <c r="CW47" s="91">
        <v>2</v>
      </c>
      <c r="CX47" s="91">
        <v>5</v>
      </c>
      <c r="CY47" s="91">
        <v>3</v>
      </c>
      <c r="CZ47" s="91">
        <v>0</v>
      </c>
      <c r="DA47" s="91">
        <v>3</v>
      </c>
      <c r="DB47" s="91">
        <v>1</v>
      </c>
      <c r="DC47" s="91">
        <v>6</v>
      </c>
      <c r="DD47" s="91">
        <v>4</v>
      </c>
      <c r="DE47" s="91">
        <v>1</v>
      </c>
      <c r="DF47" s="91">
        <v>1</v>
      </c>
      <c r="DG47" s="91">
        <v>0</v>
      </c>
      <c r="DH47" s="91">
        <v>2</v>
      </c>
      <c r="DI47" s="91">
        <v>1</v>
      </c>
      <c r="DJ47" s="91">
        <v>3</v>
      </c>
      <c r="DK47" s="91">
        <v>6</v>
      </c>
      <c r="DL47" s="91">
        <v>4</v>
      </c>
      <c r="DM47" s="91">
        <v>1</v>
      </c>
      <c r="DN47" s="91">
        <v>3</v>
      </c>
      <c r="DO47" s="91">
        <v>0</v>
      </c>
      <c r="DP47" s="91">
        <v>4</v>
      </c>
      <c r="DQ47" s="91">
        <v>1</v>
      </c>
      <c r="DR47" s="91">
        <v>3</v>
      </c>
      <c r="DS47" s="91">
        <v>2</v>
      </c>
      <c r="DT47" s="91">
        <v>4</v>
      </c>
      <c r="DU47" s="91">
        <v>7</v>
      </c>
      <c r="DV47" s="91">
        <v>2</v>
      </c>
      <c r="DW47" s="91">
        <v>2</v>
      </c>
      <c r="DX47" s="91">
        <v>5</v>
      </c>
      <c r="DY47" s="91">
        <v>5</v>
      </c>
      <c r="DZ47" s="91">
        <v>3</v>
      </c>
      <c r="EA47" s="91">
        <v>1</v>
      </c>
      <c r="EB47" s="91">
        <v>2</v>
      </c>
      <c r="EC47" s="91">
        <v>6</v>
      </c>
      <c r="ED47" s="91">
        <v>2</v>
      </c>
      <c r="EE47" s="91">
        <v>4</v>
      </c>
      <c r="EF47" s="91">
        <v>1</v>
      </c>
      <c r="EG47" s="91">
        <v>6</v>
      </c>
      <c r="EH47" s="91">
        <v>0</v>
      </c>
      <c r="EI47" s="91">
        <v>1</v>
      </c>
      <c r="EJ47" s="91">
        <v>10</v>
      </c>
      <c r="EK47" s="91">
        <v>1</v>
      </c>
      <c r="EL47" s="91">
        <v>6</v>
      </c>
      <c r="EM47" s="91">
        <v>4</v>
      </c>
      <c r="EN47" s="91">
        <v>2</v>
      </c>
      <c r="EO47" s="91">
        <v>2</v>
      </c>
      <c r="EP47" s="91">
        <v>0</v>
      </c>
      <c r="EQ47" s="91">
        <v>3</v>
      </c>
      <c r="ER47" s="91">
        <v>2</v>
      </c>
      <c r="ES47" s="91">
        <v>4</v>
      </c>
      <c r="ET47" s="91">
        <v>0</v>
      </c>
      <c r="EU47" s="91">
        <v>6</v>
      </c>
      <c r="EV47" s="91">
        <v>4</v>
      </c>
      <c r="EW47" s="91">
        <v>2</v>
      </c>
      <c r="EX47" s="91">
        <v>1</v>
      </c>
      <c r="EY47" s="91">
        <v>3</v>
      </c>
      <c r="EZ47" s="91">
        <v>5</v>
      </c>
      <c r="FA47" s="91">
        <v>3</v>
      </c>
      <c r="FB47" s="91">
        <v>5</v>
      </c>
      <c r="FC47" s="91">
        <v>0</v>
      </c>
      <c r="FD47" s="91">
        <v>1</v>
      </c>
      <c r="FE47" s="91">
        <v>1</v>
      </c>
      <c r="FF47" s="91">
        <v>4</v>
      </c>
      <c r="FG47" s="91">
        <v>1</v>
      </c>
      <c r="FH47" s="91">
        <v>6</v>
      </c>
      <c r="FI47" s="91">
        <v>0</v>
      </c>
      <c r="FJ47" s="91">
        <v>1</v>
      </c>
      <c r="FK47" s="91">
        <v>1</v>
      </c>
      <c r="FL47" s="91">
        <v>6</v>
      </c>
      <c r="FM47" s="91">
        <v>6</v>
      </c>
      <c r="FN47" s="91">
        <v>1</v>
      </c>
      <c r="FO47" s="91">
        <v>0</v>
      </c>
      <c r="FP47" s="91">
        <v>1</v>
      </c>
      <c r="FQ47" s="91">
        <v>0</v>
      </c>
      <c r="FR47" s="91">
        <v>2</v>
      </c>
      <c r="FS47" s="51">
        <v>2</v>
      </c>
      <c r="FT47" s="51">
        <v>6</v>
      </c>
      <c r="FU47" s="51">
        <v>0</v>
      </c>
      <c r="FV47" s="51">
        <v>1</v>
      </c>
      <c r="FW47" s="51">
        <v>2</v>
      </c>
      <c r="FX47" s="51">
        <v>3</v>
      </c>
      <c r="FY47" s="51">
        <v>4</v>
      </c>
      <c r="FZ47" s="51">
        <v>4</v>
      </c>
      <c r="GA47" s="51">
        <v>0</v>
      </c>
      <c r="GB47" s="51">
        <v>0</v>
      </c>
      <c r="GC47" s="199">
        <v>1</v>
      </c>
      <c r="GD47" s="200">
        <v>3</v>
      </c>
      <c r="GE47" s="202">
        <v>1</v>
      </c>
      <c r="GF47" s="206">
        <v>2</v>
      </c>
      <c r="GG47" s="215">
        <v>4</v>
      </c>
      <c r="GH47" s="218">
        <v>3</v>
      </c>
      <c r="GI47" s="221">
        <v>4</v>
      </c>
      <c r="GJ47" s="222">
        <v>3</v>
      </c>
      <c r="GK47" s="225">
        <v>1</v>
      </c>
      <c r="GL47" s="227">
        <v>3</v>
      </c>
      <c r="GM47" s="190">
        <v>2</v>
      </c>
      <c r="GN47" s="177">
        <v>3</v>
      </c>
      <c r="GO47" s="177">
        <v>2</v>
      </c>
      <c r="GP47" s="177">
        <v>3</v>
      </c>
      <c r="GQ47" s="177">
        <v>1</v>
      </c>
      <c r="GR47" s="177">
        <v>4</v>
      </c>
      <c r="GS47" s="177">
        <v>2</v>
      </c>
      <c r="GT47" s="177">
        <v>2</v>
      </c>
      <c r="GU47" s="177">
        <v>0</v>
      </c>
      <c r="GV47" s="177">
        <v>2</v>
      </c>
      <c r="GW47" s="177">
        <v>2</v>
      </c>
      <c r="GX47" s="177">
        <v>3</v>
      </c>
      <c r="GY47" s="190">
        <v>1</v>
      </c>
    </row>
    <row r="48" spans="1:214" s="105" customFormat="1" x14ac:dyDescent="0.3">
      <c r="A48" s="95" t="s">
        <v>16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>
        <f t="shared" ref="U48:CF48" si="60">SUM(U45:U47)</f>
        <v>246</v>
      </c>
      <c r="V48" s="95">
        <f t="shared" si="60"/>
        <v>183</v>
      </c>
      <c r="W48" s="95">
        <f t="shared" si="60"/>
        <v>284</v>
      </c>
      <c r="X48" s="95">
        <f t="shared" si="60"/>
        <v>318</v>
      </c>
      <c r="Y48" s="95">
        <f t="shared" si="60"/>
        <v>401</v>
      </c>
      <c r="Z48" s="95">
        <f t="shared" si="60"/>
        <v>354</v>
      </c>
      <c r="AA48" s="95">
        <f t="shared" si="60"/>
        <v>240</v>
      </c>
      <c r="AB48" s="95">
        <f t="shared" si="60"/>
        <v>265</v>
      </c>
      <c r="AC48" s="95">
        <f t="shared" si="60"/>
        <v>293</v>
      </c>
      <c r="AD48" s="95">
        <f t="shared" si="60"/>
        <v>247</v>
      </c>
      <c r="AE48" s="95">
        <f t="shared" si="60"/>
        <v>204</v>
      </c>
      <c r="AF48" s="95">
        <f t="shared" si="60"/>
        <v>166</v>
      </c>
      <c r="AG48" s="95">
        <f t="shared" si="60"/>
        <v>162</v>
      </c>
      <c r="AH48" s="95">
        <f t="shared" si="60"/>
        <v>116</v>
      </c>
      <c r="AI48" s="95">
        <f t="shared" si="60"/>
        <v>176</v>
      </c>
      <c r="AJ48" s="95">
        <f t="shared" si="60"/>
        <v>153</v>
      </c>
      <c r="AK48" s="95">
        <f t="shared" si="60"/>
        <v>207</v>
      </c>
      <c r="AL48" s="95">
        <f t="shared" si="60"/>
        <v>156</v>
      </c>
      <c r="AM48" s="95">
        <f t="shared" si="60"/>
        <v>123</v>
      </c>
      <c r="AN48" s="95">
        <f t="shared" si="60"/>
        <v>139</v>
      </c>
      <c r="AO48" s="95">
        <f t="shared" si="60"/>
        <v>123</v>
      </c>
      <c r="AP48" s="95">
        <f t="shared" si="60"/>
        <v>176</v>
      </c>
      <c r="AQ48" s="95">
        <f t="shared" si="60"/>
        <v>101</v>
      </c>
      <c r="AR48" s="95">
        <f t="shared" si="60"/>
        <v>125</v>
      </c>
      <c r="AS48" s="95">
        <f t="shared" si="60"/>
        <v>97</v>
      </c>
      <c r="AT48" s="95">
        <f t="shared" si="60"/>
        <v>122</v>
      </c>
      <c r="AU48" s="95">
        <f t="shared" si="60"/>
        <v>112</v>
      </c>
      <c r="AV48" s="95">
        <f t="shared" si="60"/>
        <v>143</v>
      </c>
      <c r="AW48" s="95">
        <f t="shared" si="60"/>
        <v>171</v>
      </c>
      <c r="AX48" s="95">
        <f t="shared" si="60"/>
        <v>140</v>
      </c>
      <c r="AY48" s="95">
        <f t="shared" si="60"/>
        <v>123</v>
      </c>
      <c r="AZ48" s="95">
        <f t="shared" si="60"/>
        <v>129</v>
      </c>
      <c r="BA48" s="95">
        <f t="shared" si="60"/>
        <v>133</v>
      </c>
      <c r="BB48" s="95">
        <f t="shared" si="60"/>
        <v>121</v>
      </c>
      <c r="BC48" s="95">
        <f t="shared" si="60"/>
        <v>130</v>
      </c>
      <c r="BD48" s="95">
        <f t="shared" si="60"/>
        <v>101</v>
      </c>
      <c r="BE48" s="95">
        <f t="shared" si="60"/>
        <v>87</v>
      </c>
      <c r="BF48" s="95">
        <f t="shared" si="60"/>
        <v>98</v>
      </c>
      <c r="BG48" s="95">
        <f t="shared" si="60"/>
        <v>110</v>
      </c>
      <c r="BH48" s="95">
        <f t="shared" si="60"/>
        <v>124</v>
      </c>
      <c r="BI48" s="95">
        <f t="shared" si="60"/>
        <v>135</v>
      </c>
      <c r="BJ48" s="95">
        <f t="shared" si="60"/>
        <v>136</v>
      </c>
      <c r="BK48" s="95">
        <f t="shared" si="60"/>
        <v>114</v>
      </c>
      <c r="BL48" s="95">
        <f t="shared" si="60"/>
        <v>128</v>
      </c>
      <c r="BM48" s="95">
        <f t="shared" si="60"/>
        <v>126</v>
      </c>
      <c r="BN48" s="95">
        <f t="shared" si="60"/>
        <v>101</v>
      </c>
      <c r="BO48" s="95">
        <f t="shared" si="60"/>
        <v>80</v>
      </c>
      <c r="BP48" s="95">
        <f t="shared" si="60"/>
        <v>83</v>
      </c>
      <c r="BQ48" s="95">
        <f t="shared" si="60"/>
        <v>53</v>
      </c>
      <c r="BR48" s="95">
        <f t="shared" si="60"/>
        <v>78</v>
      </c>
      <c r="BS48" s="95">
        <f t="shared" si="60"/>
        <v>101</v>
      </c>
      <c r="BT48" s="95">
        <f t="shared" si="60"/>
        <v>88</v>
      </c>
      <c r="BU48" s="95">
        <f t="shared" si="60"/>
        <v>126</v>
      </c>
      <c r="BV48" s="95">
        <f t="shared" si="60"/>
        <v>142</v>
      </c>
      <c r="BW48" s="95">
        <f t="shared" si="60"/>
        <v>122</v>
      </c>
      <c r="BX48" s="95">
        <f t="shared" si="60"/>
        <v>134</v>
      </c>
      <c r="BY48" s="95">
        <f t="shared" si="60"/>
        <v>137</v>
      </c>
      <c r="BZ48" s="95">
        <f t="shared" si="60"/>
        <v>140</v>
      </c>
      <c r="CA48" s="95">
        <f t="shared" si="60"/>
        <v>129</v>
      </c>
      <c r="CB48" s="95">
        <f t="shared" si="60"/>
        <v>135</v>
      </c>
      <c r="CC48" s="95">
        <f t="shared" si="60"/>
        <v>99</v>
      </c>
      <c r="CD48" s="95">
        <f t="shared" si="60"/>
        <v>93</v>
      </c>
      <c r="CE48" s="95">
        <f t="shared" si="60"/>
        <v>126</v>
      </c>
      <c r="CF48" s="95">
        <f t="shared" si="60"/>
        <v>164</v>
      </c>
      <c r="CG48" s="95">
        <f>SUM(CG45:CG47)</f>
        <v>170</v>
      </c>
      <c r="CH48" s="95">
        <f t="shared" ref="CH48:ES48" si="61">SUM(CH45:CH47)</f>
        <v>168</v>
      </c>
      <c r="CI48" s="95">
        <f t="shared" si="61"/>
        <v>148</v>
      </c>
      <c r="CJ48" s="95">
        <f t="shared" si="61"/>
        <v>129</v>
      </c>
      <c r="CK48" s="95">
        <f t="shared" si="61"/>
        <v>143</v>
      </c>
      <c r="CL48" s="95">
        <f t="shared" si="61"/>
        <v>138</v>
      </c>
      <c r="CM48" s="95">
        <f t="shared" si="61"/>
        <v>136</v>
      </c>
      <c r="CN48" s="95">
        <f t="shared" si="61"/>
        <v>155</v>
      </c>
      <c r="CO48" s="95">
        <f t="shared" si="61"/>
        <v>99</v>
      </c>
      <c r="CP48" s="95">
        <f t="shared" si="61"/>
        <v>107</v>
      </c>
      <c r="CQ48" s="95">
        <f t="shared" si="61"/>
        <v>169</v>
      </c>
      <c r="CR48" s="95">
        <f t="shared" si="61"/>
        <v>167</v>
      </c>
      <c r="CS48" s="95">
        <f t="shared" si="61"/>
        <v>159</v>
      </c>
      <c r="CT48" s="95">
        <f t="shared" si="61"/>
        <v>177</v>
      </c>
      <c r="CU48" s="95">
        <f t="shared" si="61"/>
        <v>147</v>
      </c>
      <c r="CV48" s="95">
        <f t="shared" si="61"/>
        <v>132</v>
      </c>
      <c r="CW48" s="95">
        <f t="shared" si="61"/>
        <v>138</v>
      </c>
      <c r="CX48" s="95">
        <f t="shared" si="61"/>
        <v>132</v>
      </c>
      <c r="CY48" s="95">
        <f t="shared" si="61"/>
        <v>122</v>
      </c>
      <c r="CZ48" s="95">
        <f t="shared" si="61"/>
        <v>140</v>
      </c>
      <c r="DA48" s="95">
        <f t="shared" si="61"/>
        <v>116</v>
      </c>
      <c r="DB48" s="95">
        <f t="shared" si="61"/>
        <v>143</v>
      </c>
      <c r="DC48" s="95">
        <f t="shared" si="61"/>
        <v>227</v>
      </c>
      <c r="DD48" s="95">
        <f t="shared" si="61"/>
        <v>186</v>
      </c>
      <c r="DE48" s="95">
        <f t="shared" si="61"/>
        <v>206</v>
      </c>
      <c r="DF48" s="95">
        <f t="shared" si="61"/>
        <v>182</v>
      </c>
      <c r="DG48" s="95">
        <f t="shared" si="61"/>
        <v>151</v>
      </c>
      <c r="DH48" s="95">
        <f t="shared" si="61"/>
        <v>173</v>
      </c>
      <c r="DI48" s="95">
        <f t="shared" si="61"/>
        <v>176</v>
      </c>
      <c r="DJ48" s="95">
        <f t="shared" si="61"/>
        <v>177</v>
      </c>
      <c r="DK48" s="95">
        <f t="shared" si="61"/>
        <v>165</v>
      </c>
      <c r="DL48" s="95">
        <f t="shared" si="61"/>
        <v>140</v>
      </c>
      <c r="DM48" s="95">
        <f t="shared" si="61"/>
        <v>115</v>
      </c>
      <c r="DN48" s="95">
        <f t="shared" si="61"/>
        <v>146</v>
      </c>
      <c r="DO48" s="95">
        <f t="shared" si="61"/>
        <v>180</v>
      </c>
      <c r="DP48" s="95">
        <f t="shared" si="61"/>
        <v>213</v>
      </c>
      <c r="DQ48" s="95">
        <f t="shared" si="61"/>
        <v>194</v>
      </c>
      <c r="DR48" s="95">
        <f t="shared" si="61"/>
        <v>187</v>
      </c>
      <c r="DS48" s="95">
        <f t="shared" si="61"/>
        <v>202</v>
      </c>
      <c r="DT48" s="95">
        <f t="shared" si="61"/>
        <v>184</v>
      </c>
      <c r="DU48" s="95">
        <f t="shared" si="61"/>
        <v>172</v>
      </c>
      <c r="DV48" s="95">
        <f t="shared" si="61"/>
        <v>164</v>
      </c>
      <c r="DW48" s="95">
        <f t="shared" si="61"/>
        <v>147</v>
      </c>
      <c r="DX48" s="95">
        <f t="shared" si="61"/>
        <v>189</v>
      </c>
      <c r="DY48" s="95">
        <f t="shared" si="61"/>
        <v>133</v>
      </c>
      <c r="DZ48" s="95">
        <f t="shared" si="61"/>
        <v>117</v>
      </c>
      <c r="EA48" s="95">
        <f t="shared" si="61"/>
        <v>146</v>
      </c>
      <c r="EB48" s="95">
        <f t="shared" si="61"/>
        <v>189</v>
      </c>
      <c r="EC48" s="95">
        <f t="shared" si="61"/>
        <v>231</v>
      </c>
      <c r="ED48" s="95">
        <f t="shared" si="61"/>
        <v>200</v>
      </c>
      <c r="EE48" s="95">
        <f t="shared" si="61"/>
        <v>201</v>
      </c>
      <c r="EF48" s="95">
        <f t="shared" si="61"/>
        <v>174</v>
      </c>
      <c r="EG48" s="95">
        <f t="shared" si="61"/>
        <v>201</v>
      </c>
      <c r="EH48" s="95">
        <f t="shared" si="61"/>
        <v>192</v>
      </c>
      <c r="EI48" s="95">
        <f t="shared" si="61"/>
        <v>153</v>
      </c>
      <c r="EJ48" s="95">
        <f t="shared" si="61"/>
        <v>202</v>
      </c>
      <c r="EK48" s="95">
        <f t="shared" si="61"/>
        <v>129</v>
      </c>
      <c r="EL48" s="95">
        <f t="shared" si="61"/>
        <v>142</v>
      </c>
      <c r="EM48" s="95">
        <f t="shared" si="61"/>
        <v>184</v>
      </c>
      <c r="EN48" s="95">
        <f t="shared" si="61"/>
        <v>193</v>
      </c>
      <c r="EO48" s="95">
        <f t="shared" si="61"/>
        <v>241</v>
      </c>
      <c r="EP48" s="95">
        <f t="shared" si="61"/>
        <v>227</v>
      </c>
      <c r="EQ48" s="95">
        <f t="shared" si="61"/>
        <v>218</v>
      </c>
      <c r="ER48" s="95">
        <f t="shared" si="61"/>
        <v>187</v>
      </c>
      <c r="ES48" s="95">
        <f t="shared" si="61"/>
        <v>198</v>
      </c>
      <c r="ET48" s="95">
        <f>SUM(ET45:ET47)</f>
        <v>198</v>
      </c>
      <c r="EU48" s="95">
        <f>SUM(EU45:EU47)</f>
        <v>177</v>
      </c>
      <c r="EV48" s="95">
        <f>SUM(EV45:EV47)</f>
        <v>198</v>
      </c>
      <c r="EW48" s="95">
        <f>SUM(EW45:EW47)</f>
        <v>145</v>
      </c>
      <c r="EX48" s="95">
        <f>SUM(EX45:EX47)</f>
        <v>130</v>
      </c>
      <c r="EY48" s="95">
        <f t="shared" ref="EY48:GA48" si="62">SUM(EY45:EY47)</f>
        <v>184</v>
      </c>
      <c r="EZ48" s="95">
        <f t="shared" si="62"/>
        <v>201</v>
      </c>
      <c r="FA48" s="95">
        <f t="shared" si="62"/>
        <v>217</v>
      </c>
      <c r="FB48" s="95">
        <f t="shared" si="62"/>
        <v>238</v>
      </c>
      <c r="FC48" s="95">
        <f t="shared" si="62"/>
        <v>201</v>
      </c>
      <c r="FD48" s="95">
        <f t="shared" si="62"/>
        <v>204</v>
      </c>
      <c r="FE48" s="95">
        <f t="shared" si="62"/>
        <v>211</v>
      </c>
      <c r="FF48" s="95">
        <f t="shared" si="62"/>
        <v>193</v>
      </c>
      <c r="FG48" s="95">
        <f t="shared" si="62"/>
        <v>167</v>
      </c>
      <c r="FH48" s="95">
        <f t="shared" si="62"/>
        <v>202</v>
      </c>
      <c r="FI48" s="95">
        <f t="shared" si="62"/>
        <v>141</v>
      </c>
      <c r="FJ48" s="95">
        <f t="shared" si="62"/>
        <v>149</v>
      </c>
      <c r="FK48" s="95">
        <f t="shared" si="62"/>
        <v>235</v>
      </c>
      <c r="FL48" s="95">
        <f t="shared" si="62"/>
        <v>219</v>
      </c>
      <c r="FM48" s="95">
        <f t="shared" si="62"/>
        <v>254</v>
      </c>
      <c r="FN48" s="95">
        <f t="shared" si="62"/>
        <v>295</v>
      </c>
      <c r="FO48" s="95">
        <f t="shared" si="62"/>
        <v>185</v>
      </c>
      <c r="FP48" s="95">
        <f t="shared" si="62"/>
        <v>224</v>
      </c>
      <c r="FQ48" s="95">
        <f t="shared" si="62"/>
        <v>206</v>
      </c>
      <c r="FR48" s="95">
        <f t="shared" si="62"/>
        <v>234</v>
      </c>
      <c r="FS48" s="95">
        <f t="shared" si="62"/>
        <v>208</v>
      </c>
      <c r="FT48" s="95">
        <f t="shared" si="62"/>
        <v>208</v>
      </c>
      <c r="FU48" s="95">
        <f t="shared" si="62"/>
        <v>153</v>
      </c>
      <c r="FV48" s="95">
        <f t="shared" si="62"/>
        <v>112</v>
      </c>
      <c r="FW48" s="95">
        <f t="shared" si="62"/>
        <v>232</v>
      </c>
      <c r="FX48" s="95">
        <f>SUM(FX45:FX47)</f>
        <v>225</v>
      </c>
      <c r="FY48" s="95">
        <f t="shared" si="62"/>
        <v>267</v>
      </c>
      <c r="FZ48" s="95">
        <f t="shared" si="62"/>
        <v>245</v>
      </c>
      <c r="GA48" s="95">
        <f t="shared" si="62"/>
        <v>209</v>
      </c>
      <c r="GB48" s="95">
        <f t="shared" ref="GB48:HF48" si="63">SUM(GB45:GB47)</f>
        <v>228</v>
      </c>
      <c r="GC48" s="95">
        <f t="shared" si="63"/>
        <v>178</v>
      </c>
      <c r="GD48" s="95">
        <f t="shared" si="63"/>
        <v>215</v>
      </c>
      <c r="GE48" s="95">
        <f t="shared" si="63"/>
        <v>162</v>
      </c>
      <c r="GF48" s="95">
        <f t="shared" si="63"/>
        <v>192</v>
      </c>
      <c r="GG48" s="95">
        <f t="shared" si="63"/>
        <v>144</v>
      </c>
      <c r="GH48" s="95">
        <f>SUM(GH45:GH47)</f>
        <v>163</v>
      </c>
      <c r="GI48" s="95">
        <f t="shared" si="63"/>
        <v>218</v>
      </c>
      <c r="GJ48" s="95">
        <f t="shared" si="63"/>
        <v>229</v>
      </c>
      <c r="GK48" s="95">
        <f t="shared" si="63"/>
        <v>253</v>
      </c>
      <c r="GL48" s="95">
        <f t="shared" si="63"/>
        <v>232</v>
      </c>
      <c r="GM48" s="93">
        <f t="shared" si="63"/>
        <v>232</v>
      </c>
      <c r="GN48" s="95">
        <f t="shared" si="63"/>
        <v>243</v>
      </c>
      <c r="GO48" s="95">
        <f t="shared" si="63"/>
        <v>199</v>
      </c>
      <c r="GP48" s="95">
        <f t="shared" si="63"/>
        <v>224</v>
      </c>
      <c r="GQ48" s="95">
        <f t="shared" si="63"/>
        <v>250</v>
      </c>
      <c r="GR48" s="95">
        <f t="shared" si="63"/>
        <v>219</v>
      </c>
      <c r="GS48" s="95">
        <f t="shared" si="63"/>
        <v>178</v>
      </c>
      <c r="GT48" s="95">
        <f t="shared" si="63"/>
        <v>181</v>
      </c>
      <c r="GU48" s="95">
        <f t="shared" si="63"/>
        <v>237</v>
      </c>
      <c r="GV48" s="95">
        <f t="shared" si="63"/>
        <v>181</v>
      </c>
      <c r="GW48" s="95">
        <f t="shared" si="63"/>
        <v>178</v>
      </c>
      <c r="GX48" s="95">
        <f t="shared" si="63"/>
        <v>251</v>
      </c>
      <c r="GY48" s="95">
        <f t="shared" si="63"/>
        <v>441</v>
      </c>
      <c r="GZ48" s="95">
        <f t="shared" si="63"/>
        <v>0</v>
      </c>
      <c r="HA48" s="95">
        <f t="shared" si="63"/>
        <v>0</v>
      </c>
      <c r="HB48" s="95">
        <f t="shared" si="63"/>
        <v>0</v>
      </c>
      <c r="HC48" s="95">
        <f t="shared" si="63"/>
        <v>0</v>
      </c>
      <c r="HD48" s="95">
        <f t="shared" si="63"/>
        <v>0</v>
      </c>
      <c r="HE48" s="95">
        <f t="shared" si="63"/>
        <v>0</v>
      </c>
      <c r="HF48" s="95">
        <f t="shared" si="63"/>
        <v>0</v>
      </c>
    </row>
    <row r="49" spans="1:214" s="116" customFormat="1" x14ac:dyDescent="0.3">
      <c r="A49" s="115"/>
      <c r="AZ49" s="115"/>
      <c r="BA49" s="115"/>
      <c r="BB49" s="115"/>
      <c r="BC49" s="115"/>
      <c r="BD49" s="115"/>
      <c r="CF49" s="115"/>
      <c r="GM49" s="192"/>
      <c r="GY49" s="115"/>
    </row>
    <row r="50" spans="1:214" s="89" customFormat="1" x14ac:dyDescent="0.3">
      <c r="A50" s="89" t="s">
        <v>29</v>
      </c>
      <c r="AY50" s="89">
        <v>39264</v>
      </c>
      <c r="AZ50" s="89">
        <v>39295</v>
      </c>
      <c r="BA50" s="89">
        <v>39326</v>
      </c>
      <c r="BB50" s="89">
        <v>39356</v>
      </c>
      <c r="BC50" s="89">
        <v>39387</v>
      </c>
      <c r="BD50" s="89">
        <v>39417</v>
      </c>
      <c r="BE50" s="89">
        <v>39448</v>
      </c>
      <c r="BF50" s="89">
        <v>39479</v>
      </c>
      <c r="BG50" s="89">
        <v>39510</v>
      </c>
      <c r="BH50" s="89">
        <v>39539</v>
      </c>
      <c r="BI50" s="89">
        <v>39569</v>
      </c>
      <c r="BJ50" s="89">
        <v>39600</v>
      </c>
      <c r="BK50" s="89">
        <v>39630</v>
      </c>
      <c r="BL50" s="89">
        <v>39661</v>
      </c>
      <c r="BM50" s="89">
        <v>39692</v>
      </c>
      <c r="BN50" s="89">
        <v>39722</v>
      </c>
      <c r="BO50" s="89">
        <v>39753</v>
      </c>
      <c r="BP50" s="89">
        <v>39783</v>
      </c>
      <c r="BQ50" s="89">
        <v>39814</v>
      </c>
      <c r="BR50" s="89">
        <v>39845</v>
      </c>
      <c r="BS50" s="89">
        <v>39873</v>
      </c>
      <c r="BT50" s="89">
        <v>39904</v>
      </c>
      <c r="BU50" s="89">
        <v>39934</v>
      </c>
      <c r="BV50" s="89">
        <v>39965</v>
      </c>
      <c r="BW50" s="89">
        <v>39995</v>
      </c>
      <c r="BX50" s="89">
        <v>40026</v>
      </c>
      <c r="BY50" s="89">
        <v>40057</v>
      </c>
      <c r="BZ50" s="89">
        <v>40087</v>
      </c>
      <c r="CA50" s="89">
        <v>40118</v>
      </c>
      <c r="CB50" s="89">
        <v>40148</v>
      </c>
      <c r="CC50" s="89">
        <v>40179</v>
      </c>
      <c r="CD50" s="89">
        <v>40210</v>
      </c>
      <c r="CE50" s="89">
        <v>40238</v>
      </c>
      <c r="CF50" s="89">
        <v>40269</v>
      </c>
      <c r="CG50" s="89">
        <v>40299</v>
      </c>
      <c r="CH50" s="89">
        <v>40330</v>
      </c>
      <c r="CI50" s="89">
        <v>40360</v>
      </c>
      <c r="CJ50" s="89">
        <v>40391</v>
      </c>
      <c r="CK50" s="89">
        <v>40422</v>
      </c>
      <c r="CL50" s="89">
        <v>40452</v>
      </c>
      <c r="CM50" s="89">
        <v>40483</v>
      </c>
      <c r="CN50" s="89">
        <v>40513</v>
      </c>
      <c r="CO50" s="89">
        <v>40544</v>
      </c>
      <c r="CP50" s="89">
        <v>40575</v>
      </c>
      <c r="CQ50" s="89">
        <v>40603</v>
      </c>
      <c r="CR50" s="89">
        <v>40634</v>
      </c>
      <c r="CS50" s="89">
        <v>40664</v>
      </c>
      <c r="CT50" s="89">
        <v>40695</v>
      </c>
      <c r="CU50" s="89">
        <v>40725</v>
      </c>
      <c r="CV50" s="89">
        <v>40756</v>
      </c>
      <c r="CW50" s="89">
        <v>40787</v>
      </c>
      <c r="CX50" s="89">
        <v>40817</v>
      </c>
      <c r="CY50" s="89">
        <v>40848</v>
      </c>
      <c r="CZ50" s="89">
        <v>40878</v>
      </c>
      <c r="DA50" s="89">
        <v>40909</v>
      </c>
      <c r="DB50" s="89">
        <v>40940</v>
      </c>
      <c r="DC50" s="89">
        <v>40969</v>
      </c>
      <c r="DD50" s="89">
        <v>41000</v>
      </c>
      <c r="DE50" s="89">
        <v>41030</v>
      </c>
      <c r="DF50" s="89">
        <v>41061</v>
      </c>
      <c r="DG50" s="89">
        <v>41091</v>
      </c>
      <c r="DH50" s="89">
        <v>41122</v>
      </c>
      <c r="DI50" s="89">
        <v>41153</v>
      </c>
      <c r="DJ50" s="89">
        <v>41183</v>
      </c>
      <c r="DK50" s="89">
        <v>41214</v>
      </c>
      <c r="DL50" s="89">
        <v>41244</v>
      </c>
      <c r="DM50" s="89">
        <v>41275</v>
      </c>
      <c r="DN50" s="89">
        <v>41306</v>
      </c>
      <c r="DO50" s="89">
        <v>41334</v>
      </c>
      <c r="DP50" s="89">
        <v>41365</v>
      </c>
      <c r="DQ50" s="89">
        <v>41395</v>
      </c>
      <c r="DR50" s="89">
        <v>41426</v>
      </c>
      <c r="DS50" s="89">
        <v>41456</v>
      </c>
      <c r="DT50" s="89">
        <v>41487</v>
      </c>
      <c r="DU50" s="89">
        <v>41518</v>
      </c>
      <c r="DV50" s="89">
        <v>41548</v>
      </c>
      <c r="DW50" s="89">
        <v>41579</v>
      </c>
      <c r="DX50" s="89">
        <v>41609</v>
      </c>
      <c r="DY50" s="89">
        <v>41640</v>
      </c>
      <c r="DZ50" s="89">
        <v>41671</v>
      </c>
      <c r="EA50" s="89">
        <v>41699</v>
      </c>
      <c r="EB50" s="89">
        <v>41730</v>
      </c>
      <c r="EC50" s="89">
        <v>41760</v>
      </c>
      <c r="ED50" s="89">
        <v>41791</v>
      </c>
      <c r="EE50" s="89">
        <v>41821</v>
      </c>
      <c r="EF50" s="89">
        <v>41852</v>
      </c>
      <c r="EG50" s="89">
        <v>41883</v>
      </c>
      <c r="EH50" s="89">
        <v>41913</v>
      </c>
      <c r="EI50" s="89">
        <v>41944</v>
      </c>
      <c r="EJ50" s="89">
        <v>41974</v>
      </c>
      <c r="EK50" s="89">
        <v>42005</v>
      </c>
      <c r="EL50" s="89">
        <v>42036</v>
      </c>
      <c r="EM50" s="89">
        <v>42064</v>
      </c>
      <c r="EN50" s="89">
        <v>42095</v>
      </c>
      <c r="EO50" s="89">
        <v>42125</v>
      </c>
      <c r="EP50" s="89">
        <v>42156</v>
      </c>
      <c r="EQ50" s="89">
        <v>42186</v>
      </c>
      <c r="ER50" s="89">
        <v>42217</v>
      </c>
      <c r="ES50" s="89">
        <v>42248</v>
      </c>
      <c r="ET50" s="89">
        <v>42278</v>
      </c>
      <c r="EU50" s="89">
        <v>42309</v>
      </c>
      <c r="EV50" s="89">
        <v>42339</v>
      </c>
      <c r="EW50" s="89">
        <v>42370</v>
      </c>
      <c r="EX50" s="89">
        <v>42401</v>
      </c>
      <c r="EY50" s="89">
        <v>42430</v>
      </c>
      <c r="EZ50" s="89">
        <v>42461</v>
      </c>
      <c r="FA50" s="89">
        <v>42491</v>
      </c>
      <c r="FB50" s="89">
        <v>42522</v>
      </c>
      <c r="FC50" s="89">
        <v>42552</v>
      </c>
      <c r="FD50" s="89">
        <v>42583</v>
      </c>
      <c r="FE50" s="89">
        <v>42614</v>
      </c>
      <c r="FF50" s="89">
        <v>42644</v>
      </c>
      <c r="FG50" s="89">
        <v>42675</v>
      </c>
      <c r="FH50" s="89">
        <v>42705</v>
      </c>
      <c r="FI50" s="89">
        <v>42736</v>
      </c>
      <c r="FJ50" s="89">
        <v>42767</v>
      </c>
      <c r="FK50" s="89">
        <v>42795</v>
      </c>
      <c r="FL50" s="89">
        <v>42826</v>
      </c>
      <c r="FM50" s="89">
        <v>42856</v>
      </c>
      <c r="FN50" s="89">
        <v>42887</v>
      </c>
      <c r="FO50" s="89">
        <v>42917</v>
      </c>
      <c r="FP50" s="89">
        <v>42948</v>
      </c>
      <c r="FQ50" s="89">
        <v>42979</v>
      </c>
      <c r="FR50" s="89">
        <v>43009</v>
      </c>
      <c r="FS50" s="89">
        <v>43040</v>
      </c>
      <c r="FT50" s="89">
        <v>43070</v>
      </c>
      <c r="FU50" s="89">
        <v>43101</v>
      </c>
      <c r="FV50" s="89">
        <v>43132</v>
      </c>
      <c r="FW50" s="89">
        <v>43160</v>
      </c>
      <c r="FX50" s="89">
        <v>43191</v>
      </c>
      <c r="FY50" s="89">
        <v>43221</v>
      </c>
      <c r="FZ50" s="89">
        <v>43252</v>
      </c>
      <c r="GA50" s="89">
        <v>43282</v>
      </c>
      <c r="GB50" s="89">
        <v>43313</v>
      </c>
      <c r="GC50" s="89">
        <v>43344</v>
      </c>
      <c r="GD50" s="89">
        <v>43374</v>
      </c>
      <c r="GE50" s="89">
        <v>43405</v>
      </c>
      <c r="GF50" s="89">
        <v>43435</v>
      </c>
      <c r="GG50" s="89">
        <v>43466</v>
      </c>
      <c r="GH50" s="89">
        <v>43497</v>
      </c>
      <c r="GI50" s="89">
        <v>43525</v>
      </c>
      <c r="GJ50" s="89">
        <v>43556</v>
      </c>
      <c r="GK50" s="89">
        <v>43586</v>
      </c>
      <c r="GL50" s="89">
        <v>43617</v>
      </c>
      <c r="GM50" s="189">
        <v>43647</v>
      </c>
      <c r="GN50" s="89">
        <v>43678</v>
      </c>
      <c r="GO50" s="89">
        <v>43709</v>
      </c>
      <c r="GP50" s="89">
        <v>43739</v>
      </c>
      <c r="GQ50" s="89">
        <v>43770</v>
      </c>
      <c r="GR50" s="89">
        <v>43800</v>
      </c>
      <c r="GS50" s="89">
        <v>43831</v>
      </c>
      <c r="GT50" s="89">
        <v>43862</v>
      </c>
      <c r="GU50" s="89">
        <v>43891</v>
      </c>
      <c r="GV50" s="89">
        <v>43922</v>
      </c>
      <c r="GW50" s="89">
        <v>43952</v>
      </c>
      <c r="GX50" s="89">
        <v>43983</v>
      </c>
      <c r="GY50" s="189">
        <v>44013</v>
      </c>
      <c r="GZ50" s="89">
        <v>44044</v>
      </c>
      <c r="HA50" s="89">
        <v>44075</v>
      </c>
      <c r="HB50" s="89">
        <v>44105</v>
      </c>
      <c r="HC50" s="89">
        <v>44136</v>
      </c>
      <c r="HD50" s="89">
        <v>44166</v>
      </c>
      <c r="HE50" s="89">
        <v>44197</v>
      </c>
      <c r="HF50" s="89">
        <v>44228</v>
      </c>
    </row>
    <row r="51" spans="1:214" s="91" customFormat="1" x14ac:dyDescent="0.3">
      <c r="A51" s="91" t="s">
        <v>30</v>
      </c>
      <c r="BE51" s="91">
        <v>44</v>
      </c>
      <c r="BF51" s="91">
        <v>58</v>
      </c>
      <c r="BG51" s="91">
        <v>80</v>
      </c>
      <c r="BH51" s="91">
        <v>65</v>
      </c>
      <c r="BI51" s="91">
        <v>89</v>
      </c>
      <c r="BJ51" s="91">
        <v>83</v>
      </c>
      <c r="BK51" s="91">
        <v>66</v>
      </c>
      <c r="BL51" s="91">
        <v>74</v>
      </c>
      <c r="BM51" s="91">
        <v>62</v>
      </c>
      <c r="BN51" s="91">
        <v>58</v>
      </c>
      <c r="BO51" s="91">
        <v>34</v>
      </c>
      <c r="BP51" s="91">
        <v>49</v>
      </c>
      <c r="BQ51" s="91">
        <v>25</v>
      </c>
      <c r="BR51" s="91">
        <v>42</v>
      </c>
      <c r="BS51" s="91">
        <v>63</v>
      </c>
      <c r="BT51" s="91">
        <v>48</v>
      </c>
      <c r="BU51" s="91">
        <v>76</v>
      </c>
      <c r="BV51" s="91">
        <v>77</v>
      </c>
      <c r="BW51" s="91">
        <v>67</v>
      </c>
      <c r="BX51" s="91">
        <v>64</v>
      </c>
      <c r="BY51" s="91">
        <v>70</v>
      </c>
      <c r="BZ51" s="91">
        <v>67</v>
      </c>
      <c r="CA51" s="91">
        <v>69</v>
      </c>
      <c r="CB51" s="91">
        <v>69</v>
      </c>
      <c r="CC51" s="91">
        <v>60</v>
      </c>
      <c r="CD51" s="91">
        <v>50</v>
      </c>
      <c r="CE51" s="91">
        <v>66</v>
      </c>
      <c r="CF51" s="91">
        <v>85</v>
      </c>
      <c r="CG51" s="91">
        <v>88</v>
      </c>
      <c r="CH51" s="91">
        <v>82</v>
      </c>
      <c r="CI51" s="91">
        <v>77</v>
      </c>
      <c r="CJ51" s="91">
        <v>68</v>
      </c>
      <c r="CK51" s="91">
        <v>76</v>
      </c>
      <c r="CL51" s="91">
        <v>70</v>
      </c>
      <c r="CM51" s="91">
        <v>66</v>
      </c>
      <c r="CN51" s="91">
        <v>73</v>
      </c>
      <c r="CO51" s="91">
        <v>56</v>
      </c>
      <c r="CP51" s="91">
        <v>52</v>
      </c>
      <c r="CQ51" s="91">
        <v>80</v>
      </c>
      <c r="CR51" s="91">
        <v>97</v>
      </c>
      <c r="CS51" s="91">
        <v>77</v>
      </c>
      <c r="CT51" s="91">
        <v>95</v>
      </c>
      <c r="CU51" s="91">
        <v>82</v>
      </c>
      <c r="CV51" s="91">
        <v>66</v>
      </c>
      <c r="CW51" s="91">
        <v>66</v>
      </c>
      <c r="CX51" s="91">
        <v>62</v>
      </c>
      <c r="CY51" s="91">
        <v>50</v>
      </c>
      <c r="CZ51" s="91">
        <v>66</v>
      </c>
      <c r="DA51" s="91">
        <v>56</v>
      </c>
      <c r="DB51" s="91">
        <v>65</v>
      </c>
      <c r="DC51" s="91">
        <v>108</v>
      </c>
      <c r="DD51" s="91">
        <v>73</v>
      </c>
      <c r="DE51" s="91">
        <v>102</v>
      </c>
      <c r="DF51" s="91">
        <v>91</v>
      </c>
      <c r="DG51" s="91">
        <v>66</v>
      </c>
      <c r="DH51" s="91">
        <v>85</v>
      </c>
      <c r="DI51" s="91">
        <v>84</v>
      </c>
      <c r="DJ51" s="91">
        <v>83</v>
      </c>
      <c r="DK51" s="91">
        <v>86</v>
      </c>
      <c r="DL51" s="91">
        <v>68</v>
      </c>
      <c r="DM51" s="91">
        <v>62</v>
      </c>
      <c r="DN51" s="91">
        <v>48</v>
      </c>
      <c r="DO51" s="91">
        <v>83</v>
      </c>
      <c r="DP51" s="91">
        <v>99</v>
      </c>
      <c r="DQ51" s="91">
        <v>99</v>
      </c>
      <c r="DR51" s="91">
        <v>89</v>
      </c>
      <c r="DS51" s="91">
        <v>93</v>
      </c>
      <c r="DT51" s="91">
        <v>83</v>
      </c>
      <c r="DU51" s="91">
        <v>76</v>
      </c>
      <c r="DV51" s="91">
        <v>77</v>
      </c>
      <c r="DW51" s="91">
        <v>68</v>
      </c>
      <c r="DX51" s="91">
        <v>74</v>
      </c>
      <c r="DY51" s="91">
        <v>72</v>
      </c>
      <c r="DZ51" s="91">
        <v>47</v>
      </c>
      <c r="EA51" s="91">
        <v>69</v>
      </c>
      <c r="EB51" s="91">
        <v>90</v>
      </c>
      <c r="EC51" s="91">
        <v>127</v>
      </c>
      <c r="ED51" s="91">
        <v>87</v>
      </c>
      <c r="EE51" s="91">
        <v>71</v>
      </c>
      <c r="EF51" s="91">
        <v>67</v>
      </c>
      <c r="EG51" s="91">
        <v>85</v>
      </c>
      <c r="EH51" s="91">
        <v>100</v>
      </c>
      <c r="EI51" s="91">
        <v>75</v>
      </c>
      <c r="EJ51" s="91">
        <v>106</v>
      </c>
      <c r="EK51" s="91">
        <v>64</v>
      </c>
      <c r="EL51" s="91">
        <v>63</v>
      </c>
      <c r="EM51" s="91">
        <v>87</v>
      </c>
      <c r="EN51" s="91">
        <v>99</v>
      </c>
      <c r="EO51" s="91">
        <v>127</v>
      </c>
      <c r="EP51" s="91">
        <v>117</v>
      </c>
      <c r="EQ51" s="91">
        <v>108</v>
      </c>
      <c r="ER51" s="91">
        <v>85</v>
      </c>
      <c r="ES51" s="91">
        <v>93</v>
      </c>
      <c r="ET51" s="91">
        <v>108</v>
      </c>
      <c r="EU51" s="91">
        <v>99</v>
      </c>
      <c r="EV51" s="91">
        <v>98</v>
      </c>
      <c r="EW51" s="91">
        <v>80</v>
      </c>
      <c r="EX51" s="91">
        <v>57</v>
      </c>
      <c r="EY51" s="91">
        <v>96</v>
      </c>
      <c r="EZ51" s="91">
        <v>110</v>
      </c>
      <c r="FA51" s="91">
        <v>120</v>
      </c>
      <c r="FB51" s="91">
        <v>124</v>
      </c>
      <c r="FC51" s="91">
        <v>101</v>
      </c>
      <c r="FD51" s="91">
        <v>104</v>
      </c>
      <c r="FE51" s="91">
        <v>110</v>
      </c>
      <c r="FF51" s="91">
        <v>91</v>
      </c>
      <c r="FG51" s="91">
        <v>110</v>
      </c>
      <c r="FH51" s="91">
        <v>120</v>
      </c>
      <c r="FI51" s="91">
        <v>71</v>
      </c>
      <c r="FJ51" s="91">
        <v>78</v>
      </c>
      <c r="FK51" s="91">
        <v>115</v>
      </c>
      <c r="FL51" s="91">
        <v>121</v>
      </c>
      <c r="FM51" s="91">
        <v>119</v>
      </c>
      <c r="FN51" s="91">
        <v>136</v>
      </c>
      <c r="FO51" s="91">
        <v>92</v>
      </c>
      <c r="FP51" s="91">
        <v>111</v>
      </c>
      <c r="FQ51" s="91">
        <v>113</v>
      </c>
      <c r="FR51" s="91">
        <v>111</v>
      </c>
      <c r="FS51" s="91">
        <v>114</v>
      </c>
      <c r="FT51" s="91">
        <v>109</v>
      </c>
      <c r="FU51" s="91">
        <v>74</v>
      </c>
      <c r="FV51" s="91">
        <v>49</v>
      </c>
      <c r="FW51" s="91">
        <v>130</v>
      </c>
      <c r="FX51" s="91">
        <v>128</v>
      </c>
      <c r="FY51" s="91">
        <v>147</v>
      </c>
      <c r="FZ51" s="91">
        <v>119</v>
      </c>
      <c r="GA51" s="91">
        <v>116</v>
      </c>
      <c r="GB51" s="91">
        <v>121</v>
      </c>
      <c r="GC51" s="91">
        <v>94</v>
      </c>
      <c r="GD51" s="91">
        <v>115</v>
      </c>
      <c r="GE51" s="91">
        <v>87</v>
      </c>
      <c r="GF51" s="91">
        <v>117</v>
      </c>
      <c r="GG51" s="91">
        <v>78</v>
      </c>
      <c r="GH51" s="91">
        <v>77</v>
      </c>
      <c r="GI51" s="91">
        <v>114</v>
      </c>
      <c r="GJ51" s="91">
        <v>127</v>
      </c>
      <c r="GK51" s="91">
        <v>143</v>
      </c>
      <c r="GL51" s="91">
        <v>112</v>
      </c>
      <c r="GM51" s="93">
        <v>107</v>
      </c>
      <c r="GN51" s="91">
        <v>128</v>
      </c>
      <c r="GO51" s="91">
        <v>97</v>
      </c>
      <c r="GP51" s="91">
        <v>125</v>
      </c>
      <c r="GQ51" s="91">
        <v>139</v>
      </c>
      <c r="GR51" s="91">
        <v>123</v>
      </c>
      <c r="GS51" s="91">
        <v>92</v>
      </c>
      <c r="GT51" s="91">
        <v>82</v>
      </c>
      <c r="GU51" s="91">
        <v>136</v>
      </c>
      <c r="GV51" s="91">
        <v>107</v>
      </c>
      <c r="GW51" s="91">
        <v>86</v>
      </c>
      <c r="GX51" s="91">
        <v>130</v>
      </c>
      <c r="GY51" s="93">
        <v>264</v>
      </c>
    </row>
    <row r="52" spans="1:214" s="91" customFormat="1" x14ac:dyDescent="0.3">
      <c r="A52" s="91" t="s">
        <v>31</v>
      </c>
      <c r="BE52" s="91">
        <v>12</v>
      </c>
      <c r="BF52" s="91">
        <v>11</v>
      </c>
      <c r="BG52" s="91">
        <v>8</v>
      </c>
      <c r="BH52" s="91">
        <v>21</v>
      </c>
      <c r="BI52" s="91">
        <v>17</v>
      </c>
      <c r="BJ52" s="91">
        <v>18</v>
      </c>
      <c r="BK52" s="91">
        <v>19</v>
      </c>
      <c r="BL52" s="91">
        <v>23</v>
      </c>
      <c r="BM52" s="91">
        <v>19</v>
      </c>
      <c r="BN52" s="91">
        <v>23</v>
      </c>
      <c r="BO52" s="91">
        <v>16</v>
      </c>
      <c r="BP52" s="91">
        <v>13</v>
      </c>
      <c r="BQ52" s="91">
        <v>10</v>
      </c>
      <c r="BR52" s="91">
        <v>14</v>
      </c>
      <c r="BS52" s="91">
        <v>9</v>
      </c>
      <c r="BT52" s="91">
        <v>20</v>
      </c>
      <c r="BU52" s="91">
        <v>15</v>
      </c>
      <c r="BV52" s="91">
        <v>24</v>
      </c>
      <c r="BW52" s="91">
        <v>21</v>
      </c>
      <c r="BX52" s="91">
        <v>24</v>
      </c>
      <c r="BY52" s="91">
        <v>22</v>
      </c>
      <c r="BZ52" s="91">
        <v>24</v>
      </c>
      <c r="CA52" s="91">
        <v>19</v>
      </c>
      <c r="CB52" s="91">
        <v>24</v>
      </c>
      <c r="CC52" s="91">
        <v>18</v>
      </c>
      <c r="CD52" s="91">
        <v>15</v>
      </c>
      <c r="CE52" s="91">
        <v>27</v>
      </c>
      <c r="CF52" s="91">
        <v>35</v>
      </c>
      <c r="CG52" s="91">
        <v>45</v>
      </c>
      <c r="CH52" s="91">
        <v>26</v>
      </c>
      <c r="CI52" s="91">
        <v>31</v>
      </c>
      <c r="CJ52" s="91">
        <v>20</v>
      </c>
      <c r="CK52" s="91">
        <v>18</v>
      </c>
      <c r="CL52" s="91">
        <v>27</v>
      </c>
      <c r="CM52" s="91">
        <v>56</v>
      </c>
      <c r="CN52" s="91">
        <v>32</v>
      </c>
      <c r="CO52" s="91">
        <v>35</v>
      </c>
      <c r="CP52" s="91">
        <v>26</v>
      </c>
      <c r="CQ52" s="91">
        <v>31</v>
      </c>
      <c r="CR52" s="91">
        <v>28</v>
      </c>
      <c r="CS52" s="91">
        <v>30</v>
      </c>
      <c r="CT52" s="91">
        <v>28</v>
      </c>
      <c r="CU52" s="91">
        <v>28</v>
      </c>
      <c r="CV52" s="91">
        <v>29</v>
      </c>
      <c r="CW52" s="91">
        <v>32</v>
      </c>
      <c r="CX52" s="91">
        <v>30</v>
      </c>
      <c r="CY52" s="91">
        <v>19</v>
      </c>
      <c r="CZ52" s="91">
        <v>23</v>
      </c>
      <c r="DA52" s="91">
        <v>26</v>
      </c>
      <c r="DB52" s="91">
        <v>29</v>
      </c>
      <c r="DC52" s="91">
        <v>43</v>
      </c>
      <c r="DD52" s="91">
        <v>38</v>
      </c>
      <c r="DE52" s="91">
        <v>46</v>
      </c>
      <c r="DF52" s="91">
        <v>34</v>
      </c>
      <c r="DG52" s="91">
        <v>40</v>
      </c>
      <c r="DH52" s="91">
        <v>25</v>
      </c>
      <c r="DI52" s="91">
        <v>43</v>
      </c>
      <c r="DJ52" s="91">
        <v>35</v>
      </c>
      <c r="DK52" s="91">
        <v>32</v>
      </c>
      <c r="DL52" s="91">
        <v>24</v>
      </c>
      <c r="DM52" s="91">
        <v>17</v>
      </c>
      <c r="DN52" s="91">
        <v>29</v>
      </c>
      <c r="DO52" s="91">
        <v>36</v>
      </c>
      <c r="DP52" s="91">
        <v>42</v>
      </c>
      <c r="DQ52" s="91">
        <v>37</v>
      </c>
      <c r="DR52" s="91">
        <v>29</v>
      </c>
      <c r="DS52" s="91">
        <v>46</v>
      </c>
      <c r="DT52" s="91">
        <v>36</v>
      </c>
      <c r="DU52" s="91">
        <v>40</v>
      </c>
      <c r="DV52" s="91">
        <v>26</v>
      </c>
      <c r="DW52" s="91">
        <v>32</v>
      </c>
      <c r="DX52" s="91">
        <v>34</v>
      </c>
      <c r="DY52" s="91">
        <v>28</v>
      </c>
      <c r="DZ52" s="91">
        <v>28</v>
      </c>
      <c r="EA52" s="91">
        <v>22</v>
      </c>
      <c r="EB52" s="91">
        <v>38</v>
      </c>
      <c r="EC52" s="91">
        <v>44</v>
      </c>
      <c r="ED52" s="91">
        <v>31</v>
      </c>
      <c r="EE52" s="91">
        <v>30</v>
      </c>
      <c r="EF52" s="91">
        <v>36</v>
      </c>
      <c r="EG52" s="91">
        <v>32</v>
      </c>
      <c r="EH52" s="91">
        <v>31</v>
      </c>
      <c r="EI52" s="91">
        <v>27</v>
      </c>
      <c r="EJ52" s="91">
        <v>32</v>
      </c>
      <c r="EK52" s="91">
        <v>17</v>
      </c>
      <c r="EL52" s="91">
        <v>26</v>
      </c>
      <c r="EM52" s="91">
        <v>30</v>
      </c>
      <c r="EN52" s="91">
        <v>28</v>
      </c>
      <c r="EO52" s="91">
        <v>43</v>
      </c>
      <c r="EP52" s="91">
        <v>34</v>
      </c>
      <c r="EQ52" s="91">
        <v>36</v>
      </c>
      <c r="ER52" s="91">
        <v>35</v>
      </c>
      <c r="ES52" s="91">
        <v>33</v>
      </c>
      <c r="ET52" s="91">
        <v>35</v>
      </c>
      <c r="EU52" s="91">
        <v>26</v>
      </c>
      <c r="EV52" s="91">
        <v>31</v>
      </c>
      <c r="EW52" s="91">
        <v>44</v>
      </c>
      <c r="EX52" s="91">
        <v>26</v>
      </c>
      <c r="EY52" s="91">
        <v>21</v>
      </c>
      <c r="EZ52" s="91">
        <v>37</v>
      </c>
      <c r="FA52" s="91">
        <v>29</v>
      </c>
      <c r="FB52" s="91">
        <v>33</v>
      </c>
      <c r="FC52" s="91">
        <v>37</v>
      </c>
      <c r="FD52" s="91">
        <v>34</v>
      </c>
      <c r="FE52" s="91">
        <v>27</v>
      </c>
      <c r="FF52" s="91">
        <v>36</v>
      </c>
      <c r="FG52" s="91">
        <v>22</v>
      </c>
      <c r="FH52" s="91">
        <v>31</v>
      </c>
      <c r="FI52" s="91">
        <v>25</v>
      </c>
      <c r="FJ52" s="91">
        <v>33</v>
      </c>
      <c r="FK52" s="91">
        <v>44</v>
      </c>
      <c r="FL52" s="91">
        <v>38</v>
      </c>
      <c r="FM52" s="91">
        <v>44</v>
      </c>
      <c r="FN52" s="91">
        <v>42</v>
      </c>
      <c r="FO52" s="91">
        <v>24</v>
      </c>
      <c r="FP52" s="91">
        <v>40</v>
      </c>
      <c r="FQ52" s="91">
        <v>31</v>
      </c>
      <c r="FR52" s="91">
        <v>33</v>
      </c>
      <c r="FS52" s="91">
        <v>32</v>
      </c>
      <c r="FT52" s="91">
        <v>30</v>
      </c>
      <c r="FU52" s="91">
        <v>26</v>
      </c>
      <c r="FV52" s="91">
        <v>22</v>
      </c>
      <c r="FW52" s="91">
        <v>35</v>
      </c>
      <c r="FX52" s="91">
        <v>30</v>
      </c>
      <c r="FY52" s="91">
        <v>41</v>
      </c>
      <c r="FZ52" s="91">
        <v>32</v>
      </c>
      <c r="GA52" s="91">
        <v>25</v>
      </c>
      <c r="GB52" s="91">
        <v>40</v>
      </c>
      <c r="GC52" s="91">
        <v>28</v>
      </c>
      <c r="GD52" s="91">
        <v>34</v>
      </c>
      <c r="GE52" s="91">
        <v>27</v>
      </c>
      <c r="GF52" s="91">
        <v>20</v>
      </c>
      <c r="GG52" s="91">
        <v>23</v>
      </c>
      <c r="GH52" s="91">
        <v>24</v>
      </c>
      <c r="GI52" s="91">
        <v>50</v>
      </c>
      <c r="GJ52" s="91">
        <v>26</v>
      </c>
      <c r="GK52" s="91">
        <v>38</v>
      </c>
      <c r="GL52" s="91">
        <v>42</v>
      </c>
      <c r="GM52" s="93">
        <v>42</v>
      </c>
      <c r="GN52" s="91">
        <v>39</v>
      </c>
      <c r="GO52" s="91">
        <v>25</v>
      </c>
      <c r="GP52" s="91">
        <v>30</v>
      </c>
      <c r="GQ52" s="91">
        <v>35</v>
      </c>
      <c r="GR52" s="91">
        <v>29</v>
      </c>
      <c r="GS52" s="91">
        <v>33</v>
      </c>
      <c r="GT52" s="91">
        <v>34</v>
      </c>
      <c r="GU52" s="91">
        <v>35</v>
      </c>
      <c r="GV52" s="91">
        <v>22</v>
      </c>
      <c r="GW52" s="91">
        <v>32</v>
      </c>
      <c r="GX52" s="91">
        <v>54</v>
      </c>
      <c r="GY52" s="93">
        <v>74</v>
      </c>
    </row>
    <row r="53" spans="1:214" s="91" customFormat="1" x14ac:dyDescent="0.3">
      <c r="A53" s="91" t="s">
        <v>32</v>
      </c>
      <c r="U53" s="91" t="s">
        <v>33</v>
      </c>
      <c r="BE53" s="91">
        <v>0</v>
      </c>
      <c r="BF53" s="91">
        <v>2</v>
      </c>
      <c r="BG53" s="91">
        <v>4</v>
      </c>
      <c r="BH53" s="91">
        <v>1</v>
      </c>
      <c r="BI53" s="91">
        <v>3</v>
      </c>
      <c r="BJ53" s="91">
        <v>2</v>
      </c>
      <c r="BK53" s="91">
        <v>3</v>
      </c>
      <c r="BL53" s="91">
        <v>2</v>
      </c>
      <c r="BM53" s="91">
        <v>7</v>
      </c>
      <c r="BN53" s="91">
        <v>1</v>
      </c>
      <c r="BO53" s="91">
        <v>3</v>
      </c>
      <c r="BP53" s="91">
        <v>3</v>
      </c>
      <c r="BQ53" s="91">
        <v>5</v>
      </c>
      <c r="BR53" s="91">
        <v>6</v>
      </c>
      <c r="BS53" s="91">
        <v>6</v>
      </c>
      <c r="BT53" s="91">
        <v>9</v>
      </c>
      <c r="BU53" s="91">
        <v>10</v>
      </c>
      <c r="BV53" s="91">
        <v>8</v>
      </c>
      <c r="BW53" s="91">
        <v>10</v>
      </c>
      <c r="BX53" s="91">
        <v>6</v>
      </c>
      <c r="BY53" s="91">
        <v>6</v>
      </c>
      <c r="BZ53" s="91">
        <v>9</v>
      </c>
      <c r="CA53" s="91">
        <v>10</v>
      </c>
      <c r="CB53" s="91">
        <v>5</v>
      </c>
      <c r="CC53" s="91">
        <v>2</v>
      </c>
      <c r="CD53" s="91">
        <v>3</v>
      </c>
      <c r="CE53" s="91">
        <v>10</v>
      </c>
      <c r="CF53" s="91">
        <v>6</v>
      </c>
      <c r="CG53" s="91">
        <v>5</v>
      </c>
      <c r="CH53" s="91">
        <v>15</v>
      </c>
      <c r="CI53" s="91">
        <v>8</v>
      </c>
      <c r="CJ53" s="91">
        <v>7</v>
      </c>
      <c r="CK53" s="91">
        <v>6</v>
      </c>
      <c r="CL53" s="91">
        <v>7</v>
      </c>
      <c r="CM53" s="91">
        <v>6</v>
      </c>
      <c r="CN53" s="91">
        <v>9</v>
      </c>
      <c r="CO53" s="91">
        <v>2</v>
      </c>
      <c r="CP53" s="91">
        <v>3</v>
      </c>
      <c r="CQ53" s="91">
        <v>7</v>
      </c>
      <c r="CR53" s="91">
        <v>4</v>
      </c>
      <c r="CS53" s="91">
        <v>4</v>
      </c>
      <c r="CT53" s="91">
        <v>4</v>
      </c>
      <c r="CU53" s="91">
        <v>4</v>
      </c>
      <c r="CV53" s="91">
        <v>7</v>
      </c>
      <c r="CW53" s="91">
        <v>7</v>
      </c>
      <c r="CX53" s="91">
        <v>4</v>
      </c>
      <c r="CY53" s="91">
        <v>2</v>
      </c>
      <c r="CZ53" s="91">
        <v>3</v>
      </c>
      <c r="DA53" s="91">
        <v>5</v>
      </c>
      <c r="DB53" s="91">
        <v>10</v>
      </c>
      <c r="DC53" s="91">
        <v>7</v>
      </c>
      <c r="DD53" s="91">
        <v>12</v>
      </c>
      <c r="DE53" s="91">
        <v>4</v>
      </c>
      <c r="DF53" s="91">
        <v>5</v>
      </c>
      <c r="DG53" s="91">
        <v>4</v>
      </c>
      <c r="DH53" s="91">
        <v>5</v>
      </c>
      <c r="DI53" s="91">
        <v>5</v>
      </c>
      <c r="DJ53" s="91">
        <v>4</v>
      </c>
      <c r="DK53" s="91">
        <v>4</v>
      </c>
      <c r="DL53" s="91">
        <v>3</v>
      </c>
      <c r="DM53" s="91">
        <v>2</v>
      </c>
      <c r="DN53" s="91">
        <v>3</v>
      </c>
      <c r="DO53" s="91">
        <v>2</v>
      </c>
      <c r="DP53" s="91">
        <v>9</v>
      </c>
      <c r="DQ53" s="91">
        <v>2</v>
      </c>
      <c r="DR53" s="91">
        <v>7</v>
      </c>
      <c r="DS53" s="91">
        <v>5</v>
      </c>
      <c r="DT53" s="91">
        <v>4</v>
      </c>
      <c r="DU53" s="91">
        <v>3</v>
      </c>
      <c r="DV53" s="91">
        <v>6</v>
      </c>
      <c r="DW53" s="91">
        <v>6</v>
      </c>
      <c r="DX53" s="91">
        <v>4</v>
      </c>
      <c r="DY53" s="91">
        <v>1</v>
      </c>
      <c r="DZ53" s="91">
        <v>2</v>
      </c>
      <c r="EA53" s="91">
        <v>4</v>
      </c>
      <c r="EB53" s="91">
        <v>4</v>
      </c>
      <c r="EC53" s="91">
        <v>2</v>
      </c>
      <c r="ED53" s="91">
        <v>8</v>
      </c>
      <c r="EE53" s="91">
        <v>7</v>
      </c>
      <c r="EF53" s="91">
        <v>5</v>
      </c>
      <c r="EG53" s="91">
        <v>6</v>
      </c>
      <c r="EH53" s="91">
        <v>3</v>
      </c>
      <c r="EI53" s="91">
        <v>1</v>
      </c>
      <c r="EJ53" s="91">
        <v>3</v>
      </c>
      <c r="EK53" s="91">
        <v>5</v>
      </c>
      <c r="EL53" s="91">
        <v>3</v>
      </c>
      <c r="EM53" s="91">
        <v>6</v>
      </c>
      <c r="EN53" s="91">
        <v>7</v>
      </c>
      <c r="EO53" s="91">
        <v>10</v>
      </c>
      <c r="EP53" s="91">
        <v>7</v>
      </c>
      <c r="EQ53" s="91">
        <v>8</v>
      </c>
      <c r="ER53" s="91">
        <v>6</v>
      </c>
      <c r="ES53" s="91">
        <v>6</v>
      </c>
      <c r="ET53" s="91">
        <v>8</v>
      </c>
      <c r="EU53" s="91">
        <v>6</v>
      </c>
      <c r="EV53" s="91">
        <v>9</v>
      </c>
      <c r="EW53" s="91">
        <v>3</v>
      </c>
      <c r="EX53" s="91">
        <v>3</v>
      </c>
      <c r="EY53" s="91">
        <v>7</v>
      </c>
      <c r="EZ53" s="91">
        <v>1</v>
      </c>
      <c r="FA53" s="91">
        <v>8</v>
      </c>
      <c r="FB53" s="91">
        <v>10</v>
      </c>
      <c r="FC53" s="91">
        <v>3</v>
      </c>
      <c r="FD53" s="91">
        <v>6</v>
      </c>
      <c r="FE53" s="91">
        <v>6</v>
      </c>
      <c r="FF53" s="91">
        <v>4</v>
      </c>
      <c r="FG53" s="91">
        <v>3</v>
      </c>
      <c r="FH53" s="91">
        <v>5</v>
      </c>
      <c r="FI53" s="91">
        <v>3</v>
      </c>
      <c r="FJ53" s="91">
        <v>4</v>
      </c>
      <c r="FK53" s="91">
        <v>9</v>
      </c>
      <c r="FL53" s="91">
        <v>5</v>
      </c>
      <c r="FM53" s="91">
        <v>10</v>
      </c>
      <c r="FN53" s="91">
        <v>7</v>
      </c>
      <c r="FO53" s="91">
        <v>10</v>
      </c>
      <c r="FP53" s="91">
        <v>8</v>
      </c>
      <c r="FQ53" s="91">
        <v>6</v>
      </c>
      <c r="FR53" s="91">
        <v>8</v>
      </c>
      <c r="FS53" s="91">
        <v>7</v>
      </c>
      <c r="FT53" s="91">
        <v>2</v>
      </c>
      <c r="FU53" s="91">
        <v>5</v>
      </c>
      <c r="FV53" s="91">
        <v>4</v>
      </c>
      <c r="FW53" s="91">
        <v>8</v>
      </c>
      <c r="FX53" s="91">
        <v>9</v>
      </c>
      <c r="FY53" s="91">
        <v>8</v>
      </c>
      <c r="FZ53" s="91">
        <v>7</v>
      </c>
      <c r="GA53" s="91">
        <v>7</v>
      </c>
      <c r="GB53" s="91">
        <v>12</v>
      </c>
      <c r="GC53" s="91">
        <v>12</v>
      </c>
      <c r="GD53" s="91">
        <v>8</v>
      </c>
      <c r="GE53" s="91">
        <v>4</v>
      </c>
      <c r="GF53" s="91">
        <v>7</v>
      </c>
      <c r="GG53" s="91">
        <v>6</v>
      </c>
      <c r="GH53" s="91">
        <v>5</v>
      </c>
      <c r="GI53" s="91">
        <v>5</v>
      </c>
      <c r="GJ53" s="91">
        <v>6</v>
      </c>
      <c r="GK53" s="91">
        <v>10</v>
      </c>
      <c r="GL53" s="91">
        <v>12</v>
      </c>
      <c r="GM53" s="93">
        <v>14</v>
      </c>
      <c r="GN53" s="91">
        <v>13</v>
      </c>
      <c r="GO53" s="91">
        <v>12</v>
      </c>
      <c r="GP53" s="91">
        <v>11</v>
      </c>
      <c r="GQ53" s="91">
        <v>9</v>
      </c>
      <c r="GR53" s="91">
        <v>8</v>
      </c>
      <c r="GS53" s="91">
        <v>7</v>
      </c>
      <c r="GT53" s="91">
        <v>5</v>
      </c>
      <c r="GU53" s="91">
        <v>9</v>
      </c>
      <c r="GV53" s="91">
        <v>9</v>
      </c>
      <c r="GW53" s="91">
        <v>9</v>
      </c>
      <c r="GX53" s="91">
        <v>7</v>
      </c>
      <c r="GY53" s="93">
        <v>12</v>
      </c>
    </row>
    <row r="54" spans="1:214" s="91" customFormat="1" x14ac:dyDescent="0.3">
      <c r="A54" s="91" t="s">
        <v>34</v>
      </c>
      <c r="DN54" s="91">
        <v>1</v>
      </c>
      <c r="DO54" s="91">
        <v>3</v>
      </c>
      <c r="DP54" s="91">
        <v>3</v>
      </c>
      <c r="DQ54" s="91">
        <v>0</v>
      </c>
      <c r="DR54" s="91">
        <v>4</v>
      </c>
      <c r="DS54" s="91">
        <v>1</v>
      </c>
      <c r="DT54" s="91">
        <v>0</v>
      </c>
      <c r="DU54" s="91">
        <v>0</v>
      </c>
      <c r="DV54" s="91">
        <v>0</v>
      </c>
      <c r="DW54" s="91">
        <v>0</v>
      </c>
      <c r="DX54" s="91">
        <v>2</v>
      </c>
      <c r="DY54" s="91">
        <v>1</v>
      </c>
      <c r="DZ54" s="91">
        <v>2</v>
      </c>
      <c r="EA54" s="91">
        <v>3</v>
      </c>
      <c r="EB54" s="91">
        <v>5</v>
      </c>
      <c r="EC54" s="91">
        <v>3</v>
      </c>
      <c r="ED54" s="91">
        <v>1</v>
      </c>
      <c r="EE54" s="91">
        <v>3</v>
      </c>
      <c r="EF54" s="91">
        <v>2</v>
      </c>
      <c r="EG54" s="91">
        <v>2</v>
      </c>
      <c r="EH54" s="91">
        <v>1</v>
      </c>
      <c r="EI54" s="91">
        <v>1</v>
      </c>
      <c r="EJ54" s="91">
        <v>4</v>
      </c>
      <c r="EK54" s="91">
        <v>2</v>
      </c>
      <c r="EL54" s="91">
        <v>3</v>
      </c>
      <c r="EM54" s="91">
        <v>3</v>
      </c>
      <c r="EN54" s="91">
        <v>5</v>
      </c>
      <c r="EO54" s="91">
        <v>5</v>
      </c>
      <c r="EP54" s="91">
        <v>5</v>
      </c>
      <c r="EQ54" s="91">
        <v>4</v>
      </c>
      <c r="ER54" s="91">
        <v>4</v>
      </c>
      <c r="ES54" s="91">
        <v>2</v>
      </c>
      <c r="ET54" s="91">
        <v>1</v>
      </c>
      <c r="EU54" s="91">
        <v>3</v>
      </c>
      <c r="EV54" s="91">
        <v>1</v>
      </c>
      <c r="EW54" s="91">
        <v>2</v>
      </c>
      <c r="EX54" s="91">
        <v>0</v>
      </c>
      <c r="EY54" s="91">
        <v>3</v>
      </c>
      <c r="EZ54" s="91">
        <v>2</v>
      </c>
      <c r="FA54" s="91">
        <v>3</v>
      </c>
      <c r="FB54" s="91">
        <v>2</v>
      </c>
      <c r="FC54" s="91">
        <v>1</v>
      </c>
      <c r="FD54" s="91">
        <v>0</v>
      </c>
      <c r="FE54" s="91">
        <v>2</v>
      </c>
      <c r="FF54" s="91">
        <v>2</v>
      </c>
      <c r="FG54" s="91">
        <v>1</v>
      </c>
      <c r="FH54" s="91">
        <v>4</v>
      </c>
      <c r="FI54" s="91">
        <v>2</v>
      </c>
      <c r="FJ54" s="91">
        <v>1</v>
      </c>
      <c r="FK54" s="91">
        <v>2</v>
      </c>
      <c r="FL54" s="91">
        <v>5</v>
      </c>
      <c r="FM54" s="91">
        <v>7</v>
      </c>
      <c r="FN54" s="91">
        <v>5</v>
      </c>
      <c r="FO54" s="91">
        <v>2</v>
      </c>
      <c r="FP54" s="91">
        <v>2</v>
      </c>
      <c r="FQ54" s="91">
        <v>1</v>
      </c>
      <c r="FR54" s="91">
        <v>0</v>
      </c>
      <c r="FS54" s="91">
        <v>2</v>
      </c>
      <c r="FT54" s="91">
        <v>3</v>
      </c>
      <c r="FU54" s="91">
        <v>3</v>
      </c>
      <c r="FV54" s="91">
        <v>5</v>
      </c>
      <c r="FW54" s="91">
        <v>5</v>
      </c>
      <c r="FX54" s="91">
        <v>2</v>
      </c>
      <c r="FY54" s="91">
        <v>5</v>
      </c>
      <c r="FZ54" s="91">
        <v>6</v>
      </c>
      <c r="GA54" s="91">
        <v>4</v>
      </c>
      <c r="GB54" s="91">
        <v>3</v>
      </c>
      <c r="GC54" s="91">
        <v>3</v>
      </c>
      <c r="GD54" s="91">
        <v>7</v>
      </c>
      <c r="GE54" s="91">
        <v>3</v>
      </c>
      <c r="GF54" s="91">
        <v>8</v>
      </c>
      <c r="GG54" s="91">
        <v>3</v>
      </c>
      <c r="GH54" s="91">
        <v>4</v>
      </c>
      <c r="GI54" s="91">
        <v>6</v>
      </c>
      <c r="GJ54" s="91">
        <v>8</v>
      </c>
      <c r="GK54" s="91">
        <v>5</v>
      </c>
      <c r="GL54" s="91">
        <v>4</v>
      </c>
      <c r="GM54" s="93">
        <v>2</v>
      </c>
      <c r="GN54" s="91">
        <v>4</v>
      </c>
      <c r="GO54" s="91">
        <v>5</v>
      </c>
      <c r="GP54" s="91">
        <v>5</v>
      </c>
      <c r="GQ54" s="91">
        <v>6</v>
      </c>
      <c r="GR54" s="91">
        <v>5</v>
      </c>
      <c r="GS54" s="91">
        <v>2</v>
      </c>
      <c r="GT54" s="91">
        <v>3</v>
      </c>
      <c r="GU54" s="91">
        <v>4</v>
      </c>
      <c r="GV54" s="91">
        <v>1</v>
      </c>
      <c r="GW54" s="91">
        <v>4</v>
      </c>
      <c r="GX54" s="91">
        <v>5</v>
      </c>
      <c r="GY54" s="93">
        <v>9</v>
      </c>
    </row>
    <row r="55" spans="1:214" s="91" customFormat="1" x14ac:dyDescent="0.3">
      <c r="A55" s="91" t="s">
        <v>35</v>
      </c>
      <c r="DM55" s="91">
        <v>1</v>
      </c>
      <c r="DN55" s="91">
        <v>4</v>
      </c>
      <c r="DO55" s="91">
        <v>2</v>
      </c>
      <c r="DP55" s="91">
        <v>6</v>
      </c>
      <c r="DQ55" s="91">
        <v>2</v>
      </c>
      <c r="DR55" s="91">
        <v>3</v>
      </c>
      <c r="DS55" s="91">
        <v>3</v>
      </c>
      <c r="DT55" s="91">
        <v>3</v>
      </c>
      <c r="DU55" s="91">
        <v>2</v>
      </c>
      <c r="DV55" s="91">
        <v>1</v>
      </c>
      <c r="DW55" s="91">
        <v>1</v>
      </c>
      <c r="DX55" s="91">
        <v>1</v>
      </c>
      <c r="DY55" s="91">
        <v>0</v>
      </c>
      <c r="DZ55" s="91">
        <v>1</v>
      </c>
      <c r="EA55" s="91">
        <v>1</v>
      </c>
      <c r="EB55" s="91">
        <v>3</v>
      </c>
      <c r="EC55" s="91">
        <v>4</v>
      </c>
      <c r="ED55" s="91">
        <v>2</v>
      </c>
      <c r="EE55" s="91">
        <v>2</v>
      </c>
      <c r="EF55" s="91">
        <v>1</v>
      </c>
      <c r="EG55" s="91">
        <v>1</v>
      </c>
      <c r="EH55" s="91">
        <v>4</v>
      </c>
      <c r="EI55" s="91">
        <v>4</v>
      </c>
      <c r="EJ55" s="91">
        <v>1</v>
      </c>
      <c r="EK55" s="91">
        <v>1</v>
      </c>
      <c r="EL55" s="91">
        <v>2</v>
      </c>
      <c r="EM55" s="91">
        <v>1</v>
      </c>
      <c r="EN55" s="91">
        <v>1</v>
      </c>
      <c r="EO55" s="91">
        <v>3</v>
      </c>
      <c r="EP55" s="91">
        <v>3</v>
      </c>
      <c r="EQ55" s="91">
        <v>3</v>
      </c>
      <c r="ER55" s="91">
        <v>1</v>
      </c>
      <c r="ES55" s="91">
        <v>1</v>
      </c>
      <c r="ET55" s="91">
        <v>0</v>
      </c>
      <c r="EU55" s="91">
        <v>0</v>
      </c>
      <c r="EV55" s="91">
        <v>2</v>
      </c>
      <c r="EW55" s="91">
        <v>1</v>
      </c>
      <c r="EX55" s="91">
        <v>1</v>
      </c>
      <c r="EY55" s="91">
        <v>2</v>
      </c>
      <c r="EZ55" s="91">
        <v>2</v>
      </c>
      <c r="FA55" s="91">
        <v>4</v>
      </c>
      <c r="FB55" s="91">
        <v>2</v>
      </c>
      <c r="FC55" s="91">
        <v>1</v>
      </c>
      <c r="FD55" s="91">
        <v>1</v>
      </c>
      <c r="FE55" s="91">
        <v>6</v>
      </c>
      <c r="FF55" s="91">
        <v>1</v>
      </c>
      <c r="FG55" s="91">
        <v>0</v>
      </c>
      <c r="FH55" s="91">
        <v>0</v>
      </c>
      <c r="FI55" s="91">
        <v>3</v>
      </c>
      <c r="FJ55" s="91">
        <v>1</v>
      </c>
      <c r="FK55" s="91">
        <v>2</v>
      </c>
      <c r="FL55" s="91">
        <v>1</v>
      </c>
      <c r="FM55" s="91">
        <v>3</v>
      </c>
      <c r="FN55" s="91">
        <v>6</v>
      </c>
      <c r="FO55" s="91">
        <v>0</v>
      </c>
      <c r="FP55" s="91">
        <v>4</v>
      </c>
      <c r="FQ55" s="91">
        <v>0</v>
      </c>
      <c r="FR55" s="91">
        <v>1</v>
      </c>
      <c r="FS55" s="91">
        <v>3</v>
      </c>
      <c r="FT55" s="91">
        <v>1</v>
      </c>
      <c r="FU55" s="91">
        <v>0</v>
      </c>
      <c r="FV55" s="91">
        <v>1</v>
      </c>
      <c r="FW55" s="91">
        <v>2</v>
      </c>
      <c r="FX55" s="91">
        <v>3</v>
      </c>
      <c r="FY55" s="91">
        <v>0</v>
      </c>
      <c r="FZ55" s="91">
        <v>0</v>
      </c>
      <c r="GA55" s="91">
        <v>2</v>
      </c>
      <c r="GB55" s="91">
        <v>0</v>
      </c>
      <c r="GC55" s="91">
        <v>1</v>
      </c>
      <c r="GD55" s="91">
        <v>1</v>
      </c>
      <c r="GE55" s="91">
        <v>0</v>
      </c>
      <c r="GF55" s="91">
        <v>2</v>
      </c>
      <c r="GG55" s="91">
        <v>0</v>
      </c>
      <c r="GH55" s="91">
        <v>2</v>
      </c>
      <c r="GI55" s="91">
        <v>1</v>
      </c>
      <c r="GJ55" s="91">
        <v>3</v>
      </c>
      <c r="GK55" s="91">
        <v>1</v>
      </c>
      <c r="GL55" s="91">
        <v>4</v>
      </c>
      <c r="GM55" s="93">
        <v>4</v>
      </c>
      <c r="GN55" s="91">
        <v>2</v>
      </c>
      <c r="GO55" s="91">
        <v>3</v>
      </c>
      <c r="GP55" s="91">
        <v>3</v>
      </c>
      <c r="GQ55" s="91">
        <v>3</v>
      </c>
      <c r="GR55" s="91">
        <v>1</v>
      </c>
      <c r="GS55" s="91">
        <v>4</v>
      </c>
      <c r="GT55" s="91">
        <v>2</v>
      </c>
      <c r="GU55" s="91">
        <v>0</v>
      </c>
      <c r="GV55" s="91">
        <v>4</v>
      </c>
      <c r="GW55" s="91">
        <v>2</v>
      </c>
      <c r="GX55" s="91">
        <v>4</v>
      </c>
      <c r="GY55" s="93">
        <v>3</v>
      </c>
    </row>
    <row r="56" spans="1:214" s="91" customFormat="1" x14ac:dyDescent="0.3">
      <c r="A56" s="91" t="s">
        <v>36</v>
      </c>
      <c r="BE56" s="91">
        <v>0</v>
      </c>
      <c r="BF56" s="91">
        <v>2</v>
      </c>
      <c r="BG56" s="91">
        <v>1</v>
      </c>
      <c r="BH56" s="91">
        <v>1</v>
      </c>
      <c r="BI56" s="91">
        <v>1</v>
      </c>
      <c r="BJ56" s="91">
        <v>5</v>
      </c>
      <c r="BK56" s="91">
        <v>4</v>
      </c>
      <c r="BL56" s="91">
        <v>4</v>
      </c>
      <c r="BM56" s="91">
        <v>5</v>
      </c>
      <c r="BN56" s="91">
        <v>1</v>
      </c>
      <c r="BO56" s="91">
        <v>4</v>
      </c>
      <c r="BP56" s="91">
        <v>1</v>
      </c>
      <c r="BQ56" s="91">
        <v>1</v>
      </c>
      <c r="BR56" s="91">
        <v>2</v>
      </c>
      <c r="BS56" s="91">
        <v>3</v>
      </c>
      <c r="BT56" s="91">
        <v>2</v>
      </c>
      <c r="BU56" s="91">
        <v>4</v>
      </c>
      <c r="BV56" s="91">
        <v>2</v>
      </c>
      <c r="BW56" s="91">
        <v>5</v>
      </c>
      <c r="BX56" s="91">
        <v>3</v>
      </c>
      <c r="BY56" s="91">
        <v>3</v>
      </c>
      <c r="BZ56" s="91">
        <v>4</v>
      </c>
      <c r="CA56" s="91">
        <v>3</v>
      </c>
      <c r="CB56" s="91">
        <v>1</v>
      </c>
      <c r="CC56" s="91">
        <v>3</v>
      </c>
      <c r="CD56" s="91">
        <v>2</v>
      </c>
      <c r="CE56" s="91">
        <v>4</v>
      </c>
      <c r="CF56" s="91">
        <v>8</v>
      </c>
      <c r="CG56" s="91">
        <v>6</v>
      </c>
      <c r="CH56" s="91">
        <v>85</v>
      </c>
      <c r="CI56" s="91">
        <v>4</v>
      </c>
      <c r="CJ56" s="91">
        <v>3</v>
      </c>
      <c r="CK56" s="91">
        <v>2</v>
      </c>
      <c r="CL56" s="91">
        <v>8</v>
      </c>
      <c r="CM56" s="91">
        <v>4</v>
      </c>
      <c r="CN56" s="91">
        <v>8</v>
      </c>
      <c r="CO56" s="91">
        <v>3</v>
      </c>
      <c r="CP56" s="91">
        <v>0</v>
      </c>
      <c r="CQ56" s="91">
        <v>7</v>
      </c>
      <c r="CR56" s="91">
        <v>5</v>
      </c>
      <c r="CS56" s="91">
        <v>5</v>
      </c>
      <c r="CT56" s="91">
        <v>3</v>
      </c>
      <c r="CU56" s="91">
        <v>7</v>
      </c>
      <c r="CV56" s="91">
        <v>2</v>
      </c>
      <c r="CW56" s="91">
        <v>4</v>
      </c>
      <c r="CX56" s="91">
        <v>5</v>
      </c>
      <c r="CY56" s="91">
        <v>3</v>
      </c>
      <c r="CZ56" s="91">
        <v>6</v>
      </c>
      <c r="DA56" s="91">
        <v>6</v>
      </c>
      <c r="DB56" s="91">
        <v>6</v>
      </c>
      <c r="DC56" s="91">
        <v>6</v>
      </c>
      <c r="DD56" s="91">
        <v>5</v>
      </c>
      <c r="DE56" s="91">
        <v>5</v>
      </c>
      <c r="DF56" s="91">
        <v>6</v>
      </c>
      <c r="DG56" s="91">
        <v>7</v>
      </c>
      <c r="DH56" s="91">
        <v>9</v>
      </c>
      <c r="DI56" s="91">
        <v>7</v>
      </c>
      <c r="DJ56" s="91">
        <v>9</v>
      </c>
      <c r="DK56" s="91">
        <v>3</v>
      </c>
      <c r="DL56" s="91">
        <v>7</v>
      </c>
      <c r="DM56" s="91">
        <v>3</v>
      </c>
      <c r="DN56" s="91">
        <v>4</v>
      </c>
      <c r="DO56" s="91">
        <v>4</v>
      </c>
      <c r="DP56" s="91">
        <v>6</v>
      </c>
      <c r="DQ56" s="91">
        <v>3</v>
      </c>
      <c r="DR56" s="91">
        <v>1</v>
      </c>
      <c r="DS56" s="91">
        <v>7</v>
      </c>
      <c r="DT56" s="91">
        <v>3</v>
      </c>
      <c r="DU56" s="91">
        <v>2</v>
      </c>
      <c r="DV56" s="91">
        <v>2</v>
      </c>
      <c r="DW56" s="91">
        <v>2</v>
      </c>
      <c r="DX56" s="91">
        <v>5</v>
      </c>
      <c r="DY56" s="91">
        <v>2</v>
      </c>
      <c r="DZ56" s="91">
        <v>2</v>
      </c>
      <c r="EA56" s="91">
        <v>5</v>
      </c>
      <c r="EB56" s="91">
        <v>6</v>
      </c>
      <c r="EC56" s="91">
        <v>5</v>
      </c>
      <c r="ED56" s="91">
        <v>7</v>
      </c>
      <c r="EE56" s="91">
        <v>2</v>
      </c>
      <c r="EF56" s="91">
        <v>8</v>
      </c>
      <c r="EG56" s="91">
        <v>6</v>
      </c>
      <c r="EH56" s="91">
        <v>3</v>
      </c>
      <c r="EI56" s="91">
        <v>3</v>
      </c>
      <c r="EJ56" s="91">
        <v>2</v>
      </c>
      <c r="EK56" s="91">
        <v>2</v>
      </c>
      <c r="EL56" s="91">
        <v>1</v>
      </c>
      <c r="EM56" s="91">
        <v>5</v>
      </c>
      <c r="EN56" s="91">
        <v>1</v>
      </c>
      <c r="EO56" s="91">
        <v>4</v>
      </c>
      <c r="EP56" s="91">
        <v>6</v>
      </c>
      <c r="EQ56" s="91">
        <v>1</v>
      </c>
      <c r="ER56" s="91">
        <v>4</v>
      </c>
      <c r="ES56" s="91">
        <v>2</v>
      </c>
      <c r="ET56" s="91">
        <v>4</v>
      </c>
      <c r="EU56" s="91">
        <v>8</v>
      </c>
      <c r="EV56" s="91">
        <v>2</v>
      </c>
      <c r="EW56" s="91">
        <v>8</v>
      </c>
      <c r="EX56" s="91">
        <v>0</v>
      </c>
      <c r="EY56" s="91">
        <v>2</v>
      </c>
      <c r="EZ56" s="91">
        <v>1</v>
      </c>
      <c r="FA56" s="91">
        <v>1</v>
      </c>
      <c r="FB56" s="91">
        <v>6</v>
      </c>
      <c r="FC56" s="91">
        <v>3</v>
      </c>
      <c r="FD56" s="91">
        <v>4</v>
      </c>
      <c r="FE56" s="91">
        <v>2</v>
      </c>
      <c r="FF56" s="91">
        <v>1</v>
      </c>
      <c r="FG56" s="91">
        <v>2</v>
      </c>
      <c r="FH56" s="91">
        <v>3</v>
      </c>
      <c r="FI56" s="91">
        <v>4</v>
      </c>
      <c r="FJ56" s="91">
        <v>5</v>
      </c>
      <c r="FK56" s="91">
        <v>2</v>
      </c>
      <c r="FL56" s="91">
        <v>2</v>
      </c>
      <c r="FM56" s="91">
        <v>5</v>
      </c>
      <c r="FN56" s="91">
        <v>6</v>
      </c>
      <c r="FO56" s="91">
        <v>2</v>
      </c>
      <c r="FP56" s="91">
        <v>2</v>
      </c>
      <c r="FQ56" s="91">
        <v>1</v>
      </c>
      <c r="FR56" s="91">
        <v>4</v>
      </c>
      <c r="FS56" s="91">
        <v>1</v>
      </c>
      <c r="FT56" s="91">
        <v>4</v>
      </c>
      <c r="FU56" s="91">
        <v>4</v>
      </c>
      <c r="FV56" s="91">
        <v>1</v>
      </c>
      <c r="FW56" s="91">
        <v>3</v>
      </c>
      <c r="FX56" s="91">
        <v>2</v>
      </c>
      <c r="FY56" s="91">
        <v>2</v>
      </c>
      <c r="FZ56" s="91">
        <v>3</v>
      </c>
      <c r="GA56" s="91">
        <v>3</v>
      </c>
      <c r="GB56" s="91">
        <v>4</v>
      </c>
      <c r="GC56" s="91">
        <v>2</v>
      </c>
      <c r="GD56" s="91">
        <v>3</v>
      </c>
      <c r="GE56" s="91">
        <v>6</v>
      </c>
      <c r="GF56" s="91">
        <v>4</v>
      </c>
      <c r="GG56" s="91">
        <v>3</v>
      </c>
      <c r="GH56" s="91">
        <v>1</v>
      </c>
      <c r="GI56" s="91">
        <v>1</v>
      </c>
      <c r="GJ56" s="91">
        <v>1</v>
      </c>
      <c r="GK56" s="91">
        <v>5</v>
      </c>
      <c r="GL56" s="91">
        <v>1</v>
      </c>
      <c r="GM56" s="93">
        <v>4</v>
      </c>
      <c r="GN56" s="91">
        <v>5</v>
      </c>
      <c r="GO56" s="91">
        <v>7</v>
      </c>
      <c r="GP56" s="91">
        <v>2</v>
      </c>
      <c r="GQ56" s="91">
        <v>1</v>
      </c>
      <c r="GR56" s="91">
        <v>1</v>
      </c>
      <c r="GS56" s="91">
        <v>0</v>
      </c>
      <c r="GT56" s="91">
        <v>5</v>
      </c>
      <c r="GU56" s="91">
        <v>2</v>
      </c>
      <c r="GV56" s="91">
        <v>4</v>
      </c>
      <c r="GW56" s="91">
        <v>2</v>
      </c>
      <c r="GX56" s="91">
        <v>7</v>
      </c>
      <c r="GY56" s="93">
        <v>5</v>
      </c>
    </row>
    <row r="57" spans="1:214" s="91" customFormat="1" x14ac:dyDescent="0.3">
      <c r="A57" s="91" t="s">
        <v>37</v>
      </c>
      <c r="W57" s="91">
        <v>188</v>
      </c>
      <c r="Y57" s="91">
        <v>71087429</v>
      </c>
      <c r="AA57" s="91">
        <v>378124</v>
      </c>
      <c r="AC57" s="91">
        <v>275000</v>
      </c>
      <c r="AE57" s="91">
        <v>1892</v>
      </c>
      <c r="BE57" s="91">
        <v>1</v>
      </c>
      <c r="BF57" s="91">
        <v>2</v>
      </c>
      <c r="BG57" s="91">
        <v>3</v>
      </c>
      <c r="BH57" s="91">
        <v>4</v>
      </c>
      <c r="BI57" s="91">
        <v>1</v>
      </c>
      <c r="BJ57" s="91">
        <v>2</v>
      </c>
      <c r="BK57" s="91">
        <v>2</v>
      </c>
      <c r="BL57" s="91">
        <v>1</v>
      </c>
      <c r="BM57" s="91">
        <v>0</v>
      </c>
      <c r="BN57" s="91">
        <v>2</v>
      </c>
      <c r="BO57" s="91">
        <v>3</v>
      </c>
      <c r="BP57" s="91">
        <v>3</v>
      </c>
      <c r="BQ57" s="91">
        <v>1</v>
      </c>
      <c r="BR57" s="91">
        <v>4</v>
      </c>
      <c r="BS57" s="91">
        <v>3</v>
      </c>
      <c r="BT57" s="91">
        <v>2</v>
      </c>
      <c r="BU57" s="91">
        <v>6</v>
      </c>
      <c r="BV57" s="91">
        <v>3</v>
      </c>
      <c r="BW57" s="91">
        <v>2</v>
      </c>
      <c r="BX57" s="91">
        <v>8</v>
      </c>
      <c r="BY57" s="91">
        <v>3</v>
      </c>
      <c r="BZ57" s="91">
        <v>2</v>
      </c>
      <c r="CA57" s="91">
        <v>5</v>
      </c>
      <c r="CB57" s="91">
        <v>1</v>
      </c>
      <c r="CC57" s="91">
        <v>3</v>
      </c>
      <c r="CD57" s="91">
        <v>2</v>
      </c>
      <c r="CE57" s="91">
        <v>6</v>
      </c>
      <c r="CF57" s="91">
        <v>2</v>
      </c>
      <c r="CG57" s="91">
        <v>7</v>
      </c>
      <c r="CH57" s="91">
        <v>9</v>
      </c>
      <c r="CI57" s="91">
        <v>5</v>
      </c>
      <c r="CJ57" s="91">
        <v>1</v>
      </c>
      <c r="CK57" s="91">
        <v>4</v>
      </c>
      <c r="CL57" s="91">
        <v>3</v>
      </c>
      <c r="CM57" s="91">
        <v>2</v>
      </c>
      <c r="CN57" s="91">
        <v>3</v>
      </c>
      <c r="CO57" s="91">
        <v>1</v>
      </c>
      <c r="CP57" s="91">
        <v>4</v>
      </c>
      <c r="CQ57" s="91">
        <v>5</v>
      </c>
      <c r="CR57" s="91">
        <v>3</v>
      </c>
      <c r="CS57" s="91">
        <v>6</v>
      </c>
      <c r="CT57" s="91">
        <v>12</v>
      </c>
      <c r="CU57" s="91">
        <v>5</v>
      </c>
      <c r="CV57" s="91">
        <v>1</v>
      </c>
      <c r="CW57" s="91">
        <v>4</v>
      </c>
      <c r="CX57" s="91">
        <v>8</v>
      </c>
      <c r="CY57" s="91">
        <v>0</v>
      </c>
      <c r="CZ57" s="91">
        <v>4</v>
      </c>
      <c r="DA57" s="91">
        <v>2</v>
      </c>
      <c r="DB57" s="91">
        <v>1</v>
      </c>
      <c r="DC57" s="91">
        <v>6</v>
      </c>
      <c r="DD57" s="91">
        <v>3</v>
      </c>
      <c r="DE57" s="91">
        <v>6</v>
      </c>
      <c r="DF57" s="91">
        <v>7</v>
      </c>
      <c r="DG57" s="91">
        <v>4</v>
      </c>
      <c r="DH57" s="91">
        <v>1</v>
      </c>
      <c r="DI57" s="91">
        <v>7</v>
      </c>
      <c r="DJ57" s="91">
        <v>3</v>
      </c>
      <c r="DK57" s="91">
        <v>4</v>
      </c>
      <c r="DL57" s="91">
        <v>7</v>
      </c>
      <c r="DM57" s="91">
        <v>4</v>
      </c>
      <c r="DN57" s="91">
        <v>2</v>
      </c>
      <c r="DO57" s="91">
        <v>5</v>
      </c>
      <c r="DP57" s="91">
        <v>2</v>
      </c>
      <c r="DQ57" s="91">
        <v>11</v>
      </c>
      <c r="DR57" s="91">
        <v>12</v>
      </c>
      <c r="DS57" s="91">
        <v>6</v>
      </c>
      <c r="DT57" s="91">
        <v>7</v>
      </c>
      <c r="DU57" s="91">
        <v>4</v>
      </c>
      <c r="DV57" s="91">
        <v>2</v>
      </c>
      <c r="DW57" s="91">
        <v>6</v>
      </c>
      <c r="DX57" s="91">
        <v>5</v>
      </c>
      <c r="DY57" s="91">
        <v>3</v>
      </c>
      <c r="DZ57" s="91">
        <v>4</v>
      </c>
      <c r="EA57" s="91">
        <v>8</v>
      </c>
      <c r="EB57" s="91">
        <v>3</v>
      </c>
      <c r="EC57" s="91">
        <v>7</v>
      </c>
      <c r="ED57" s="91">
        <v>11</v>
      </c>
      <c r="EE57" s="91">
        <v>6</v>
      </c>
      <c r="EF57" s="91">
        <v>3</v>
      </c>
      <c r="EG57" s="91">
        <v>10</v>
      </c>
      <c r="EH57" s="91">
        <v>2</v>
      </c>
      <c r="EI57" s="91">
        <v>7</v>
      </c>
      <c r="EJ57" s="91">
        <v>9</v>
      </c>
      <c r="EK57" s="91">
        <v>5</v>
      </c>
      <c r="EL57" s="91">
        <v>7</v>
      </c>
      <c r="EM57" s="91">
        <v>8</v>
      </c>
      <c r="EN57" s="91">
        <v>12</v>
      </c>
      <c r="EO57" s="91">
        <v>9</v>
      </c>
      <c r="EP57" s="91">
        <v>13</v>
      </c>
      <c r="EQ57" s="91">
        <v>11</v>
      </c>
      <c r="ER57" s="91">
        <v>11</v>
      </c>
      <c r="ES57" s="91">
        <v>6</v>
      </c>
      <c r="ET57" s="91">
        <v>3</v>
      </c>
      <c r="EU57" s="91">
        <v>1</v>
      </c>
      <c r="EV57" s="91">
        <v>5</v>
      </c>
      <c r="EW57" s="91">
        <v>7</v>
      </c>
      <c r="EX57" s="91">
        <v>5</v>
      </c>
      <c r="EY57" s="91">
        <v>7</v>
      </c>
      <c r="EZ57" s="91">
        <v>5</v>
      </c>
      <c r="FA57" s="91">
        <v>10</v>
      </c>
      <c r="FB57" s="91">
        <v>8</v>
      </c>
      <c r="FC57" s="91">
        <v>9</v>
      </c>
      <c r="FD57" s="91">
        <v>10</v>
      </c>
      <c r="FE57" s="91">
        <v>6</v>
      </c>
      <c r="FF57" s="91">
        <v>10</v>
      </c>
      <c r="FG57" s="91">
        <v>2</v>
      </c>
      <c r="FH57" s="91">
        <v>10</v>
      </c>
      <c r="FI57" s="91">
        <v>4</v>
      </c>
      <c r="FJ57" s="91">
        <v>6</v>
      </c>
      <c r="FK57" s="91">
        <v>6</v>
      </c>
      <c r="FL57" s="91">
        <v>8</v>
      </c>
      <c r="FM57" s="91">
        <v>15</v>
      </c>
      <c r="FN57" s="91">
        <v>14</v>
      </c>
      <c r="FO57" s="91">
        <v>6</v>
      </c>
      <c r="FP57" s="91">
        <v>4</v>
      </c>
      <c r="FQ57" s="91">
        <v>10</v>
      </c>
      <c r="FR57" s="91">
        <v>9</v>
      </c>
      <c r="FS57" s="91">
        <v>5</v>
      </c>
      <c r="FT57" s="91">
        <v>15</v>
      </c>
      <c r="FU57" s="91">
        <v>6</v>
      </c>
      <c r="FV57" s="91">
        <v>7</v>
      </c>
      <c r="FW57" s="91">
        <v>4</v>
      </c>
      <c r="FX57" s="91">
        <v>12</v>
      </c>
      <c r="FY57" s="91">
        <v>16</v>
      </c>
      <c r="FZ57" s="91">
        <v>21</v>
      </c>
      <c r="GA57" s="91">
        <v>15</v>
      </c>
      <c r="GB57" s="91">
        <v>9</v>
      </c>
      <c r="GC57" s="91">
        <v>5</v>
      </c>
      <c r="GD57" s="91">
        <v>8</v>
      </c>
      <c r="GE57" s="91">
        <v>8</v>
      </c>
      <c r="GF57" s="91">
        <v>8</v>
      </c>
      <c r="GG57" s="91">
        <v>4</v>
      </c>
      <c r="GH57" s="91">
        <v>10</v>
      </c>
      <c r="GI57" s="91">
        <v>7</v>
      </c>
      <c r="GJ57" s="91">
        <v>18</v>
      </c>
      <c r="GK57" s="91">
        <v>15</v>
      </c>
      <c r="GL57" s="91">
        <v>15</v>
      </c>
      <c r="GM57" s="93">
        <v>12</v>
      </c>
      <c r="GN57" s="91">
        <v>10</v>
      </c>
      <c r="GO57" s="91">
        <v>13</v>
      </c>
      <c r="GP57" s="91">
        <v>13</v>
      </c>
      <c r="GQ57" s="91">
        <v>13</v>
      </c>
      <c r="GR57" s="91">
        <v>7</v>
      </c>
      <c r="GS57" s="91">
        <v>9</v>
      </c>
      <c r="GT57" s="91">
        <v>15</v>
      </c>
      <c r="GU57" s="91">
        <v>13</v>
      </c>
      <c r="GV57" s="91">
        <v>7</v>
      </c>
      <c r="GW57" s="91">
        <v>14</v>
      </c>
      <c r="GX57" s="91">
        <v>14</v>
      </c>
      <c r="GY57" s="93">
        <v>22</v>
      </c>
    </row>
    <row r="58" spans="1:214" s="95" customFormat="1" x14ac:dyDescent="0.3">
      <c r="A58" s="95" t="s">
        <v>16</v>
      </c>
      <c r="W58" s="95">
        <v>180</v>
      </c>
      <c r="Y58" s="95">
        <v>57659940</v>
      </c>
      <c r="AA58" s="95">
        <v>320333</v>
      </c>
      <c r="AC58" s="95">
        <v>250000</v>
      </c>
      <c r="AE58" s="95">
        <v>1830</v>
      </c>
      <c r="AY58" s="95">
        <f t="shared" ref="AY58:CM58" si="64">SUM(AY51:AY57)</f>
        <v>0</v>
      </c>
      <c r="AZ58" s="95">
        <f t="shared" si="64"/>
        <v>0</v>
      </c>
      <c r="BA58" s="95">
        <f t="shared" si="64"/>
        <v>0</v>
      </c>
      <c r="BB58" s="95">
        <f t="shared" si="64"/>
        <v>0</v>
      </c>
      <c r="BC58" s="95">
        <f t="shared" si="64"/>
        <v>0</v>
      </c>
      <c r="BD58" s="95">
        <f t="shared" si="64"/>
        <v>0</v>
      </c>
      <c r="BE58" s="95">
        <f t="shared" si="64"/>
        <v>57</v>
      </c>
      <c r="BF58" s="95">
        <f t="shared" si="64"/>
        <v>75</v>
      </c>
      <c r="BG58" s="95">
        <f t="shared" si="64"/>
        <v>96</v>
      </c>
      <c r="BH58" s="95">
        <f t="shared" si="64"/>
        <v>92</v>
      </c>
      <c r="BI58" s="95">
        <f t="shared" si="64"/>
        <v>111</v>
      </c>
      <c r="BJ58" s="95">
        <f t="shared" si="64"/>
        <v>110</v>
      </c>
      <c r="BK58" s="95">
        <f t="shared" si="64"/>
        <v>94</v>
      </c>
      <c r="BL58" s="95">
        <f t="shared" si="64"/>
        <v>104</v>
      </c>
      <c r="BM58" s="95">
        <f t="shared" si="64"/>
        <v>93</v>
      </c>
      <c r="BN58" s="95">
        <f t="shared" si="64"/>
        <v>85</v>
      </c>
      <c r="BO58" s="95">
        <f t="shared" si="64"/>
        <v>60</v>
      </c>
      <c r="BP58" s="95">
        <f t="shared" si="64"/>
        <v>69</v>
      </c>
      <c r="BQ58" s="95">
        <f t="shared" si="64"/>
        <v>42</v>
      </c>
      <c r="BR58" s="95">
        <f t="shared" si="64"/>
        <v>68</v>
      </c>
      <c r="BS58" s="95">
        <f t="shared" si="64"/>
        <v>84</v>
      </c>
      <c r="BT58" s="95">
        <f t="shared" si="64"/>
        <v>81</v>
      </c>
      <c r="BU58" s="95">
        <f t="shared" si="64"/>
        <v>111</v>
      </c>
      <c r="BV58" s="95">
        <f t="shared" si="64"/>
        <v>114</v>
      </c>
      <c r="BW58" s="95">
        <f t="shared" si="64"/>
        <v>105</v>
      </c>
      <c r="BX58" s="95">
        <f t="shared" si="64"/>
        <v>105</v>
      </c>
      <c r="BY58" s="95">
        <f t="shared" si="64"/>
        <v>104</v>
      </c>
      <c r="BZ58" s="95">
        <f t="shared" si="64"/>
        <v>106</v>
      </c>
      <c r="CA58" s="95">
        <f t="shared" si="64"/>
        <v>106</v>
      </c>
      <c r="CB58" s="95">
        <f t="shared" si="64"/>
        <v>100</v>
      </c>
      <c r="CC58" s="95">
        <f t="shared" si="64"/>
        <v>86</v>
      </c>
      <c r="CD58" s="95">
        <f t="shared" si="64"/>
        <v>72</v>
      </c>
      <c r="CE58" s="95">
        <f t="shared" si="64"/>
        <v>113</v>
      </c>
      <c r="CF58" s="95">
        <f t="shared" si="64"/>
        <v>136</v>
      </c>
      <c r="CG58" s="95">
        <f t="shared" si="64"/>
        <v>151</v>
      </c>
      <c r="CH58" s="95">
        <f t="shared" si="64"/>
        <v>217</v>
      </c>
      <c r="CI58" s="95">
        <f t="shared" si="64"/>
        <v>125</v>
      </c>
      <c r="CJ58" s="95">
        <f t="shared" si="64"/>
        <v>99</v>
      </c>
      <c r="CK58" s="95">
        <f t="shared" si="64"/>
        <v>106</v>
      </c>
      <c r="CL58" s="95">
        <f t="shared" si="64"/>
        <v>115</v>
      </c>
      <c r="CM58" s="95">
        <f t="shared" si="64"/>
        <v>134</v>
      </c>
      <c r="CN58" s="95">
        <f>SUM(CN51:CN57)</f>
        <v>125</v>
      </c>
      <c r="CO58" s="95">
        <f>SUM(CO51:CO57)</f>
        <v>97</v>
      </c>
      <c r="CP58" s="95">
        <f>SUM(CP51:CP57)</f>
        <v>85</v>
      </c>
      <c r="CQ58" s="95">
        <f>SUM(CQ51:CQ57)</f>
        <v>130</v>
      </c>
      <c r="CR58" s="95">
        <f>SUM(CR51:CR57)</f>
        <v>137</v>
      </c>
      <c r="CS58" s="95">
        <f t="shared" ref="CS58:FD58" si="65">SUM(CS51:CS57)</f>
        <v>122</v>
      </c>
      <c r="CT58" s="95">
        <f t="shared" si="65"/>
        <v>142</v>
      </c>
      <c r="CU58" s="95">
        <f t="shared" si="65"/>
        <v>126</v>
      </c>
      <c r="CV58" s="95">
        <f t="shared" si="65"/>
        <v>105</v>
      </c>
      <c r="CW58" s="95">
        <f t="shared" si="65"/>
        <v>113</v>
      </c>
      <c r="CX58" s="95">
        <f t="shared" si="65"/>
        <v>109</v>
      </c>
      <c r="CY58" s="95">
        <f t="shared" si="65"/>
        <v>74</v>
      </c>
      <c r="CZ58" s="95">
        <f t="shared" si="65"/>
        <v>102</v>
      </c>
      <c r="DA58" s="95">
        <f t="shared" si="65"/>
        <v>95</v>
      </c>
      <c r="DB58" s="95">
        <f t="shared" si="65"/>
        <v>111</v>
      </c>
      <c r="DC58" s="95">
        <f t="shared" si="65"/>
        <v>170</v>
      </c>
      <c r="DD58" s="95">
        <f t="shared" si="65"/>
        <v>131</v>
      </c>
      <c r="DE58" s="95">
        <f t="shared" si="65"/>
        <v>163</v>
      </c>
      <c r="DF58" s="95">
        <f t="shared" si="65"/>
        <v>143</v>
      </c>
      <c r="DG58" s="95">
        <f t="shared" si="65"/>
        <v>121</v>
      </c>
      <c r="DH58" s="95">
        <f t="shared" si="65"/>
        <v>125</v>
      </c>
      <c r="DI58" s="95">
        <f t="shared" si="65"/>
        <v>146</v>
      </c>
      <c r="DJ58" s="95">
        <f t="shared" si="65"/>
        <v>134</v>
      </c>
      <c r="DK58" s="95">
        <f t="shared" si="65"/>
        <v>129</v>
      </c>
      <c r="DL58" s="95">
        <f t="shared" si="65"/>
        <v>109</v>
      </c>
      <c r="DM58" s="95">
        <f t="shared" si="65"/>
        <v>89</v>
      </c>
      <c r="DN58" s="95">
        <f t="shared" si="65"/>
        <v>91</v>
      </c>
      <c r="DO58" s="95">
        <f t="shared" si="65"/>
        <v>135</v>
      </c>
      <c r="DP58" s="95">
        <f t="shared" si="65"/>
        <v>167</v>
      </c>
      <c r="DQ58" s="95">
        <f t="shared" si="65"/>
        <v>154</v>
      </c>
      <c r="DR58" s="95">
        <f t="shared" si="65"/>
        <v>145</v>
      </c>
      <c r="DS58" s="95">
        <f t="shared" si="65"/>
        <v>161</v>
      </c>
      <c r="DT58" s="95">
        <f t="shared" si="65"/>
        <v>136</v>
      </c>
      <c r="DU58" s="95">
        <f t="shared" si="65"/>
        <v>127</v>
      </c>
      <c r="DV58" s="95">
        <f t="shared" si="65"/>
        <v>114</v>
      </c>
      <c r="DW58" s="95">
        <f t="shared" si="65"/>
        <v>115</v>
      </c>
      <c r="DX58" s="95">
        <f t="shared" si="65"/>
        <v>125</v>
      </c>
      <c r="DY58" s="95">
        <f t="shared" si="65"/>
        <v>107</v>
      </c>
      <c r="DZ58" s="95">
        <f t="shared" si="65"/>
        <v>86</v>
      </c>
      <c r="EA58" s="95">
        <f t="shared" si="65"/>
        <v>112</v>
      </c>
      <c r="EB58" s="95">
        <f t="shared" si="65"/>
        <v>149</v>
      </c>
      <c r="EC58" s="95">
        <f t="shared" si="65"/>
        <v>192</v>
      </c>
      <c r="ED58" s="95">
        <f t="shared" si="65"/>
        <v>147</v>
      </c>
      <c r="EE58" s="95">
        <f t="shared" si="65"/>
        <v>121</v>
      </c>
      <c r="EF58" s="95">
        <f t="shared" si="65"/>
        <v>122</v>
      </c>
      <c r="EG58" s="95">
        <f t="shared" si="65"/>
        <v>142</v>
      </c>
      <c r="EH58" s="95">
        <f t="shared" si="65"/>
        <v>144</v>
      </c>
      <c r="EI58" s="95">
        <f t="shared" si="65"/>
        <v>118</v>
      </c>
      <c r="EJ58" s="95">
        <f t="shared" si="65"/>
        <v>157</v>
      </c>
      <c r="EK58" s="95">
        <f t="shared" si="65"/>
        <v>96</v>
      </c>
      <c r="EL58" s="95">
        <f t="shared" si="65"/>
        <v>105</v>
      </c>
      <c r="EM58" s="95">
        <f t="shared" si="65"/>
        <v>140</v>
      </c>
      <c r="EN58" s="95">
        <f t="shared" si="65"/>
        <v>153</v>
      </c>
      <c r="EO58" s="95">
        <f t="shared" si="65"/>
        <v>201</v>
      </c>
      <c r="EP58" s="95">
        <f>SUM(EP51:EP57)</f>
        <v>185</v>
      </c>
      <c r="EQ58" s="95">
        <f t="shared" si="65"/>
        <v>171</v>
      </c>
      <c r="ER58" s="95">
        <f t="shared" si="65"/>
        <v>146</v>
      </c>
      <c r="ES58" s="95">
        <f t="shared" si="65"/>
        <v>143</v>
      </c>
      <c r="ET58" s="95">
        <f t="shared" si="65"/>
        <v>159</v>
      </c>
      <c r="EU58" s="95">
        <f t="shared" si="65"/>
        <v>143</v>
      </c>
      <c r="EV58" s="95">
        <f t="shared" si="65"/>
        <v>148</v>
      </c>
      <c r="EW58" s="95">
        <f t="shared" si="65"/>
        <v>145</v>
      </c>
      <c r="EX58" s="95">
        <f t="shared" si="65"/>
        <v>92</v>
      </c>
      <c r="EY58" s="95">
        <f t="shared" si="65"/>
        <v>138</v>
      </c>
      <c r="EZ58" s="95">
        <f t="shared" si="65"/>
        <v>158</v>
      </c>
      <c r="FA58" s="95">
        <f t="shared" si="65"/>
        <v>175</v>
      </c>
      <c r="FB58" s="95">
        <f t="shared" si="65"/>
        <v>185</v>
      </c>
      <c r="FC58" s="95">
        <f>SUM(FC51:FC57)</f>
        <v>155</v>
      </c>
      <c r="FD58" s="95">
        <f t="shared" si="65"/>
        <v>159</v>
      </c>
      <c r="FE58" s="95">
        <f t="shared" ref="FE58:HF58" si="66">SUM(FE51:FE57)</f>
        <v>159</v>
      </c>
      <c r="FF58" s="95">
        <f t="shared" si="66"/>
        <v>145</v>
      </c>
      <c r="FG58" s="95">
        <f t="shared" si="66"/>
        <v>140</v>
      </c>
      <c r="FH58" s="95">
        <f t="shared" si="66"/>
        <v>173</v>
      </c>
      <c r="FI58" s="95">
        <f t="shared" si="66"/>
        <v>112</v>
      </c>
      <c r="FJ58" s="95">
        <f t="shared" si="66"/>
        <v>128</v>
      </c>
      <c r="FK58" s="95">
        <f t="shared" si="66"/>
        <v>180</v>
      </c>
      <c r="FL58" s="95">
        <f t="shared" si="66"/>
        <v>180</v>
      </c>
      <c r="FM58" s="95">
        <f t="shared" si="66"/>
        <v>203</v>
      </c>
      <c r="FN58" s="95">
        <f t="shared" si="66"/>
        <v>216</v>
      </c>
      <c r="FO58" s="95">
        <f t="shared" si="66"/>
        <v>136</v>
      </c>
      <c r="FP58" s="95">
        <f t="shared" si="66"/>
        <v>171</v>
      </c>
      <c r="FQ58" s="95">
        <f t="shared" si="66"/>
        <v>162</v>
      </c>
      <c r="FR58" s="95">
        <f t="shared" si="66"/>
        <v>166</v>
      </c>
      <c r="FS58" s="95">
        <f t="shared" si="66"/>
        <v>164</v>
      </c>
      <c r="FT58" s="95">
        <f t="shared" si="66"/>
        <v>164</v>
      </c>
      <c r="FU58" s="95">
        <f t="shared" si="66"/>
        <v>118</v>
      </c>
      <c r="FV58" s="95">
        <f t="shared" si="66"/>
        <v>89</v>
      </c>
      <c r="FW58" s="95">
        <f t="shared" si="66"/>
        <v>187</v>
      </c>
      <c r="FX58" s="95">
        <f t="shared" si="66"/>
        <v>186</v>
      </c>
      <c r="FY58" s="95">
        <f t="shared" si="66"/>
        <v>219</v>
      </c>
      <c r="FZ58" s="95">
        <f t="shared" si="66"/>
        <v>188</v>
      </c>
      <c r="GA58" s="95">
        <f t="shared" si="66"/>
        <v>172</v>
      </c>
      <c r="GB58" s="95">
        <f t="shared" si="66"/>
        <v>189</v>
      </c>
      <c r="GC58" s="95">
        <f t="shared" si="66"/>
        <v>145</v>
      </c>
      <c r="GD58" s="95">
        <f t="shared" si="66"/>
        <v>176</v>
      </c>
      <c r="GE58" s="95">
        <f t="shared" si="66"/>
        <v>135</v>
      </c>
      <c r="GF58" s="95">
        <f t="shared" si="66"/>
        <v>166</v>
      </c>
      <c r="GG58" s="95">
        <f t="shared" si="66"/>
        <v>117</v>
      </c>
      <c r="GH58" s="95">
        <f t="shared" si="66"/>
        <v>123</v>
      </c>
      <c r="GI58" s="95">
        <f t="shared" si="66"/>
        <v>184</v>
      </c>
      <c r="GJ58" s="95">
        <f t="shared" si="66"/>
        <v>189</v>
      </c>
      <c r="GK58" s="95">
        <f t="shared" si="66"/>
        <v>217</v>
      </c>
      <c r="GL58" s="95">
        <f t="shared" si="66"/>
        <v>190</v>
      </c>
      <c r="GM58" s="93">
        <f t="shared" si="66"/>
        <v>185</v>
      </c>
      <c r="GN58" s="95">
        <f t="shared" si="66"/>
        <v>201</v>
      </c>
      <c r="GO58" s="95">
        <f t="shared" si="66"/>
        <v>162</v>
      </c>
      <c r="GP58" s="95">
        <f t="shared" si="66"/>
        <v>189</v>
      </c>
      <c r="GQ58" s="95">
        <f t="shared" si="66"/>
        <v>206</v>
      </c>
      <c r="GR58" s="95">
        <f t="shared" si="66"/>
        <v>174</v>
      </c>
      <c r="GS58" s="95">
        <f t="shared" si="66"/>
        <v>147</v>
      </c>
      <c r="GT58" s="95">
        <f t="shared" si="66"/>
        <v>146</v>
      </c>
      <c r="GU58" s="95">
        <f t="shared" si="66"/>
        <v>199</v>
      </c>
      <c r="GV58" s="95">
        <f t="shared" si="66"/>
        <v>154</v>
      </c>
      <c r="GW58" s="95">
        <f t="shared" si="66"/>
        <v>149</v>
      </c>
      <c r="GX58" s="95">
        <f t="shared" si="66"/>
        <v>221</v>
      </c>
      <c r="GY58" s="93">
        <f t="shared" si="66"/>
        <v>389</v>
      </c>
      <c r="GZ58" s="95">
        <f t="shared" si="66"/>
        <v>0</v>
      </c>
      <c r="HA58" s="95">
        <f t="shared" si="66"/>
        <v>0</v>
      </c>
      <c r="HB58" s="95">
        <f t="shared" si="66"/>
        <v>0</v>
      </c>
      <c r="HC58" s="95">
        <f t="shared" si="66"/>
        <v>0</v>
      </c>
      <c r="HD58" s="95">
        <f t="shared" si="66"/>
        <v>0</v>
      </c>
      <c r="HE58" s="95">
        <f t="shared" si="66"/>
        <v>0</v>
      </c>
      <c r="HF58" s="95">
        <f t="shared" si="66"/>
        <v>0</v>
      </c>
    </row>
    <row r="59" spans="1:214" s="115" customFormat="1" x14ac:dyDescent="0.3">
      <c r="GM59" s="93"/>
    </row>
    <row r="60" spans="1:214" s="105" customFormat="1" x14ac:dyDescent="0.3">
      <c r="A60" s="95" t="s">
        <v>38</v>
      </c>
      <c r="U60" s="105" t="s">
        <v>39</v>
      </c>
      <c r="Z60" s="105" t="s">
        <v>40</v>
      </c>
      <c r="AZ60" s="89">
        <v>39295</v>
      </c>
      <c r="BA60" s="89">
        <v>39326</v>
      </c>
      <c r="BB60" s="89">
        <v>39356</v>
      </c>
      <c r="BC60" s="89">
        <v>39387</v>
      </c>
      <c r="BD60" s="89">
        <v>39417</v>
      </c>
      <c r="BE60" s="89">
        <v>39448</v>
      </c>
      <c r="BF60" s="89">
        <v>39479</v>
      </c>
      <c r="BG60" s="89">
        <v>39508</v>
      </c>
      <c r="BH60" s="89">
        <v>39539</v>
      </c>
      <c r="BI60" s="89">
        <v>39569</v>
      </c>
      <c r="BJ60" s="89">
        <v>39600</v>
      </c>
      <c r="BK60" s="89">
        <v>39630</v>
      </c>
      <c r="BL60" s="89">
        <v>39661</v>
      </c>
      <c r="BM60" s="89">
        <v>39692</v>
      </c>
      <c r="BN60" s="89">
        <v>39722</v>
      </c>
      <c r="BO60" s="89">
        <v>39753</v>
      </c>
      <c r="BP60" s="89">
        <v>39783</v>
      </c>
      <c r="BQ60" s="89">
        <v>39814</v>
      </c>
      <c r="BR60" s="89">
        <v>39845</v>
      </c>
      <c r="BS60" s="89">
        <v>39873</v>
      </c>
      <c r="BT60" s="89">
        <v>39904</v>
      </c>
      <c r="BU60" s="89">
        <v>39934</v>
      </c>
      <c r="BV60" s="89">
        <v>39965</v>
      </c>
      <c r="BW60" s="89">
        <v>39995</v>
      </c>
      <c r="BX60" s="89">
        <v>40026</v>
      </c>
      <c r="BY60" s="89">
        <v>40057</v>
      </c>
      <c r="BZ60" s="89">
        <v>40087</v>
      </c>
      <c r="CA60" s="89">
        <v>40118</v>
      </c>
      <c r="CB60" s="89">
        <v>40148</v>
      </c>
      <c r="CC60" s="89">
        <v>40179</v>
      </c>
      <c r="CD60" s="89">
        <v>40210</v>
      </c>
      <c r="CE60" s="89">
        <v>40238</v>
      </c>
      <c r="CF60" s="89">
        <v>40269</v>
      </c>
      <c r="CG60" s="89">
        <v>40299</v>
      </c>
      <c r="CH60" s="89">
        <v>40330</v>
      </c>
      <c r="CI60" s="89">
        <v>40360</v>
      </c>
      <c r="CJ60" s="89">
        <v>40391</v>
      </c>
      <c r="CK60" s="89">
        <v>40422</v>
      </c>
      <c r="CL60" s="89">
        <v>40452</v>
      </c>
      <c r="CM60" s="89">
        <v>40483</v>
      </c>
      <c r="CN60" s="89">
        <v>40513</v>
      </c>
      <c r="CO60" s="89">
        <v>40544</v>
      </c>
      <c r="CP60" s="89">
        <v>40575</v>
      </c>
      <c r="CQ60" s="89">
        <v>40603</v>
      </c>
      <c r="CR60" s="89">
        <v>40634</v>
      </c>
      <c r="CS60" s="89">
        <v>40664</v>
      </c>
      <c r="CT60" s="89">
        <v>40695</v>
      </c>
      <c r="CU60" s="89">
        <v>40725</v>
      </c>
      <c r="CV60" s="89">
        <v>40756</v>
      </c>
      <c r="CW60" s="89">
        <v>40787</v>
      </c>
      <c r="CX60" s="89">
        <v>40817</v>
      </c>
      <c r="CY60" s="89">
        <v>40848</v>
      </c>
      <c r="CZ60" s="89">
        <v>40878</v>
      </c>
      <c r="DA60" s="89">
        <v>40909</v>
      </c>
      <c r="DB60" s="89">
        <v>40940</v>
      </c>
      <c r="DC60" s="89">
        <v>40969</v>
      </c>
      <c r="DD60" s="89">
        <v>41000</v>
      </c>
      <c r="DE60" s="89">
        <v>41030</v>
      </c>
      <c r="DF60" s="89">
        <v>41061</v>
      </c>
      <c r="DG60" s="89">
        <v>41091</v>
      </c>
      <c r="DH60" s="89">
        <v>41122</v>
      </c>
      <c r="DI60" s="89">
        <v>41153</v>
      </c>
      <c r="DJ60" s="89">
        <v>41183</v>
      </c>
      <c r="DK60" s="89">
        <v>41214</v>
      </c>
      <c r="DL60" s="89">
        <v>41244</v>
      </c>
      <c r="DM60" s="89">
        <v>41275</v>
      </c>
      <c r="DN60" s="89">
        <v>41306</v>
      </c>
      <c r="DO60" s="89">
        <v>41334</v>
      </c>
      <c r="DP60" s="89">
        <v>41365</v>
      </c>
      <c r="DQ60" s="89">
        <v>41395</v>
      </c>
      <c r="DR60" s="89">
        <v>41426</v>
      </c>
      <c r="DS60" s="89">
        <v>41456</v>
      </c>
      <c r="DT60" s="89">
        <v>41487</v>
      </c>
      <c r="DU60" s="89">
        <v>41518</v>
      </c>
      <c r="DV60" s="89">
        <v>41548</v>
      </c>
      <c r="DW60" s="89">
        <v>41579</v>
      </c>
      <c r="DX60" s="89">
        <v>41609</v>
      </c>
      <c r="DY60" s="89">
        <v>41640</v>
      </c>
      <c r="DZ60" s="89">
        <v>41671</v>
      </c>
      <c r="EA60" s="89">
        <v>41699</v>
      </c>
      <c r="EB60" s="89">
        <v>41730</v>
      </c>
      <c r="EC60" s="89">
        <v>41760</v>
      </c>
      <c r="ED60" s="89">
        <v>41791</v>
      </c>
      <c r="EE60" s="89">
        <v>41821</v>
      </c>
      <c r="EF60" s="89">
        <v>41852</v>
      </c>
      <c r="EG60" s="89">
        <v>41883</v>
      </c>
      <c r="EH60" s="89">
        <v>41913</v>
      </c>
      <c r="EI60" s="89">
        <v>41944</v>
      </c>
      <c r="EJ60" s="89">
        <v>41974</v>
      </c>
      <c r="EK60" s="89">
        <v>42005</v>
      </c>
      <c r="EL60" s="89">
        <v>42036</v>
      </c>
      <c r="EM60" s="89">
        <v>42064</v>
      </c>
      <c r="EN60" s="89">
        <v>42095</v>
      </c>
      <c r="EO60" s="89">
        <v>42125</v>
      </c>
      <c r="EP60" s="89">
        <v>42156</v>
      </c>
      <c r="EQ60" s="89">
        <v>42186</v>
      </c>
      <c r="ER60" s="89">
        <v>42217</v>
      </c>
      <c r="ES60" s="89">
        <v>42248</v>
      </c>
      <c r="ET60" s="89">
        <v>42278</v>
      </c>
      <c r="EU60" s="89">
        <v>42309</v>
      </c>
      <c r="EV60" s="89">
        <v>42339</v>
      </c>
      <c r="EW60" s="89">
        <v>42370</v>
      </c>
      <c r="EX60" s="89">
        <v>42401</v>
      </c>
      <c r="EY60" s="89">
        <v>42430</v>
      </c>
      <c r="EZ60" s="89">
        <v>42461</v>
      </c>
      <c r="FA60" s="89">
        <v>42491</v>
      </c>
      <c r="FB60" s="89">
        <v>42522</v>
      </c>
      <c r="FC60" s="89">
        <v>42552</v>
      </c>
      <c r="FD60" s="89">
        <v>42583</v>
      </c>
      <c r="FE60" s="89">
        <v>42614</v>
      </c>
      <c r="FF60" s="89">
        <v>42644</v>
      </c>
      <c r="FG60" s="89">
        <v>42675</v>
      </c>
      <c r="FH60" s="89">
        <v>42705</v>
      </c>
      <c r="FI60" s="89">
        <v>42736</v>
      </c>
      <c r="FJ60" s="89">
        <v>42767</v>
      </c>
      <c r="FK60" s="89">
        <v>42795</v>
      </c>
      <c r="FL60" s="89">
        <v>42826</v>
      </c>
      <c r="FM60" s="89">
        <v>42856</v>
      </c>
      <c r="FN60" s="89">
        <v>42887</v>
      </c>
      <c r="FO60" s="89">
        <v>42917</v>
      </c>
      <c r="FP60" s="89">
        <v>42948</v>
      </c>
      <c r="FQ60" s="89">
        <v>42979</v>
      </c>
      <c r="FR60" s="89">
        <v>43009</v>
      </c>
      <c r="FS60" s="89">
        <v>43040</v>
      </c>
      <c r="FT60" s="89">
        <v>43070</v>
      </c>
      <c r="FU60" s="89">
        <v>43101</v>
      </c>
      <c r="FV60" s="89">
        <v>43132</v>
      </c>
      <c r="FW60" s="89">
        <v>43160</v>
      </c>
      <c r="FX60" s="89">
        <v>43191</v>
      </c>
      <c r="FY60" s="89">
        <v>43221</v>
      </c>
      <c r="FZ60" s="89">
        <v>43252</v>
      </c>
      <c r="GA60" s="89">
        <v>43282</v>
      </c>
      <c r="GB60" s="89">
        <v>43313</v>
      </c>
      <c r="GC60" s="89">
        <v>43344</v>
      </c>
      <c r="GD60" s="89">
        <v>43374</v>
      </c>
      <c r="GE60" s="89">
        <v>43405</v>
      </c>
      <c r="GF60" s="89">
        <v>43435</v>
      </c>
      <c r="GG60" s="89">
        <v>43466</v>
      </c>
      <c r="GH60" s="89">
        <v>43497</v>
      </c>
      <c r="GI60" s="89">
        <v>43525</v>
      </c>
      <c r="GJ60" s="89">
        <v>43556</v>
      </c>
      <c r="GK60" s="89">
        <v>43586</v>
      </c>
      <c r="GL60" s="89">
        <v>43617</v>
      </c>
      <c r="GM60" s="189">
        <v>43647</v>
      </c>
      <c r="GN60" s="89">
        <v>43678</v>
      </c>
      <c r="GO60" s="89">
        <v>43709</v>
      </c>
      <c r="GP60" s="89">
        <v>43739</v>
      </c>
      <c r="GQ60" s="89">
        <v>43770</v>
      </c>
      <c r="GR60" s="89">
        <v>43800</v>
      </c>
      <c r="GS60" s="89">
        <v>43831</v>
      </c>
      <c r="GT60" s="89">
        <v>43862</v>
      </c>
      <c r="GU60" s="89">
        <v>43891</v>
      </c>
      <c r="GV60" s="89">
        <v>43922</v>
      </c>
      <c r="GW60" s="89">
        <v>43952</v>
      </c>
      <c r="GX60" s="89">
        <v>43983</v>
      </c>
      <c r="GY60" s="89">
        <v>44013</v>
      </c>
      <c r="GZ60" s="89">
        <v>44044</v>
      </c>
      <c r="HA60" s="89">
        <v>44075</v>
      </c>
      <c r="HB60" s="89">
        <v>44105</v>
      </c>
      <c r="HC60" s="89">
        <v>44136</v>
      </c>
      <c r="HD60" s="89">
        <v>44166</v>
      </c>
      <c r="HE60" s="89">
        <v>44197</v>
      </c>
      <c r="HF60" s="89">
        <v>44228</v>
      </c>
    </row>
    <row r="61" spans="1:214" s="91" customFormat="1" x14ac:dyDescent="0.3">
      <c r="A61" s="91" t="s">
        <v>41</v>
      </c>
      <c r="BM61" s="91">
        <v>49</v>
      </c>
      <c r="BN61" s="91">
        <v>44</v>
      </c>
      <c r="BO61" s="91">
        <v>38</v>
      </c>
      <c r="BP61" s="91">
        <v>32</v>
      </c>
      <c r="BQ61" s="91">
        <v>22</v>
      </c>
      <c r="BR61" s="91">
        <v>37</v>
      </c>
      <c r="BS61" s="91">
        <v>48</v>
      </c>
      <c r="BT61" s="91">
        <v>41</v>
      </c>
      <c r="BU61" s="91">
        <v>63</v>
      </c>
      <c r="BV61" s="91">
        <v>57</v>
      </c>
      <c r="BW61" s="91">
        <v>59</v>
      </c>
      <c r="BX61" s="91">
        <v>65</v>
      </c>
      <c r="BY61" s="91">
        <v>63</v>
      </c>
      <c r="BZ61" s="91">
        <v>59</v>
      </c>
      <c r="CA61" s="91">
        <v>58</v>
      </c>
      <c r="CB61" s="91">
        <v>52</v>
      </c>
      <c r="CC61" s="91">
        <v>47</v>
      </c>
      <c r="CD61" s="91">
        <v>40</v>
      </c>
      <c r="CE61" s="91">
        <v>63</v>
      </c>
      <c r="CF61" s="91">
        <v>74</v>
      </c>
      <c r="CG61" s="91">
        <v>85</v>
      </c>
      <c r="CH61" s="91">
        <v>72</v>
      </c>
      <c r="CI61" s="91">
        <v>67</v>
      </c>
      <c r="CJ61" s="91">
        <v>51</v>
      </c>
      <c r="CK61" s="91">
        <v>59</v>
      </c>
      <c r="CL61" s="91">
        <v>69</v>
      </c>
      <c r="CM61" s="91">
        <v>57</v>
      </c>
      <c r="CN61" s="91">
        <v>46</v>
      </c>
      <c r="CO61" s="91">
        <v>45</v>
      </c>
      <c r="CP61" s="91">
        <v>35</v>
      </c>
      <c r="CQ61" s="91">
        <v>57</v>
      </c>
      <c r="CR61" s="91">
        <v>81</v>
      </c>
      <c r="CS61" s="91">
        <v>52</v>
      </c>
      <c r="CT61" s="91">
        <v>78</v>
      </c>
      <c r="CU61" s="91">
        <v>62</v>
      </c>
      <c r="CV61" s="91">
        <v>57</v>
      </c>
      <c r="CW61" s="91">
        <v>62</v>
      </c>
      <c r="CX61" s="91">
        <v>55</v>
      </c>
      <c r="CY61" s="91">
        <v>35</v>
      </c>
      <c r="CZ61" s="91">
        <v>49</v>
      </c>
      <c r="DA61" s="91">
        <v>56</v>
      </c>
      <c r="DB61" s="91">
        <v>54</v>
      </c>
      <c r="DC61" s="91">
        <v>77</v>
      </c>
      <c r="DD61" s="91">
        <v>75</v>
      </c>
      <c r="DE61" s="91">
        <v>87</v>
      </c>
      <c r="DF61" s="91">
        <v>81</v>
      </c>
      <c r="DG61" s="91">
        <v>67</v>
      </c>
      <c r="DH61" s="91">
        <v>69</v>
      </c>
      <c r="DI61" s="91">
        <v>84</v>
      </c>
      <c r="DJ61" s="91">
        <v>74</v>
      </c>
      <c r="DK61" s="91">
        <v>73</v>
      </c>
      <c r="DL61" s="91">
        <v>55</v>
      </c>
      <c r="DM61" s="91">
        <v>41</v>
      </c>
      <c r="DN61" s="91">
        <v>45</v>
      </c>
      <c r="DO61" s="91">
        <v>65</v>
      </c>
      <c r="DP61" s="91">
        <v>98</v>
      </c>
      <c r="DQ61" s="91">
        <v>85</v>
      </c>
      <c r="DR61" s="91">
        <v>74</v>
      </c>
      <c r="DS61" s="91">
        <v>81</v>
      </c>
      <c r="DT61" s="91">
        <v>76</v>
      </c>
      <c r="DU61" s="91">
        <v>66</v>
      </c>
      <c r="DV61" s="91">
        <v>59</v>
      </c>
      <c r="DW61" s="91">
        <v>66</v>
      </c>
      <c r="DX61" s="91">
        <v>67</v>
      </c>
      <c r="DY61" s="91">
        <v>53</v>
      </c>
      <c r="DZ61" s="91">
        <v>37</v>
      </c>
      <c r="EA61" s="91">
        <v>56</v>
      </c>
      <c r="EB61" s="91">
        <v>68</v>
      </c>
      <c r="EC61" s="91">
        <v>100</v>
      </c>
      <c r="ED61" s="91">
        <v>81</v>
      </c>
      <c r="EE61" s="91">
        <v>72</v>
      </c>
      <c r="EF61" s="91">
        <v>64</v>
      </c>
      <c r="EG61" s="91">
        <v>86</v>
      </c>
      <c r="EH61" s="91">
        <v>91</v>
      </c>
      <c r="EI61" s="91">
        <v>69</v>
      </c>
      <c r="EJ61" s="91">
        <v>98</v>
      </c>
      <c r="EK61" s="91">
        <v>54</v>
      </c>
      <c r="EL61" s="91">
        <v>57</v>
      </c>
      <c r="EM61" s="91">
        <v>68</v>
      </c>
      <c r="EN61" s="91">
        <v>85</v>
      </c>
      <c r="EO61" s="91">
        <v>126</v>
      </c>
      <c r="EP61" s="91">
        <v>105</v>
      </c>
      <c r="EQ61" s="91">
        <v>99</v>
      </c>
      <c r="ER61" s="91">
        <v>72</v>
      </c>
      <c r="ES61" s="91">
        <v>88</v>
      </c>
      <c r="ET61" s="91">
        <v>107</v>
      </c>
      <c r="EU61" s="91">
        <v>89</v>
      </c>
      <c r="EV61" s="91">
        <v>86</v>
      </c>
      <c r="EW61" s="91">
        <v>69</v>
      </c>
      <c r="EX61" s="91">
        <v>63</v>
      </c>
      <c r="EY61" s="91">
        <v>78</v>
      </c>
      <c r="EZ61" s="91">
        <v>109</v>
      </c>
      <c r="FA61" s="91">
        <v>116</v>
      </c>
      <c r="FB61" s="91">
        <v>122</v>
      </c>
      <c r="FC61" s="91">
        <v>103</v>
      </c>
      <c r="FD61" s="91">
        <v>105</v>
      </c>
      <c r="FE61" s="91">
        <v>95</v>
      </c>
      <c r="FF61" s="91">
        <v>104</v>
      </c>
      <c r="FG61" s="91">
        <v>92</v>
      </c>
      <c r="FH61" s="91">
        <v>111</v>
      </c>
      <c r="FI61" s="91">
        <v>71</v>
      </c>
      <c r="FJ61" s="91">
        <v>86</v>
      </c>
      <c r="FK61" s="91">
        <v>119</v>
      </c>
      <c r="FL61" s="91">
        <v>114</v>
      </c>
      <c r="FM61" s="91">
        <v>119</v>
      </c>
      <c r="FN61" s="91">
        <v>144</v>
      </c>
      <c r="FO61" s="91">
        <v>87</v>
      </c>
      <c r="FP61" s="91">
        <v>112</v>
      </c>
      <c r="FQ61" s="91">
        <v>110</v>
      </c>
      <c r="FR61" s="91">
        <v>112</v>
      </c>
      <c r="FS61" s="91">
        <v>101</v>
      </c>
      <c r="FT61" s="91">
        <v>107</v>
      </c>
      <c r="FU61" s="91">
        <v>73</v>
      </c>
      <c r="FV61" s="91">
        <v>60</v>
      </c>
      <c r="FW61" s="91">
        <v>118</v>
      </c>
      <c r="FX61" s="91">
        <v>133</v>
      </c>
      <c r="FY61" s="91">
        <v>148</v>
      </c>
      <c r="FZ61" s="91">
        <v>109</v>
      </c>
      <c r="GA61" s="91">
        <v>112</v>
      </c>
      <c r="GB61" s="91">
        <v>115</v>
      </c>
      <c r="GC61" s="91">
        <v>97</v>
      </c>
      <c r="GD61" s="91">
        <v>111</v>
      </c>
      <c r="GE61" s="91">
        <v>90</v>
      </c>
      <c r="GF61" s="91">
        <v>99</v>
      </c>
      <c r="GG61" s="91">
        <v>62</v>
      </c>
      <c r="GH61" s="91">
        <v>77</v>
      </c>
      <c r="GI61" s="91">
        <v>116</v>
      </c>
      <c r="GJ61" s="91">
        <v>119</v>
      </c>
      <c r="GK61" s="91">
        <v>139</v>
      </c>
      <c r="GL61" s="91">
        <v>121</v>
      </c>
      <c r="GM61" s="93">
        <v>122</v>
      </c>
      <c r="GN61" s="91">
        <v>142</v>
      </c>
      <c r="GO61" s="91">
        <v>100</v>
      </c>
      <c r="GP61" s="91">
        <v>134</v>
      </c>
      <c r="GQ61" s="91">
        <v>130</v>
      </c>
      <c r="GR61" s="91">
        <v>107</v>
      </c>
      <c r="GS61" s="91">
        <v>98</v>
      </c>
      <c r="GT61" s="91">
        <v>97</v>
      </c>
      <c r="GU61" s="91">
        <v>122</v>
      </c>
      <c r="GV61" s="91">
        <v>110</v>
      </c>
      <c r="GW61" s="91">
        <v>94</v>
      </c>
      <c r="GX61" s="91">
        <v>137</v>
      </c>
      <c r="GY61" s="93">
        <v>245</v>
      </c>
    </row>
    <row r="62" spans="1:214" s="91" customFormat="1" x14ac:dyDescent="0.3">
      <c r="A62" s="91" t="s">
        <v>42</v>
      </c>
      <c r="W62" s="91">
        <v>1579</v>
      </c>
      <c r="Y62" s="91">
        <v>561862046</v>
      </c>
      <c r="AA62" s="91">
        <v>355834</v>
      </c>
      <c r="AC62" s="91">
        <v>275000</v>
      </c>
      <c r="BM62" s="91">
        <v>21</v>
      </c>
      <c r="BN62" s="91">
        <v>20</v>
      </c>
      <c r="BO62" s="91">
        <v>9</v>
      </c>
      <c r="BP62" s="91">
        <v>16</v>
      </c>
      <c r="BQ62" s="91">
        <v>8</v>
      </c>
      <c r="BR62" s="91">
        <v>16</v>
      </c>
      <c r="BS62" s="91">
        <v>17</v>
      </c>
      <c r="BT62" s="91">
        <v>18</v>
      </c>
      <c r="BU62" s="91">
        <v>24</v>
      </c>
      <c r="BV62" s="91">
        <v>29</v>
      </c>
      <c r="BW62" s="91">
        <v>32</v>
      </c>
      <c r="BX62" s="91">
        <v>23</v>
      </c>
      <c r="BY62" s="91">
        <v>28</v>
      </c>
      <c r="BZ62" s="91">
        <v>20</v>
      </c>
      <c r="CA62" s="91">
        <v>26</v>
      </c>
      <c r="CB62" s="91">
        <v>20</v>
      </c>
      <c r="CC62" s="91">
        <v>12</v>
      </c>
      <c r="CD62" s="91">
        <v>13</v>
      </c>
      <c r="CE62" s="91">
        <v>23</v>
      </c>
      <c r="CF62" s="91">
        <v>35</v>
      </c>
      <c r="CG62" s="91">
        <v>33</v>
      </c>
      <c r="CH62" s="91">
        <v>38</v>
      </c>
      <c r="CI62" s="91">
        <v>35</v>
      </c>
      <c r="CJ62" s="91">
        <v>29</v>
      </c>
      <c r="CK62" s="91">
        <v>25</v>
      </c>
      <c r="CL62" s="91">
        <v>28</v>
      </c>
      <c r="CM62" s="91">
        <v>25</v>
      </c>
      <c r="CN62" s="91">
        <v>44</v>
      </c>
      <c r="CO62" s="91">
        <v>32</v>
      </c>
      <c r="CP62" s="91">
        <v>25</v>
      </c>
      <c r="CQ62" s="91">
        <v>42</v>
      </c>
      <c r="CR62" s="91">
        <v>30</v>
      </c>
      <c r="CS62" s="91">
        <v>26</v>
      </c>
      <c r="CT62" s="91">
        <v>38</v>
      </c>
      <c r="CU62" s="91">
        <v>48</v>
      </c>
      <c r="CV62" s="91">
        <v>32</v>
      </c>
      <c r="CW62" s="91">
        <v>29</v>
      </c>
      <c r="CX62" s="91">
        <v>37</v>
      </c>
      <c r="CY62" s="91">
        <v>26</v>
      </c>
      <c r="CZ62" s="91">
        <v>29</v>
      </c>
      <c r="DA62" s="91">
        <v>22</v>
      </c>
      <c r="DB62" s="91">
        <v>36</v>
      </c>
      <c r="DC62" s="91">
        <v>44</v>
      </c>
      <c r="DD62" s="91">
        <v>37</v>
      </c>
      <c r="DE62" s="91">
        <v>41</v>
      </c>
      <c r="DF62" s="91">
        <v>36</v>
      </c>
      <c r="DG62" s="91">
        <v>34</v>
      </c>
      <c r="DH62" s="91">
        <v>39</v>
      </c>
      <c r="DI62" s="91">
        <v>47</v>
      </c>
      <c r="DJ62" s="91">
        <v>32</v>
      </c>
      <c r="DK62" s="91">
        <v>30</v>
      </c>
      <c r="DL62" s="91">
        <v>25</v>
      </c>
      <c r="DM62" s="91">
        <v>31</v>
      </c>
      <c r="DN62" s="91">
        <v>34</v>
      </c>
      <c r="DO62" s="91">
        <v>40</v>
      </c>
      <c r="DP62" s="91">
        <v>48</v>
      </c>
      <c r="DQ62" s="91">
        <v>38</v>
      </c>
      <c r="DR62" s="91">
        <v>42</v>
      </c>
      <c r="DS62" s="91">
        <v>53</v>
      </c>
      <c r="DT62" s="91">
        <v>39</v>
      </c>
      <c r="DU62" s="91">
        <v>39</v>
      </c>
      <c r="DV62" s="91">
        <v>32</v>
      </c>
      <c r="DW62" s="91">
        <v>32</v>
      </c>
      <c r="DX62" s="91">
        <v>33</v>
      </c>
      <c r="DY62" s="91">
        <v>28</v>
      </c>
      <c r="DZ62" s="91">
        <v>29</v>
      </c>
      <c r="EA62" s="91">
        <v>33</v>
      </c>
      <c r="EB62" s="91">
        <v>40</v>
      </c>
      <c r="EC62" s="91">
        <v>45</v>
      </c>
      <c r="ED62" s="91">
        <v>2</v>
      </c>
      <c r="EE62" s="91">
        <v>34</v>
      </c>
      <c r="EF62" s="91">
        <v>40</v>
      </c>
      <c r="EG62" s="91">
        <v>39</v>
      </c>
      <c r="EH62" s="91">
        <v>29</v>
      </c>
      <c r="EI62" s="91">
        <v>31</v>
      </c>
      <c r="EJ62" s="91">
        <v>29</v>
      </c>
      <c r="EK62" s="91">
        <v>23</v>
      </c>
      <c r="EL62" s="91">
        <v>28</v>
      </c>
      <c r="EM62" s="91">
        <v>44</v>
      </c>
      <c r="EN62" s="91">
        <v>35</v>
      </c>
      <c r="EO62" s="91">
        <v>49</v>
      </c>
      <c r="EP62" s="91">
        <v>36</v>
      </c>
      <c r="EQ62" s="91">
        <v>48</v>
      </c>
      <c r="ER62" s="91">
        <v>45</v>
      </c>
      <c r="ES62" s="91">
        <v>35</v>
      </c>
      <c r="ET62" s="91">
        <v>33</v>
      </c>
      <c r="EU62" s="91">
        <v>31</v>
      </c>
      <c r="EV62" s="91">
        <v>31</v>
      </c>
      <c r="EW62" s="91">
        <v>48</v>
      </c>
      <c r="EX62" s="91">
        <v>18</v>
      </c>
      <c r="EY62" s="91">
        <v>33</v>
      </c>
      <c r="EZ62" s="91">
        <v>23</v>
      </c>
      <c r="FA62" s="91">
        <v>31</v>
      </c>
      <c r="FB62" s="91">
        <v>29</v>
      </c>
      <c r="FC62" s="91">
        <v>31</v>
      </c>
      <c r="FD62" s="91">
        <v>30</v>
      </c>
      <c r="FE62" s="91">
        <v>33</v>
      </c>
      <c r="FF62" s="91">
        <v>26</v>
      </c>
      <c r="FG62" s="91">
        <v>26</v>
      </c>
      <c r="FH62" s="91">
        <v>26</v>
      </c>
      <c r="FI62" s="91">
        <v>19</v>
      </c>
      <c r="FJ62" s="91">
        <v>20</v>
      </c>
      <c r="FK62" s="91">
        <v>33</v>
      </c>
      <c r="FL62" s="91">
        <v>23</v>
      </c>
      <c r="FM62" s="91">
        <v>40</v>
      </c>
      <c r="FN62" s="91">
        <v>30</v>
      </c>
      <c r="FO62" s="91">
        <v>21</v>
      </c>
      <c r="FP62" s="91">
        <v>30</v>
      </c>
      <c r="FQ62" s="91">
        <v>26</v>
      </c>
      <c r="FR62" s="91">
        <v>28</v>
      </c>
      <c r="FS62" s="91">
        <v>30</v>
      </c>
      <c r="FT62" s="91">
        <v>21</v>
      </c>
      <c r="FU62" s="91">
        <v>21</v>
      </c>
      <c r="FV62" s="91">
        <v>15</v>
      </c>
      <c r="FW62" s="91">
        <v>31</v>
      </c>
      <c r="FX62" s="91">
        <v>23</v>
      </c>
      <c r="FY62" s="91">
        <v>27</v>
      </c>
      <c r="FZ62" s="91">
        <v>33</v>
      </c>
      <c r="GA62" s="91">
        <v>21</v>
      </c>
      <c r="GB62" s="91">
        <v>35</v>
      </c>
      <c r="GC62" s="91">
        <v>22</v>
      </c>
      <c r="GD62" s="91">
        <v>31</v>
      </c>
      <c r="GE62" s="91">
        <v>17</v>
      </c>
      <c r="GF62" s="91">
        <v>21</v>
      </c>
      <c r="GG62" s="91">
        <v>23</v>
      </c>
      <c r="GH62" s="91">
        <v>22</v>
      </c>
      <c r="GI62" s="91">
        <v>24</v>
      </c>
      <c r="GJ62" s="91">
        <v>31</v>
      </c>
      <c r="GK62" s="91">
        <v>29</v>
      </c>
      <c r="GL62" s="91">
        <v>27</v>
      </c>
      <c r="GM62" s="93">
        <v>33</v>
      </c>
      <c r="GN62" s="91">
        <v>29</v>
      </c>
      <c r="GO62" s="91">
        <v>29</v>
      </c>
      <c r="GP62" s="91">
        <v>17</v>
      </c>
      <c r="GQ62" s="91">
        <v>26</v>
      </c>
      <c r="GR62" s="91">
        <v>20</v>
      </c>
      <c r="GS62" s="91">
        <v>20</v>
      </c>
      <c r="GT62" s="91">
        <v>24</v>
      </c>
      <c r="GU62" s="91">
        <v>29</v>
      </c>
      <c r="GV62" s="91">
        <v>13</v>
      </c>
      <c r="GW62" s="91">
        <v>18</v>
      </c>
      <c r="GX62" s="91">
        <v>39</v>
      </c>
      <c r="GY62" s="93">
        <v>37</v>
      </c>
    </row>
    <row r="63" spans="1:214" s="91" customFormat="1" x14ac:dyDescent="0.3">
      <c r="A63" s="91" t="s">
        <v>43</v>
      </c>
      <c r="W63" s="91">
        <v>1570</v>
      </c>
      <c r="Y63" s="91">
        <v>564310631</v>
      </c>
      <c r="AA63" s="91">
        <v>359433</v>
      </c>
      <c r="AC63" s="91">
        <v>280000</v>
      </c>
      <c r="BM63" s="91">
        <v>15</v>
      </c>
      <c r="BN63" s="91">
        <v>14</v>
      </c>
      <c r="BO63" s="91">
        <v>11</v>
      </c>
      <c r="BP63" s="91">
        <v>14</v>
      </c>
      <c r="BQ63" s="91">
        <v>10</v>
      </c>
      <c r="BR63" s="91">
        <v>11</v>
      </c>
      <c r="BS63" s="91">
        <v>14</v>
      </c>
      <c r="BT63" s="91">
        <v>17</v>
      </c>
      <c r="BU63" s="91">
        <v>15</v>
      </c>
      <c r="BV63" s="91">
        <v>16</v>
      </c>
      <c r="BW63" s="91">
        <v>8</v>
      </c>
      <c r="BX63" s="91">
        <v>10</v>
      </c>
      <c r="BY63" s="91">
        <v>7</v>
      </c>
      <c r="BZ63" s="91">
        <v>18</v>
      </c>
      <c r="CA63" s="91">
        <v>16</v>
      </c>
      <c r="CB63" s="91">
        <v>16</v>
      </c>
      <c r="CC63" s="91">
        <v>15</v>
      </c>
      <c r="CD63" s="91">
        <v>15</v>
      </c>
      <c r="CE63" s="91">
        <v>18</v>
      </c>
      <c r="CF63" s="91">
        <v>19</v>
      </c>
      <c r="CG63" s="91">
        <v>24</v>
      </c>
      <c r="CH63" s="91">
        <v>16</v>
      </c>
      <c r="CI63" s="91">
        <v>19</v>
      </c>
      <c r="CJ63" s="91">
        <v>15</v>
      </c>
      <c r="CK63" s="91">
        <v>14</v>
      </c>
      <c r="CL63" s="91">
        <v>12</v>
      </c>
      <c r="CM63" s="91">
        <v>17</v>
      </c>
      <c r="CN63" s="91">
        <v>21</v>
      </c>
      <c r="CO63" s="91">
        <v>12</v>
      </c>
      <c r="CP63" s="91">
        <v>15</v>
      </c>
      <c r="CQ63" s="91">
        <v>18</v>
      </c>
      <c r="CR63" s="91">
        <v>19</v>
      </c>
      <c r="CS63" s="91">
        <v>32</v>
      </c>
      <c r="CT63" s="91">
        <v>15</v>
      </c>
      <c r="CU63" s="91">
        <v>7</v>
      </c>
      <c r="CV63" s="91">
        <v>9</v>
      </c>
      <c r="CW63" s="91">
        <v>8</v>
      </c>
      <c r="CX63" s="91">
        <v>11</v>
      </c>
      <c r="CY63" s="91">
        <v>7</v>
      </c>
      <c r="CZ63" s="91">
        <v>10</v>
      </c>
      <c r="DA63" s="91">
        <v>10</v>
      </c>
      <c r="DB63" s="91">
        <v>14</v>
      </c>
      <c r="DC63" s="91">
        <v>28</v>
      </c>
      <c r="DD63" s="91">
        <v>8</v>
      </c>
      <c r="DE63" s="91">
        <v>22</v>
      </c>
      <c r="DF63" s="91">
        <v>13</v>
      </c>
      <c r="DG63" s="91">
        <v>11</v>
      </c>
      <c r="DH63" s="91">
        <v>7</v>
      </c>
      <c r="DI63" s="91">
        <v>9</v>
      </c>
      <c r="DJ63" s="91">
        <v>17</v>
      </c>
      <c r="DK63" s="91">
        <v>17</v>
      </c>
      <c r="DL63" s="91">
        <v>18</v>
      </c>
      <c r="DM63" s="91">
        <v>10</v>
      </c>
      <c r="DN63" s="91">
        <v>6</v>
      </c>
      <c r="DO63" s="91">
        <v>19</v>
      </c>
      <c r="DP63" s="91">
        <v>11</v>
      </c>
      <c r="DQ63" s="91">
        <v>17</v>
      </c>
      <c r="DR63" s="91">
        <v>15</v>
      </c>
      <c r="DS63" s="91">
        <v>13</v>
      </c>
      <c r="DT63" s="91">
        <v>13</v>
      </c>
      <c r="DU63" s="91">
        <v>15</v>
      </c>
      <c r="DV63" s="91">
        <v>11</v>
      </c>
      <c r="DW63" s="91">
        <v>10</v>
      </c>
      <c r="DX63" s="91">
        <v>15</v>
      </c>
      <c r="DY63" s="91">
        <v>18</v>
      </c>
      <c r="DZ63" s="91">
        <v>11</v>
      </c>
      <c r="EA63" s="91">
        <v>12</v>
      </c>
      <c r="EB63" s="91">
        <v>21</v>
      </c>
      <c r="EC63" s="91">
        <v>30</v>
      </c>
      <c r="ED63" s="91">
        <v>14</v>
      </c>
      <c r="EE63" s="91">
        <v>7</v>
      </c>
      <c r="EF63" s="91">
        <v>15</v>
      </c>
      <c r="EG63" s="91">
        <v>10</v>
      </c>
      <c r="EH63" s="91">
        <v>14</v>
      </c>
      <c r="EI63" s="91">
        <v>11</v>
      </c>
      <c r="EJ63" s="91">
        <v>14</v>
      </c>
      <c r="EK63" s="91">
        <v>15</v>
      </c>
      <c r="EL63" s="91">
        <v>14</v>
      </c>
      <c r="EM63" s="91">
        <v>16</v>
      </c>
      <c r="EN63" s="91">
        <v>18</v>
      </c>
      <c r="EO63" s="91">
        <v>12</v>
      </c>
      <c r="EP63" s="91">
        <v>28</v>
      </c>
      <c r="EQ63" s="91">
        <v>13</v>
      </c>
      <c r="ER63" s="91">
        <v>22</v>
      </c>
      <c r="ES63" s="91">
        <v>10</v>
      </c>
      <c r="ET63" s="91">
        <v>13</v>
      </c>
      <c r="EU63" s="91">
        <v>11</v>
      </c>
      <c r="EV63" s="91">
        <v>19</v>
      </c>
      <c r="EW63" s="91">
        <v>16</v>
      </c>
      <c r="EX63" s="91">
        <v>4</v>
      </c>
      <c r="EY63" s="91">
        <v>14</v>
      </c>
      <c r="EZ63" s="91">
        <v>15</v>
      </c>
      <c r="FA63" s="91">
        <v>18</v>
      </c>
      <c r="FB63" s="91">
        <v>18</v>
      </c>
      <c r="FC63" s="91">
        <v>14</v>
      </c>
      <c r="FD63" s="91">
        <v>17</v>
      </c>
      <c r="FE63" s="91">
        <v>21</v>
      </c>
      <c r="FF63" s="91">
        <v>7</v>
      </c>
      <c r="FG63" s="91">
        <v>16</v>
      </c>
      <c r="FH63" s="91">
        <v>21</v>
      </c>
      <c r="FI63" s="91">
        <v>16</v>
      </c>
      <c r="FJ63" s="91">
        <v>7</v>
      </c>
      <c r="FK63" s="91">
        <v>17</v>
      </c>
      <c r="FL63" s="91">
        <v>30</v>
      </c>
      <c r="FM63" s="91">
        <v>24</v>
      </c>
      <c r="FN63" s="91">
        <v>25</v>
      </c>
      <c r="FO63" s="91">
        <v>19</v>
      </c>
      <c r="FP63" s="91">
        <v>18</v>
      </c>
      <c r="FQ63" s="91">
        <v>19</v>
      </c>
      <c r="FR63" s="91">
        <v>22</v>
      </c>
      <c r="FS63" s="91">
        <v>24</v>
      </c>
      <c r="FT63" s="91">
        <v>18</v>
      </c>
      <c r="FU63" s="91">
        <v>14</v>
      </c>
      <c r="FV63" s="91">
        <v>6</v>
      </c>
      <c r="FW63" s="91">
        <v>21</v>
      </c>
      <c r="FX63" s="91">
        <v>18</v>
      </c>
      <c r="FY63" s="91">
        <v>28</v>
      </c>
      <c r="FZ63" s="91">
        <v>27</v>
      </c>
      <c r="GA63" s="91">
        <v>26</v>
      </c>
      <c r="GB63" s="91">
        <v>28</v>
      </c>
      <c r="GC63" s="91">
        <v>12</v>
      </c>
      <c r="GD63" s="91">
        <v>18</v>
      </c>
      <c r="GE63" s="91">
        <v>18</v>
      </c>
      <c r="GF63" s="91">
        <v>23</v>
      </c>
      <c r="GG63" s="91">
        <v>21</v>
      </c>
      <c r="GH63" s="91">
        <v>15</v>
      </c>
      <c r="GI63" s="91">
        <v>30</v>
      </c>
      <c r="GJ63" s="91">
        <v>28</v>
      </c>
      <c r="GK63" s="91">
        <v>33</v>
      </c>
      <c r="GL63" s="91">
        <v>28</v>
      </c>
      <c r="GM63" s="93">
        <v>18</v>
      </c>
      <c r="GN63" s="91">
        <v>18</v>
      </c>
      <c r="GO63" s="91">
        <v>17</v>
      </c>
      <c r="GP63" s="91">
        <v>24</v>
      </c>
      <c r="GQ63" s="91">
        <v>30</v>
      </c>
      <c r="GR63" s="91">
        <v>32</v>
      </c>
      <c r="GS63" s="91">
        <v>18</v>
      </c>
      <c r="GT63" s="91">
        <v>15</v>
      </c>
      <c r="GU63" s="91">
        <v>31</v>
      </c>
      <c r="GV63" s="91">
        <v>22</v>
      </c>
      <c r="GW63" s="91">
        <v>25</v>
      </c>
      <c r="GX63" s="91">
        <v>29</v>
      </c>
      <c r="GY63" s="93">
        <v>66</v>
      </c>
    </row>
    <row r="64" spans="1:214" s="91" customFormat="1" x14ac:dyDescent="0.3">
      <c r="A64" s="91" t="s">
        <v>44</v>
      </c>
      <c r="BM64" s="91">
        <v>8</v>
      </c>
      <c r="BN64" s="91">
        <v>7</v>
      </c>
      <c r="BO64" s="91">
        <v>2</v>
      </c>
      <c r="BP64" s="91">
        <v>7</v>
      </c>
      <c r="BQ64" s="91">
        <v>2</v>
      </c>
      <c r="BR64" s="91">
        <v>4</v>
      </c>
      <c r="BS64" s="91">
        <v>5</v>
      </c>
      <c r="BT64" s="91">
        <v>5</v>
      </c>
      <c r="BU64" s="91">
        <v>9</v>
      </c>
      <c r="BV64" s="91">
        <v>12</v>
      </c>
      <c r="BW64" s="91">
        <v>6</v>
      </c>
      <c r="BX64" s="91">
        <v>7</v>
      </c>
      <c r="BY64" s="91">
        <v>6</v>
      </c>
      <c r="BZ64" s="91">
        <v>9</v>
      </c>
      <c r="CA64" s="91">
        <v>6</v>
      </c>
      <c r="CB64" s="91">
        <v>12</v>
      </c>
      <c r="CC64" s="91">
        <v>12</v>
      </c>
      <c r="CD64" s="91">
        <v>4</v>
      </c>
      <c r="CE64" s="91">
        <v>9</v>
      </c>
      <c r="CF64" s="91">
        <v>8</v>
      </c>
      <c r="CG64" s="91">
        <v>9</v>
      </c>
      <c r="CH64" s="91">
        <v>11</v>
      </c>
      <c r="CI64" s="91">
        <v>4</v>
      </c>
      <c r="CJ64" s="91">
        <v>5</v>
      </c>
      <c r="CK64" s="91">
        <v>8</v>
      </c>
      <c r="CL64" s="91">
        <v>6</v>
      </c>
      <c r="CM64" s="91">
        <v>5</v>
      </c>
      <c r="CN64" s="91">
        <v>14</v>
      </c>
      <c r="CO64" s="91">
        <v>8</v>
      </c>
      <c r="CP64" s="91">
        <v>10</v>
      </c>
      <c r="CQ64" s="91">
        <v>12</v>
      </c>
      <c r="CR64" s="91">
        <v>7</v>
      </c>
      <c r="CS64" s="91">
        <v>12</v>
      </c>
      <c r="CT64" s="91">
        <v>11</v>
      </c>
      <c r="CU64" s="91">
        <v>9</v>
      </c>
      <c r="CV64" s="91">
        <v>7</v>
      </c>
      <c r="CW64" s="91">
        <v>14</v>
      </c>
      <c r="CX64" s="91">
        <v>6</v>
      </c>
      <c r="CY64" s="91">
        <v>6</v>
      </c>
      <c r="CZ64" s="91">
        <v>14</v>
      </c>
      <c r="DA64" s="91">
        <v>7</v>
      </c>
      <c r="DB64" s="91">
        <v>7</v>
      </c>
      <c r="DC64" s="91">
        <v>21</v>
      </c>
      <c r="DD64" s="91">
        <v>11</v>
      </c>
      <c r="DE64" s="91">
        <v>13</v>
      </c>
      <c r="DF64" s="91">
        <v>13</v>
      </c>
      <c r="DG64" s="91">
        <v>9</v>
      </c>
      <c r="DH64" s="91">
        <v>10</v>
      </c>
      <c r="DI64" s="91">
        <v>6</v>
      </c>
      <c r="DJ64" s="91">
        <v>11</v>
      </c>
      <c r="DK64" s="91">
        <v>9</v>
      </c>
      <c r="DL64" s="91">
        <v>11</v>
      </c>
      <c r="DM64" s="91">
        <v>7</v>
      </c>
      <c r="DN64" s="91">
        <v>6</v>
      </c>
      <c r="DO64" s="91">
        <v>11</v>
      </c>
      <c r="DP64" s="91">
        <v>9</v>
      </c>
      <c r="DQ64" s="91">
        <v>14</v>
      </c>
      <c r="DR64" s="91">
        <v>14</v>
      </c>
      <c r="DS64" s="91">
        <v>14</v>
      </c>
      <c r="DT64" s="91">
        <v>8</v>
      </c>
      <c r="DU64" s="91">
        <v>7</v>
      </c>
      <c r="DV64" s="91">
        <v>12</v>
      </c>
      <c r="DW64" s="91">
        <v>7</v>
      </c>
      <c r="DX64" s="91">
        <v>10</v>
      </c>
      <c r="DY64" s="91">
        <v>8</v>
      </c>
      <c r="DZ64" s="91">
        <v>9</v>
      </c>
      <c r="EA64" s="91">
        <v>11</v>
      </c>
      <c r="EB64" s="91">
        <v>20</v>
      </c>
      <c r="EC64" s="91">
        <v>17</v>
      </c>
      <c r="ED64" s="91">
        <v>13</v>
      </c>
      <c r="EE64" s="91">
        <v>8</v>
      </c>
      <c r="EF64" s="91">
        <v>3</v>
      </c>
      <c r="EG64" s="91">
        <v>7</v>
      </c>
      <c r="EH64" s="91">
        <v>10</v>
      </c>
      <c r="EI64" s="91">
        <v>7</v>
      </c>
      <c r="EJ64" s="91">
        <v>16</v>
      </c>
      <c r="EK64" s="91">
        <v>4</v>
      </c>
      <c r="EL64" s="91">
        <v>6</v>
      </c>
      <c r="EM64" s="91">
        <v>12</v>
      </c>
      <c r="EN64" s="91">
        <v>15</v>
      </c>
      <c r="EO64" s="91">
        <v>14</v>
      </c>
      <c r="EP64" s="91">
        <v>16</v>
      </c>
      <c r="EQ64" s="91">
        <v>11</v>
      </c>
      <c r="ER64" s="91">
        <v>7</v>
      </c>
      <c r="ES64" s="91">
        <v>10</v>
      </c>
      <c r="ET64" s="91">
        <v>5</v>
      </c>
      <c r="EU64" s="91">
        <v>12</v>
      </c>
      <c r="EV64" s="91">
        <v>12</v>
      </c>
      <c r="EW64" s="91">
        <v>12</v>
      </c>
      <c r="EX64" s="91">
        <v>7</v>
      </c>
      <c r="EY64" s="91">
        <v>13</v>
      </c>
      <c r="EZ64" s="91">
        <v>11</v>
      </c>
      <c r="FA64" s="91">
        <v>10</v>
      </c>
      <c r="FB64" s="91">
        <v>16</v>
      </c>
      <c r="FC64" s="91">
        <v>7</v>
      </c>
      <c r="FD64" s="91">
        <v>7</v>
      </c>
      <c r="FE64" s="91">
        <v>10</v>
      </c>
      <c r="FF64" s="91">
        <v>8</v>
      </c>
      <c r="FG64" s="91">
        <v>6</v>
      </c>
      <c r="FH64" s="91">
        <v>15</v>
      </c>
      <c r="FI64" s="91">
        <v>6</v>
      </c>
      <c r="FJ64" s="91">
        <v>15</v>
      </c>
      <c r="FK64" s="91">
        <v>11</v>
      </c>
      <c r="FL64" s="91">
        <v>13</v>
      </c>
      <c r="FM64" s="91">
        <v>20</v>
      </c>
      <c r="FN64" s="91">
        <v>17</v>
      </c>
      <c r="FO64" s="91">
        <v>9</v>
      </c>
      <c r="FP64" s="91">
        <v>11</v>
      </c>
      <c r="FQ64" s="91">
        <v>7</v>
      </c>
      <c r="FR64" s="91">
        <v>4</v>
      </c>
      <c r="FS64" s="91">
        <v>9</v>
      </c>
      <c r="FT64" s="91">
        <v>18</v>
      </c>
      <c r="FU64" s="91">
        <v>10</v>
      </c>
      <c r="FV64" s="91">
        <v>8</v>
      </c>
      <c r="FW64" s="91">
        <v>17</v>
      </c>
      <c r="FX64" s="91">
        <v>12</v>
      </c>
      <c r="FY64" s="91">
        <v>16</v>
      </c>
      <c r="FZ64" s="91">
        <v>19</v>
      </c>
      <c r="GA64" s="91">
        <v>13</v>
      </c>
      <c r="GB64" s="91">
        <v>11</v>
      </c>
      <c r="GC64" s="91">
        <v>11</v>
      </c>
      <c r="GD64" s="91">
        <v>16</v>
      </c>
      <c r="GE64" s="91">
        <v>10</v>
      </c>
      <c r="GF64" s="91">
        <v>23</v>
      </c>
      <c r="GG64" s="91">
        <v>11</v>
      </c>
      <c r="GH64" s="91">
        <v>9</v>
      </c>
      <c r="GI64" s="91">
        <v>14</v>
      </c>
      <c r="GJ64" s="91">
        <v>11</v>
      </c>
      <c r="GK64" s="91">
        <v>16</v>
      </c>
      <c r="GL64" s="91">
        <v>14</v>
      </c>
      <c r="GM64" s="93">
        <v>12</v>
      </c>
      <c r="GN64" s="91">
        <v>12</v>
      </c>
      <c r="GO64" s="91">
        <v>16</v>
      </c>
      <c r="GP64" s="91">
        <v>14</v>
      </c>
      <c r="GQ64" s="91">
        <v>20</v>
      </c>
      <c r="GR64" s="91">
        <v>15</v>
      </c>
      <c r="GS64" s="91">
        <v>11</v>
      </c>
      <c r="GT64" s="91">
        <v>10</v>
      </c>
      <c r="GU64" s="91">
        <v>17</v>
      </c>
      <c r="GV64" s="91">
        <v>9</v>
      </c>
      <c r="GW64" s="91">
        <v>12</v>
      </c>
      <c r="GX64" s="91">
        <v>16</v>
      </c>
      <c r="GY64" s="93">
        <v>41</v>
      </c>
    </row>
    <row r="65" spans="1:207" s="95" customFormat="1" x14ac:dyDescent="0.3">
      <c r="CL65" s="95">
        <f t="shared" ref="CL65:EW65" si="67">SUM(CL61:CL64)</f>
        <v>115</v>
      </c>
      <c r="CM65" s="95">
        <f t="shared" si="67"/>
        <v>104</v>
      </c>
      <c r="CN65" s="95">
        <f t="shared" si="67"/>
        <v>125</v>
      </c>
      <c r="CO65" s="95">
        <f t="shared" si="67"/>
        <v>97</v>
      </c>
      <c r="CP65" s="95">
        <f t="shared" si="67"/>
        <v>85</v>
      </c>
      <c r="CQ65" s="95">
        <f t="shared" si="67"/>
        <v>129</v>
      </c>
      <c r="CR65" s="95">
        <f t="shared" si="67"/>
        <v>137</v>
      </c>
      <c r="CS65" s="95">
        <f t="shared" si="67"/>
        <v>122</v>
      </c>
      <c r="CT65" s="95">
        <f t="shared" si="67"/>
        <v>142</v>
      </c>
      <c r="CU65" s="95">
        <f t="shared" si="67"/>
        <v>126</v>
      </c>
      <c r="CV65" s="95">
        <f t="shared" si="67"/>
        <v>105</v>
      </c>
      <c r="CW65" s="95">
        <f t="shared" si="67"/>
        <v>113</v>
      </c>
      <c r="CX65" s="95">
        <f t="shared" si="67"/>
        <v>109</v>
      </c>
      <c r="CY65" s="95">
        <f t="shared" si="67"/>
        <v>74</v>
      </c>
      <c r="CZ65" s="95">
        <f t="shared" si="67"/>
        <v>102</v>
      </c>
      <c r="DA65" s="95">
        <f t="shared" si="67"/>
        <v>95</v>
      </c>
      <c r="DB65" s="95">
        <f t="shared" si="67"/>
        <v>111</v>
      </c>
      <c r="DC65" s="95">
        <f t="shared" si="67"/>
        <v>170</v>
      </c>
      <c r="DD65" s="95">
        <f t="shared" si="67"/>
        <v>131</v>
      </c>
      <c r="DE65" s="95">
        <f t="shared" si="67"/>
        <v>163</v>
      </c>
      <c r="DF65" s="95">
        <f t="shared" si="67"/>
        <v>143</v>
      </c>
      <c r="DG65" s="95">
        <f t="shared" si="67"/>
        <v>121</v>
      </c>
      <c r="DH65" s="95">
        <f t="shared" si="67"/>
        <v>125</v>
      </c>
      <c r="DI65" s="95">
        <f t="shared" si="67"/>
        <v>146</v>
      </c>
      <c r="DJ65" s="95">
        <f t="shared" si="67"/>
        <v>134</v>
      </c>
      <c r="DK65" s="95">
        <f t="shared" si="67"/>
        <v>129</v>
      </c>
      <c r="DL65" s="95">
        <f t="shared" si="67"/>
        <v>109</v>
      </c>
      <c r="DM65" s="95">
        <f t="shared" si="67"/>
        <v>89</v>
      </c>
      <c r="DN65" s="95">
        <f t="shared" si="67"/>
        <v>91</v>
      </c>
      <c r="DO65" s="95">
        <f t="shared" si="67"/>
        <v>135</v>
      </c>
      <c r="DP65" s="95">
        <f t="shared" si="67"/>
        <v>166</v>
      </c>
      <c r="DQ65" s="95">
        <f t="shared" si="67"/>
        <v>154</v>
      </c>
      <c r="DR65" s="95">
        <f t="shared" si="67"/>
        <v>145</v>
      </c>
      <c r="DS65" s="95">
        <f t="shared" si="67"/>
        <v>161</v>
      </c>
      <c r="DT65" s="95">
        <f t="shared" si="67"/>
        <v>136</v>
      </c>
      <c r="DU65" s="95">
        <f t="shared" si="67"/>
        <v>127</v>
      </c>
      <c r="DV65" s="95">
        <f t="shared" si="67"/>
        <v>114</v>
      </c>
      <c r="DW65" s="95">
        <f t="shared" si="67"/>
        <v>115</v>
      </c>
      <c r="DX65" s="95">
        <f t="shared" si="67"/>
        <v>125</v>
      </c>
      <c r="DY65" s="95">
        <f t="shared" si="67"/>
        <v>107</v>
      </c>
      <c r="DZ65" s="95">
        <f t="shared" si="67"/>
        <v>86</v>
      </c>
      <c r="EA65" s="95">
        <f t="shared" si="67"/>
        <v>112</v>
      </c>
      <c r="EB65" s="95">
        <f t="shared" si="67"/>
        <v>149</v>
      </c>
      <c r="EC65" s="95">
        <f t="shared" si="67"/>
        <v>192</v>
      </c>
      <c r="ED65" s="95">
        <f t="shared" si="67"/>
        <v>110</v>
      </c>
      <c r="EE65" s="95">
        <f t="shared" si="67"/>
        <v>121</v>
      </c>
      <c r="EF65" s="95">
        <f t="shared" si="67"/>
        <v>122</v>
      </c>
      <c r="EG65" s="95">
        <f t="shared" si="67"/>
        <v>142</v>
      </c>
      <c r="EH65" s="95">
        <f t="shared" si="67"/>
        <v>144</v>
      </c>
      <c r="EI65" s="95">
        <f t="shared" si="67"/>
        <v>118</v>
      </c>
      <c r="EJ65" s="95">
        <f t="shared" si="67"/>
        <v>157</v>
      </c>
      <c r="EK65" s="95">
        <f t="shared" si="67"/>
        <v>96</v>
      </c>
      <c r="EL65" s="95">
        <f t="shared" si="67"/>
        <v>105</v>
      </c>
      <c r="EM65" s="95">
        <f t="shared" si="67"/>
        <v>140</v>
      </c>
      <c r="EN65" s="95">
        <f t="shared" si="67"/>
        <v>153</v>
      </c>
      <c r="EO65" s="95">
        <f t="shared" si="67"/>
        <v>201</v>
      </c>
      <c r="EP65" s="95">
        <f t="shared" si="67"/>
        <v>185</v>
      </c>
      <c r="EQ65" s="95">
        <f t="shared" si="67"/>
        <v>171</v>
      </c>
      <c r="ER65" s="95">
        <f t="shared" si="67"/>
        <v>146</v>
      </c>
      <c r="ES65" s="95">
        <f t="shared" si="67"/>
        <v>143</v>
      </c>
      <c r="ET65" s="95">
        <f t="shared" si="67"/>
        <v>158</v>
      </c>
      <c r="EU65" s="95">
        <f t="shared" si="67"/>
        <v>143</v>
      </c>
      <c r="EV65" s="95">
        <f t="shared" si="67"/>
        <v>148</v>
      </c>
      <c r="EW65" s="95">
        <f t="shared" si="67"/>
        <v>145</v>
      </c>
      <c r="EX65" s="95">
        <f t="shared" ref="EX65:GY65" si="68">SUM(EX61:EX64)</f>
        <v>92</v>
      </c>
      <c r="EY65" s="95">
        <f t="shared" si="68"/>
        <v>138</v>
      </c>
      <c r="EZ65" s="95">
        <f t="shared" si="68"/>
        <v>158</v>
      </c>
      <c r="FA65" s="95">
        <f t="shared" si="68"/>
        <v>175</v>
      </c>
      <c r="FB65" s="95">
        <f t="shared" si="68"/>
        <v>185</v>
      </c>
      <c r="FC65" s="95">
        <f t="shared" si="68"/>
        <v>155</v>
      </c>
      <c r="FD65" s="95">
        <f t="shared" si="68"/>
        <v>159</v>
      </c>
      <c r="FE65" s="95">
        <f t="shared" si="68"/>
        <v>159</v>
      </c>
      <c r="FF65" s="95">
        <f t="shared" si="68"/>
        <v>145</v>
      </c>
      <c r="FG65" s="95">
        <f t="shared" si="68"/>
        <v>140</v>
      </c>
      <c r="FH65" s="95">
        <f t="shared" si="68"/>
        <v>173</v>
      </c>
      <c r="FI65" s="95">
        <f t="shared" si="68"/>
        <v>112</v>
      </c>
      <c r="FJ65" s="95">
        <f t="shared" si="68"/>
        <v>128</v>
      </c>
      <c r="FK65" s="95">
        <f t="shared" si="68"/>
        <v>180</v>
      </c>
      <c r="FL65" s="95">
        <f t="shared" si="68"/>
        <v>180</v>
      </c>
      <c r="FM65" s="95">
        <f t="shared" si="68"/>
        <v>203</v>
      </c>
      <c r="FN65" s="95">
        <f t="shared" si="68"/>
        <v>216</v>
      </c>
      <c r="FO65" s="95">
        <f t="shared" si="68"/>
        <v>136</v>
      </c>
      <c r="FP65" s="95">
        <f t="shared" si="68"/>
        <v>171</v>
      </c>
      <c r="FQ65" s="95">
        <f t="shared" si="68"/>
        <v>162</v>
      </c>
      <c r="FR65" s="95">
        <f t="shared" si="68"/>
        <v>166</v>
      </c>
      <c r="FS65" s="95">
        <f t="shared" si="68"/>
        <v>164</v>
      </c>
      <c r="FT65" s="95">
        <f t="shared" si="68"/>
        <v>164</v>
      </c>
      <c r="FU65" s="95">
        <f t="shared" si="68"/>
        <v>118</v>
      </c>
      <c r="FV65" s="95">
        <f t="shared" si="68"/>
        <v>89</v>
      </c>
      <c r="FW65" s="95">
        <f t="shared" si="68"/>
        <v>187</v>
      </c>
      <c r="FX65" s="95">
        <f t="shared" si="68"/>
        <v>186</v>
      </c>
      <c r="FY65" s="95">
        <f t="shared" si="68"/>
        <v>219</v>
      </c>
      <c r="FZ65" s="95">
        <f t="shared" si="68"/>
        <v>188</v>
      </c>
      <c r="GA65" s="95">
        <f t="shared" si="68"/>
        <v>172</v>
      </c>
      <c r="GB65" s="95">
        <f t="shared" si="68"/>
        <v>189</v>
      </c>
      <c r="GC65" s="95">
        <f t="shared" si="68"/>
        <v>142</v>
      </c>
      <c r="GD65" s="95">
        <f t="shared" si="68"/>
        <v>176</v>
      </c>
      <c r="GE65" s="95">
        <f t="shared" si="68"/>
        <v>135</v>
      </c>
      <c r="GF65" s="95">
        <f t="shared" si="68"/>
        <v>166</v>
      </c>
      <c r="GG65" s="95">
        <f t="shared" si="68"/>
        <v>117</v>
      </c>
      <c r="GH65" s="95">
        <f t="shared" si="68"/>
        <v>123</v>
      </c>
      <c r="GI65" s="95">
        <f t="shared" si="68"/>
        <v>184</v>
      </c>
      <c r="GJ65" s="95">
        <f t="shared" si="68"/>
        <v>189</v>
      </c>
      <c r="GK65" s="95">
        <f t="shared" si="68"/>
        <v>217</v>
      </c>
      <c r="GL65" s="95">
        <f t="shared" si="68"/>
        <v>190</v>
      </c>
      <c r="GM65" s="93">
        <f t="shared" si="68"/>
        <v>185</v>
      </c>
      <c r="GN65" s="95">
        <f t="shared" si="68"/>
        <v>201</v>
      </c>
      <c r="GO65" s="95">
        <f t="shared" si="68"/>
        <v>162</v>
      </c>
      <c r="GP65" s="95">
        <f t="shared" si="68"/>
        <v>189</v>
      </c>
      <c r="GQ65" s="95">
        <f t="shared" si="68"/>
        <v>206</v>
      </c>
      <c r="GR65" s="95">
        <f t="shared" si="68"/>
        <v>174</v>
      </c>
      <c r="GS65" s="95">
        <f t="shared" si="68"/>
        <v>147</v>
      </c>
      <c r="GT65" s="95">
        <f t="shared" si="68"/>
        <v>146</v>
      </c>
      <c r="GU65" s="95">
        <f t="shared" si="68"/>
        <v>199</v>
      </c>
      <c r="GV65" s="95">
        <f t="shared" si="68"/>
        <v>154</v>
      </c>
      <c r="GW65" s="95">
        <f t="shared" si="68"/>
        <v>149</v>
      </c>
      <c r="GX65" s="95">
        <f t="shared" si="68"/>
        <v>221</v>
      </c>
      <c r="GY65" s="95">
        <f t="shared" si="68"/>
        <v>389</v>
      </c>
    </row>
    <row r="66" spans="1:207" s="108" customFormat="1" x14ac:dyDescent="0.3">
      <c r="A66" s="90" t="s">
        <v>58</v>
      </c>
      <c r="AZ66" s="90"/>
      <c r="BA66" s="90"/>
      <c r="BB66" s="90"/>
      <c r="BC66" s="90"/>
      <c r="BD66" s="90"/>
      <c r="GM66" s="192"/>
      <c r="GY66" s="192"/>
    </row>
    <row r="67" spans="1:207" s="118" customFormat="1" x14ac:dyDescent="0.3">
      <c r="A67" s="117" t="s">
        <v>48</v>
      </c>
      <c r="AG67" s="118">
        <v>507584</v>
      </c>
      <c r="AH67" s="118">
        <v>448472</v>
      </c>
      <c r="AI67" s="118">
        <v>344712</v>
      </c>
      <c r="AJ67" s="118">
        <v>526335</v>
      </c>
      <c r="AK67" s="118">
        <v>522710</v>
      </c>
      <c r="AL67" s="118">
        <v>575889</v>
      </c>
      <c r="AM67" s="118">
        <v>474002</v>
      </c>
      <c r="AN67" s="118">
        <v>467820</v>
      </c>
      <c r="AO67" s="118">
        <v>465019</v>
      </c>
      <c r="AP67" s="118">
        <v>473337</v>
      </c>
      <c r="AQ67" s="118">
        <v>506294</v>
      </c>
      <c r="AR67" s="118">
        <v>496384</v>
      </c>
      <c r="AS67" s="118">
        <v>532451</v>
      </c>
      <c r="AT67" s="118">
        <v>454558</v>
      </c>
      <c r="AU67" s="118">
        <v>562736</v>
      </c>
      <c r="AV67" s="118">
        <v>531631</v>
      </c>
      <c r="AW67" s="118">
        <v>462580</v>
      </c>
      <c r="AX67" s="118">
        <v>428284</v>
      </c>
      <c r="AY67" s="118">
        <v>434397</v>
      </c>
      <c r="AZ67" s="118">
        <v>437335</v>
      </c>
      <c r="BA67" s="118">
        <v>429249</v>
      </c>
      <c r="BB67" s="118">
        <v>491789</v>
      </c>
      <c r="BC67" s="118">
        <v>506294</v>
      </c>
      <c r="BD67" s="118">
        <v>482500</v>
      </c>
      <c r="BE67" s="118">
        <v>515446</v>
      </c>
      <c r="BF67" s="118">
        <v>570199</v>
      </c>
      <c r="BG67" s="118">
        <v>302450</v>
      </c>
      <c r="BH67" s="118">
        <v>391386</v>
      </c>
      <c r="BI67" s="118">
        <v>438957</v>
      </c>
      <c r="BJ67" s="118">
        <v>435930</v>
      </c>
      <c r="BK67" s="118">
        <v>501898</v>
      </c>
      <c r="BL67" s="118">
        <v>379874</v>
      </c>
      <c r="BM67" s="118">
        <v>370092</v>
      </c>
      <c r="BN67" s="118">
        <v>387889</v>
      </c>
      <c r="BO67" s="118">
        <v>396965</v>
      </c>
      <c r="BP67" s="118">
        <v>444173</v>
      </c>
      <c r="BQ67" s="118">
        <v>414034</v>
      </c>
      <c r="BR67" s="118">
        <v>372480</v>
      </c>
      <c r="BS67" s="118">
        <v>391139</v>
      </c>
      <c r="BT67" s="118">
        <v>405580</v>
      </c>
      <c r="BU67" s="118">
        <v>370649</v>
      </c>
      <c r="BV67" s="118">
        <v>417667</v>
      </c>
      <c r="BW67" s="118">
        <v>332757</v>
      </c>
      <c r="BX67" s="118">
        <v>355412</v>
      </c>
      <c r="BY67" s="118">
        <v>280000</v>
      </c>
      <c r="BZ67" s="118">
        <v>330000</v>
      </c>
      <c r="CA67" s="118">
        <v>367549</v>
      </c>
      <c r="CB67" s="118">
        <v>481398</v>
      </c>
      <c r="CC67" s="118">
        <v>451377</v>
      </c>
      <c r="CD67" s="118">
        <v>408349</v>
      </c>
      <c r="CE67" s="118">
        <v>386598</v>
      </c>
      <c r="CF67" s="118">
        <v>283500</v>
      </c>
      <c r="CG67" s="118">
        <v>385495</v>
      </c>
      <c r="CH67" s="118">
        <v>365943</v>
      </c>
      <c r="CI67" s="118">
        <v>331833</v>
      </c>
      <c r="CJ67" s="118">
        <v>275450</v>
      </c>
      <c r="CK67" s="118">
        <v>361865</v>
      </c>
      <c r="CL67" s="118">
        <v>352065</v>
      </c>
      <c r="CM67" s="118">
        <v>348343</v>
      </c>
      <c r="CN67" s="118">
        <v>378591</v>
      </c>
      <c r="CO67" s="118">
        <v>388798</v>
      </c>
      <c r="CP67" s="118">
        <v>407416</v>
      </c>
      <c r="CQ67" s="118">
        <v>371203</v>
      </c>
      <c r="CR67" s="118">
        <v>374113</v>
      </c>
      <c r="CS67" s="118">
        <v>431991</v>
      </c>
      <c r="CT67" s="118">
        <v>362472</v>
      </c>
      <c r="CU67" s="118">
        <v>316863</v>
      </c>
      <c r="CV67" s="118">
        <v>314391</v>
      </c>
      <c r="CW67" s="118">
        <v>405580</v>
      </c>
      <c r="CX67" s="118">
        <v>317643</v>
      </c>
      <c r="CY67" s="118">
        <v>333254</v>
      </c>
      <c r="CZ67" s="118">
        <v>411801</v>
      </c>
      <c r="DA67" s="118">
        <v>370741</v>
      </c>
      <c r="DB67" s="118">
        <v>348355</v>
      </c>
      <c r="DC67" s="118">
        <v>412362</v>
      </c>
      <c r="DD67" s="118">
        <v>337186</v>
      </c>
      <c r="DE67" s="118">
        <v>349265</v>
      </c>
      <c r="DF67" s="118">
        <v>378091</v>
      </c>
      <c r="DG67" s="118">
        <v>378878</v>
      </c>
      <c r="DH67" s="118">
        <v>327597</v>
      </c>
      <c r="DI67" s="118">
        <v>295935</v>
      </c>
      <c r="DJ67" s="118">
        <v>366492</v>
      </c>
      <c r="DK67" s="118">
        <v>388418</v>
      </c>
      <c r="DL67" s="118">
        <v>431401</v>
      </c>
      <c r="DM67" s="118">
        <v>326127</v>
      </c>
      <c r="DN67" s="118">
        <v>314665</v>
      </c>
      <c r="DO67" s="118">
        <v>379384</v>
      </c>
      <c r="DP67" s="118">
        <v>319663</v>
      </c>
      <c r="DQ67" s="118">
        <v>371414</v>
      </c>
      <c r="DR67" s="118">
        <v>372450</v>
      </c>
      <c r="DS67" s="118">
        <v>358845</v>
      </c>
      <c r="DT67" s="118">
        <v>329408</v>
      </c>
      <c r="DU67" s="118">
        <v>306203</v>
      </c>
      <c r="DV67" s="118">
        <v>383585</v>
      </c>
      <c r="DW67" s="118">
        <v>342405</v>
      </c>
      <c r="DX67" s="118">
        <v>372046</v>
      </c>
      <c r="DY67" s="118">
        <v>392065</v>
      </c>
      <c r="DZ67" s="118">
        <v>349976</v>
      </c>
      <c r="EA67" s="118">
        <v>391074</v>
      </c>
      <c r="EB67" s="118">
        <v>435374</v>
      </c>
      <c r="EC67" s="118">
        <v>392669</v>
      </c>
      <c r="ED67" s="118">
        <v>371633</v>
      </c>
      <c r="EE67" s="118">
        <v>351247</v>
      </c>
      <c r="EF67" s="118">
        <v>303837</v>
      </c>
      <c r="EG67" s="118">
        <v>343288</v>
      </c>
      <c r="EH67" s="118">
        <v>361132</v>
      </c>
      <c r="EI67" s="118">
        <v>342350</v>
      </c>
      <c r="EJ67" s="118">
        <v>402759</v>
      </c>
      <c r="EK67" s="118">
        <v>293223</v>
      </c>
      <c r="EL67" s="118">
        <v>358251</v>
      </c>
      <c r="EM67" s="118">
        <v>336945</v>
      </c>
      <c r="EN67" s="118">
        <v>397372</v>
      </c>
      <c r="EO67" s="118">
        <v>340012</v>
      </c>
      <c r="EP67" s="118">
        <v>403782</v>
      </c>
      <c r="EQ67" s="118">
        <v>331603</v>
      </c>
      <c r="ER67" s="118">
        <v>351395</v>
      </c>
      <c r="ES67" s="118">
        <v>355690</v>
      </c>
      <c r="ET67" s="118">
        <v>309539</v>
      </c>
      <c r="EU67" s="118">
        <v>379797</v>
      </c>
      <c r="EV67" s="118">
        <v>380843</v>
      </c>
      <c r="EW67" s="118">
        <v>426842</v>
      </c>
      <c r="EX67" s="118">
        <v>363445</v>
      </c>
      <c r="EY67" s="118">
        <v>379449</v>
      </c>
      <c r="EZ67" s="118">
        <v>372897</v>
      </c>
      <c r="FA67" s="118">
        <v>362336</v>
      </c>
      <c r="FB67" s="118">
        <v>388450</v>
      </c>
      <c r="FC67" s="118">
        <v>347995</v>
      </c>
      <c r="FD67" s="118">
        <v>346598</v>
      </c>
      <c r="FE67" s="118">
        <v>351734</v>
      </c>
      <c r="FF67" s="118">
        <v>353644</v>
      </c>
      <c r="FG67" s="118">
        <v>365359</v>
      </c>
      <c r="FH67" s="118">
        <v>395274</v>
      </c>
      <c r="FI67" s="118">
        <v>412247</v>
      </c>
      <c r="FJ67" s="118">
        <v>385976</v>
      </c>
      <c r="FK67" s="118">
        <v>369762</v>
      </c>
      <c r="FL67" s="118">
        <v>401042</v>
      </c>
      <c r="FM67" s="118">
        <v>403833</v>
      </c>
      <c r="FN67" s="118">
        <v>388478</v>
      </c>
      <c r="FO67" s="118">
        <v>395374</v>
      </c>
      <c r="FP67" s="118">
        <v>355968</v>
      </c>
      <c r="FQ67" s="118">
        <v>376051</v>
      </c>
      <c r="FR67" s="118">
        <v>346594</v>
      </c>
      <c r="FS67" s="118">
        <v>374534</v>
      </c>
      <c r="FT67" s="118">
        <v>434910</v>
      </c>
      <c r="FU67" s="118">
        <v>351673</v>
      </c>
      <c r="FV67" s="118">
        <v>424444</v>
      </c>
      <c r="FW67" s="118">
        <v>400295</v>
      </c>
      <c r="FX67" s="118">
        <v>390869</v>
      </c>
      <c r="FY67" s="118">
        <v>438104</v>
      </c>
      <c r="FZ67" s="118">
        <v>414252</v>
      </c>
      <c r="GA67" s="118">
        <v>418554</v>
      </c>
      <c r="GB67" s="118">
        <v>373293</v>
      </c>
      <c r="GC67" s="118">
        <v>359545</v>
      </c>
      <c r="GD67" s="118">
        <v>390986</v>
      </c>
      <c r="GE67" s="118">
        <v>397900</v>
      </c>
      <c r="GF67" s="118">
        <v>451876</v>
      </c>
      <c r="GG67" s="118">
        <v>410227</v>
      </c>
      <c r="GH67" s="118">
        <v>386500</v>
      </c>
      <c r="GI67" s="118">
        <v>397695</v>
      </c>
      <c r="GJ67" s="118">
        <v>412075</v>
      </c>
      <c r="GK67" s="118">
        <v>394673</v>
      </c>
      <c r="GL67" s="118">
        <v>409902</v>
      </c>
      <c r="GM67" s="193">
        <v>369758</v>
      </c>
      <c r="GN67" s="118">
        <v>373816</v>
      </c>
      <c r="GO67" s="118">
        <v>413273</v>
      </c>
      <c r="GP67" s="118">
        <v>402082</v>
      </c>
      <c r="GQ67" s="118">
        <v>438268</v>
      </c>
      <c r="GR67" s="118">
        <v>421379</v>
      </c>
      <c r="GS67" s="118">
        <v>406071</v>
      </c>
      <c r="GT67" s="118">
        <v>371718</v>
      </c>
      <c r="GU67" s="118">
        <v>435388</v>
      </c>
      <c r="GV67" s="118">
        <v>415048</v>
      </c>
      <c r="GW67" s="118">
        <v>405862</v>
      </c>
      <c r="GX67" s="118">
        <v>395114</v>
      </c>
      <c r="GY67" s="193">
        <v>445684</v>
      </c>
    </row>
    <row r="68" spans="1:207" s="118" customFormat="1" x14ac:dyDescent="0.3">
      <c r="A68" s="117" t="s">
        <v>49</v>
      </c>
      <c r="T68" s="118">
        <v>3870000</v>
      </c>
      <c r="AF68" s="118">
        <v>425000</v>
      </c>
      <c r="AS68" s="118">
        <v>395000</v>
      </c>
      <c r="BD68" s="118">
        <v>365000</v>
      </c>
      <c r="BE68" s="118">
        <v>399000</v>
      </c>
      <c r="BF68" s="118">
        <v>310000</v>
      </c>
      <c r="BG68" s="118">
        <v>298825</v>
      </c>
      <c r="BH68" s="118">
        <v>317000</v>
      </c>
      <c r="BI68" s="118">
        <v>374000</v>
      </c>
      <c r="BJ68" s="118">
        <v>332000</v>
      </c>
      <c r="BK68" s="118">
        <v>399950</v>
      </c>
      <c r="BL68" s="118">
        <v>275000</v>
      </c>
      <c r="BM68" s="118">
        <v>325000</v>
      </c>
      <c r="BN68" s="118">
        <v>315000</v>
      </c>
      <c r="BO68" s="118">
        <v>334575</v>
      </c>
      <c r="BP68" s="118">
        <v>380000</v>
      </c>
      <c r="BQ68" s="118">
        <v>290000</v>
      </c>
      <c r="BR68" s="118">
        <v>292000</v>
      </c>
      <c r="BS68" s="118">
        <v>355000</v>
      </c>
      <c r="BT68" s="118">
        <v>350000</v>
      </c>
      <c r="BU68" s="118">
        <v>270000</v>
      </c>
      <c r="BV68" s="118">
        <v>315450</v>
      </c>
      <c r="BW68" s="118">
        <v>260000</v>
      </c>
      <c r="BX68" s="118">
        <v>285000</v>
      </c>
      <c r="BY68" s="118">
        <v>277759</v>
      </c>
      <c r="BZ68" s="118">
        <v>300000</v>
      </c>
      <c r="CA68" s="118">
        <v>284540</v>
      </c>
      <c r="CB68" s="118">
        <v>337000</v>
      </c>
      <c r="CC68" s="118">
        <v>393950</v>
      </c>
      <c r="CD68" s="118">
        <v>307500</v>
      </c>
      <c r="CE68" s="118">
        <v>314900</v>
      </c>
      <c r="CF68" s="118">
        <v>283500</v>
      </c>
      <c r="CG68" s="118">
        <v>288200</v>
      </c>
      <c r="CH68" s="118">
        <v>305000</v>
      </c>
      <c r="CI68" s="118">
        <v>270000</v>
      </c>
      <c r="CJ68" s="118">
        <v>269900</v>
      </c>
      <c r="CK68" s="118">
        <v>288000</v>
      </c>
      <c r="CL68" s="118">
        <v>352065</v>
      </c>
      <c r="CM68" s="118">
        <v>288000</v>
      </c>
      <c r="CN68" s="118">
        <v>296900</v>
      </c>
      <c r="CO68" s="118">
        <v>282000</v>
      </c>
      <c r="CP68" s="118">
        <v>295000</v>
      </c>
      <c r="CQ68" s="118">
        <v>279876</v>
      </c>
      <c r="CR68" s="118">
        <v>350000</v>
      </c>
      <c r="CS68" s="118">
        <v>347450</v>
      </c>
      <c r="CT68" s="118">
        <v>285950</v>
      </c>
      <c r="CU68" s="118">
        <v>260000</v>
      </c>
      <c r="CV68" s="118">
        <v>255000</v>
      </c>
      <c r="CW68" s="118">
        <v>305000</v>
      </c>
      <c r="CX68" s="118">
        <v>239000</v>
      </c>
      <c r="CY68" s="118">
        <v>255500</v>
      </c>
      <c r="CZ68" s="118">
        <v>264250</v>
      </c>
      <c r="DA68" s="118">
        <v>285000</v>
      </c>
      <c r="DB68" s="118">
        <v>279000</v>
      </c>
      <c r="DC68" s="118">
        <v>300000</v>
      </c>
      <c r="DD68" s="118">
        <v>287800</v>
      </c>
      <c r="DE68" s="118">
        <v>280000</v>
      </c>
      <c r="DF68" s="118">
        <v>285000</v>
      </c>
      <c r="DG68" s="118">
        <v>273000</v>
      </c>
      <c r="DH68" s="118">
        <v>255000</v>
      </c>
      <c r="DI68" s="118">
        <v>255000</v>
      </c>
      <c r="DJ68" s="118">
        <v>282500</v>
      </c>
      <c r="DK68" s="118">
        <v>315000</v>
      </c>
      <c r="DL68" s="118">
        <v>300000</v>
      </c>
      <c r="DM68" s="118">
        <v>235742</v>
      </c>
      <c r="DN68" s="118">
        <v>271513</v>
      </c>
      <c r="DO68" s="118">
        <v>280000</v>
      </c>
      <c r="DP68" s="118">
        <v>275000</v>
      </c>
      <c r="DQ68" s="118">
        <v>295000</v>
      </c>
      <c r="DR68" s="118">
        <v>299000</v>
      </c>
      <c r="DS68" s="118">
        <v>265000</v>
      </c>
      <c r="DT68" s="118">
        <v>259750</v>
      </c>
      <c r="DU68" s="118">
        <v>250000</v>
      </c>
      <c r="DV68" s="118">
        <v>329500</v>
      </c>
      <c r="DW68" s="118">
        <v>280000</v>
      </c>
      <c r="DX68" s="118">
        <v>280000</v>
      </c>
      <c r="DY68" s="118">
        <v>273750</v>
      </c>
      <c r="DZ68" s="118">
        <v>274000</v>
      </c>
      <c r="EA68" s="118">
        <v>270000</v>
      </c>
      <c r="EB68" s="118">
        <v>269900</v>
      </c>
      <c r="EC68" s="118">
        <v>293500</v>
      </c>
      <c r="ED68" s="118">
        <v>283000</v>
      </c>
      <c r="EE68" s="118">
        <v>271500</v>
      </c>
      <c r="EF68" s="118">
        <v>261250</v>
      </c>
      <c r="EG68" s="118">
        <v>286000</v>
      </c>
      <c r="EH68" s="118">
        <v>288500</v>
      </c>
      <c r="EI68" s="118">
        <v>279000</v>
      </c>
      <c r="EJ68" s="118">
        <v>315000</v>
      </c>
      <c r="EK68" s="118">
        <v>258500</v>
      </c>
      <c r="EL68" s="118">
        <v>312000</v>
      </c>
      <c r="EM68" s="118">
        <v>269500</v>
      </c>
      <c r="EN68" s="118">
        <v>290000</v>
      </c>
      <c r="EO68" s="118">
        <v>270000</v>
      </c>
      <c r="EP68" s="118">
        <v>296000</v>
      </c>
      <c r="EQ68" s="118">
        <v>239750</v>
      </c>
      <c r="ER68" s="118">
        <v>277450</v>
      </c>
      <c r="ES68" s="118">
        <v>275000</v>
      </c>
      <c r="ET68" s="118">
        <v>279000</v>
      </c>
      <c r="EU68" s="118">
        <v>319500</v>
      </c>
      <c r="EV68" s="118">
        <v>278000</v>
      </c>
      <c r="EW68" s="118">
        <v>300000</v>
      </c>
      <c r="EX68" s="118">
        <v>286000</v>
      </c>
      <c r="EY68" s="118">
        <v>303400</v>
      </c>
      <c r="EZ68" s="118">
        <v>317500</v>
      </c>
      <c r="FA68" s="118">
        <v>289000</v>
      </c>
      <c r="FB68" s="118">
        <v>315000</v>
      </c>
      <c r="FC68" s="118">
        <v>300000</v>
      </c>
      <c r="FD68" s="118">
        <v>286000</v>
      </c>
      <c r="FE68" s="118">
        <v>289000</v>
      </c>
      <c r="FF68" s="118">
        <v>284500</v>
      </c>
      <c r="FG68" s="118">
        <v>299450</v>
      </c>
      <c r="FH68" s="118">
        <v>327500</v>
      </c>
      <c r="FI68" s="118">
        <v>306000</v>
      </c>
      <c r="FJ68" s="118">
        <v>310000</v>
      </c>
      <c r="FK68" s="118">
        <v>312500</v>
      </c>
      <c r="FL68" s="118">
        <v>321750</v>
      </c>
      <c r="FM68" s="118">
        <v>288000</v>
      </c>
      <c r="FN68" s="118">
        <v>316000</v>
      </c>
      <c r="FO68" s="118">
        <v>305000</v>
      </c>
      <c r="FP68" s="118">
        <v>310000</v>
      </c>
      <c r="FQ68" s="118">
        <v>320000</v>
      </c>
      <c r="FR68" s="118">
        <v>304500</v>
      </c>
      <c r="FS68" s="118">
        <v>317500</v>
      </c>
      <c r="FT68" s="118">
        <v>345000</v>
      </c>
      <c r="FU68" s="118">
        <v>273975</v>
      </c>
      <c r="FV68" s="118">
        <v>305000</v>
      </c>
      <c r="FW68" s="118">
        <v>325000</v>
      </c>
      <c r="FX68" s="118">
        <v>319250</v>
      </c>
      <c r="FY68" s="118">
        <v>342000</v>
      </c>
      <c r="FZ68" s="118">
        <v>313750</v>
      </c>
      <c r="GA68" s="118">
        <v>333500</v>
      </c>
      <c r="GB68" s="118">
        <v>320000</v>
      </c>
      <c r="GC68" s="118">
        <v>294193</v>
      </c>
      <c r="GD68" s="118">
        <v>325000</v>
      </c>
      <c r="GE68" s="118">
        <v>339000</v>
      </c>
      <c r="GF68" s="118">
        <v>341500</v>
      </c>
      <c r="GG68" s="118">
        <v>329900</v>
      </c>
      <c r="GH68" s="118">
        <v>318500</v>
      </c>
      <c r="GI68" s="118">
        <v>332500</v>
      </c>
      <c r="GJ68" s="118">
        <v>339900</v>
      </c>
      <c r="GK68" s="118">
        <v>399100</v>
      </c>
      <c r="GL68" s="118">
        <v>335000</v>
      </c>
      <c r="GM68" s="193">
        <v>315000</v>
      </c>
      <c r="GN68" s="118">
        <v>313000</v>
      </c>
      <c r="GO68" s="118">
        <v>318750</v>
      </c>
      <c r="GP68" s="118">
        <v>335000</v>
      </c>
      <c r="GQ68" s="118">
        <v>344000</v>
      </c>
      <c r="GR68" s="118">
        <v>371000</v>
      </c>
      <c r="GS68" s="118">
        <v>342000</v>
      </c>
      <c r="GT68" s="118">
        <v>332000</v>
      </c>
      <c r="GU68" s="118">
        <v>347900</v>
      </c>
      <c r="GV68" s="118">
        <v>332500</v>
      </c>
      <c r="GW68" s="118">
        <v>350000</v>
      </c>
      <c r="GX68" s="118">
        <v>343000</v>
      </c>
      <c r="GY68" s="193">
        <v>368000</v>
      </c>
    </row>
    <row r="69" spans="1:207" s="118" customFormat="1" x14ac:dyDescent="0.3">
      <c r="A69" s="117" t="s">
        <v>55</v>
      </c>
      <c r="AG69" s="136">
        <v>47205399</v>
      </c>
      <c r="AH69" s="118">
        <v>42604901</v>
      </c>
      <c r="AI69" s="118">
        <v>34471262</v>
      </c>
      <c r="AJ69" s="118">
        <v>65265602</v>
      </c>
      <c r="AK69" s="118">
        <v>69520550</v>
      </c>
      <c r="AL69" s="118">
        <v>71410330</v>
      </c>
      <c r="AM69" s="118">
        <v>39816189</v>
      </c>
      <c r="AN69" s="118">
        <v>47717662</v>
      </c>
      <c r="AO69" s="118">
        <v>39526640</v>
      </c>
      <c r="AP69" s="118">
        <v>55853877</v>
      </c>
      <c r="AQ69" s="118">
        <v>40503552</v>
      </c>
      <c r="AR69" s="118">
        <v>44178183</v>
      </c>
      <c r="AS69" s="136">
        <v>40466294</v>
      </c>
      <c r="AT69" s="118">
        <v>46819475</v>
      </c>
      <c r="AU69" s="118">
        <v>55710954</v>
      </c>
      <c r="AV69" s="118">
        <v>62732539</v>
      </c>
      <c r="AW69" s="118">
        <v>62448361</v>
      </c>
      <c r="AX69" s="118">
        <v>50109260</v>
      </c>
      <c r="AY69" s="118">
        <v>59946824</v>
      </c>
      <c r="AZ69" s="118">
        <v>45920200</v>
      </c>
      <c r="BA69" s="118">
        <v>57090150</v>
      </c>
      <c r="BB69" s="118">
        <v>46714300</v>
      </c>
      <c r="BC69" s="118">
        <v>40503552</v>
      </c>
      <c r="BD69" s="118">
        <v>39565039</v>
      </c>
      <c r="BE69" s="136">
        <v>29895912</v>
      </c>
      <c r="BF69" s="118">
        <v>34091850</v>
      </c>
      <c r="BG69" s="118">
        <v>38789750</v>
      </c>
      <c r="BH69" s="118">
        <v>40704191</v>
      </c>
      <c r="BI69" s="118">
        <v>47407365</v>
      </c>
      <c r="BJ69" s="118">
        <v>44900829</v>
      </c>
      <c r="BK69" s="118">
        <v>43655189</v>
      </c>
      <c r="BL69" s="118">
        <v>40686545</v>
      </c>
      <c r="BM69" s="118">
        <v>37749435</v>
      </c>
      <c r="BN69" s="118">
        <v>35297989</v>
      </c>
      <c r="BO69" s="118">
        <v>30566326</v>
      </c>
      <c r="BP69" s="118">
        <v>31291849</v>
      </c>
      <c r="BQ69" s="136">
        <v>17389450</v>
      </c>
      <c r="BR69" s="118">
        <v>25328675</v>
      </c>
      <c r="BS69" s="118">
        <v>32464567</v>
      </c>
      <c r="BT69" s="118">
        <v>32852000</v>
      </c>
      <c r="BU69" s="118">
        <v>39288899</v>
      </c>
      <c r="BV69" s="118">
        <v>45943450</v>
      </c>
      <c r="BW69" s="118">
        <v>33608526</v>
      </c>
      <c r="BX69" s="118">
        <v>34830434</v>
      </c>
      <c r="BY69" s="118">
        <v>35700844</v>
      </c>
      <c r="BZ69" s="118">
        <v>38765085</v>
      </c>
      <c r="CA69" s="118">
        <v>36754930</v>
      </c>
      <c r="CB69" s="118">
        <v>42705700</v>
      </c>
      <c r="CC69" s="136">
        <v>38818500</v>
      </c>
      <c r="CD69" s="118">
        <v>28584449</v>
      </c>
      <c r="CE69" s="118">
        <v>42139213</v>
      </c>
      <c r="CF69" s="118">
        <v>47052654</v>
      </c>
      <c r="CG69" s="118">
        <v>56282280</v>
      </c>
      <c r="CH69" s="118">
        <v>46474846</v>
      </c>
      <c r="CI69" s="118">
        <v>38824552</v>
      </c>
      <c r="CJ69" s="118">
        <v>33043860</v>
      </c>
      <c r="CK69" s="118">
        <v>37634009</v>
      </c>
      <c r="CL69" s="118">
        <v>39431307</v>
      </c>
      <c r="CM69" s="118">
        <v>35531023</v>
      </c>
      <c r="CN69" s="118">
        <v>47323910</v>
      </c>
      <c r="CO69" s="136">
        <v>31881469</v>
      </c>
      <c r="CP69" s="118">
        <v>34630380</v>
      </c>
      <c r="CQ69" s="118">
        <v>47885276</v>
      </c>
      <c r="CR69" s="118">
        <v>51253523</v>
      </c>
      <c r="CS69" s="118">
        <v>52702977</v>
      </c>
      <c r="CT69" s="118">
        <v>51471051</v>
      </c>
      <c r="CU69" s="118">
        <v>39291126</v>
      </c>
      <c r="CV69" s="118">
        <v>30810405</v>
      </c>
      <c r="CW69" s="118">
        <v>45425058</v>
      </c>
      <c r="CX69" s="118">
        <v>34305520</v>
      </c>
      <c r="CY69" s="118">
        <v>23661088</v>
      </c>
      <c r="CZ69" s="118">
        <v>39944789</v>
      </c>
      <c r="DA69" s="118">
        <v>34849705</v>
      </c>
      <c r="DB69" s="118">
        <v>37622376</v>
      </c>
      <c r="DC69" s="118">
        <v>64782870</v>
      </c>
      <c r="DD69" s="118">
        <v>44171441</v>
      </c>
      <c r="DE69" s="118">
        <v>56930290</v>
      </c>
      <c r="DF69" s="118">
        <v>54067033</v>
      </c>
      <c r="DG69" s="118">
        <v>40109155</v>
      </c>
      <c r="DH69" s="118">
        <v>40622120</v>
      </c>
      <c r="DI69" s="118">
        <v>42910709</v>
      </c>
      <c r="DJ69" s="118">
        <v>48155487</v>
      </c>
      <c r="DK69" s="118">
        <v>50105950</v>
      </c>
      <c r="DL69" s="118">
        <v>46591321</v>
      </c>
      <c r="DM69" s="136">
        <v>29025378</v>
      </c>
      <c r="DN69" s="118">
        <v>28634562</v>
      </c>
      <c r="DO69" s="118">
        <v>51596237</v>
      </c>
      <c r="DP69" s="118">
        <v>53703510</v>
      </c>
      <c r="DQ69" s="118">
        <v>58312054</v>
      </c>
      <c r="DR69" s="118">
        <v>55867599</v>
      </c>
      <c r="DS69" s="118">
        <v>57774133</v>
      </c>
      <c r="DT69" s="118">
        <v>44799538</v>
      </c>
      <c r="DU69" s="118">
        <v>38887863</v>
      </c>
      <c r="DV69" s="118">
        <v>43728710</v>
      </c>
      <c r="DW69" s="118">
        <v>39376616</v>
      </c>
      <c r="DX69" s="118">
        <v>46505857</v>
      </c>
      <c r="DY69" s="136">
        <v>41558956</v>
      </c>
      <c r="DZ69" s="118">
        <v>30797923</v>
      </c>
      <c r="EA69" s="118">
        <v>44973561</v>
      </c>
      <c r="EB69" s="118">
        <v>64870853</v>
      </c>
      <c r="EC69" s="118">
        <v>75392586</v>
      </c>
      <c r="ED69" s="118">
        <v>54630189</v>
      </c>
      <c r="EE69" s="118">
        <v>42500893</v>
      </c>
      <c r="EF69" s="118">
        <v>38587393</v>
      </c>
      <c r="EG69" s="118">
        <v>47717101</v>
      </c>
      <c r="EH69" s="118">
        <v>50919644</v>
      </c>
      <c r="EI69" s="118">
        <v>48613801</v>
      </c>
      <c r="EJ69" s="118">
        <v>61219467</v>
      </c>
      <c r="EK69" s="136">
        <v>37825852</v>
      </c>
      <c r="EL69" s="118">
        <v>36899888</v>
      </c>
      <c r="EM69" s="118">
        <v>47172437</v>
      </c>
      <c r="EN69" s="118">
        <v>60797939</v>
      </c>
      <c r="EO69" s="118">
        <v>67662469</v>
      </c>
      <c r="EP69" s="118">
        <v>74699702</v>
      </c>
      <c r="EQ69" s="118">
        <v>63168186</v>
      </c>
      <c r="ER69" s="118">
        <v>51303745</v>
      </c>
      <c r="ES69" s="118">
        <v>50863793</v>
      </c>
      <c r="ET69" s="118">
        <v>48597661</v>
      </c>
      <c r="EU69" s="118">
        <v>54310986</v>
      </c>
      <c r="EV69" s="118">
        <v>56364805</v>
      </c>
      <c r="EW69" s="136">
        <v>47379563</v>
      </c>
      <c r="EX69" s="118">
        <v>33437008</v>
      </c>
      <c r="EY69" s="118">
        <v>52363972</v>
      </c>
      <c r="EZ69" s="118">
        <v>58917871</v>
      </c>
      <c r="FA69" s="118">
        <v>63408941</v>
      </c>
      <c r="FB69" s="118">
        <v>71863377</v>
      </c>
      <c r="FC69" s="118">
        <v>53939277</v>
      </c>
      <c r="FD69" s="118">
        <v>55109188</v>
      </c>
      <c r="FE69" s="118">
        <v>55925776</v>
      </c>
      <c r="FF69" s="118">
        <v>51278488</v>
      </c>
      <c r="FG69" s="118">
        <v>51150392</v>
      </c>
      <c r="FH69" s="118">
        <v>68382407</v>
      </c>
      <c r="FI69" s="136">
        <v>46171775</v>
      </c>
      <c r="FJ69" s="118">
        <v>49404971</v>
      </c>
      <c r="FK69" s="118">
        <v>66557269</v>
      </c>
      <c r="FL69" s="118">
        <v>72187652</v>
      </c>
      <c r="FM69" s="118">
        <v>81978227</v>
      </c>
      <c r="FN69" s="118">
        <v>83911384</v>
      </c>
      <c r="FO69" s="118">
        <v>53770962</v>
      </c>
      <c r="FP69" s="118">
        <v>60870546</v>
      </c>
      <c r="FQ69" s="118">
        <v>60920419</v>
      </c>
      <c r="FR69" s="118">
        <v>57534728</v>
      </c>
      <c r="FS69" s="118">
        <v>61423739</v>
      </c>
      <c r="FT69" s="118">
        <v>71325400</v>
      </c>
      <c r="FU69" s="118">
        <v>53806022</v>
      </c>
      <c r="FV69" s="118">
        <v>37775593</v>
      </c>
      <c r="FW69" s="118">
        <v>74855305</v>
      </c>
      <c r="FX69" s="118">
        <v>72701705</v>
      </c>
      <c r="FY69" s="118">
        <v>95944777</v>
      </c>
      <c r="FZ69" s="118">
        <v>77879484</v>
      </c>
      <c r="GA69" s="118">
        <v>71991330</v>
      </c>
      <c r="GB69" s="118">
        <v>70552463</v>
      </c>
      <c r="GC69" s="118">
        <v>51055445</v>
      </c>
      <c r="GD69" s="118">
        <v>68813556</v>
      </c>
      <c r="GE69" s="118">
        <v>53716537</v>
      </c>
      <c r="GF69" s="118">
        <v>75011518</v>
      </c>
      <c r="GG69" s="118">
        <v>47996645</v>
      </c>
      <c r="GH69" s="118">
        <v>47520857</v>
      </c>
      <c r="GI69" s="118">
        <v>73175948</v>
      </c>
      <c r="GJ69" s="118">
        <v>77882329</v>
      </c>
      <c r="GK69" s="118">
        <v>85644128</v>
      </c>
      <c r="GL69" s="118">
        <v>77881539</v>
      </c>
      <c r="GM69" s="193">
        <v>68405376</v>
      </c>
      <c r="GN69" s="118">
        <v>75137084</v>
      </c>
      <c r="GO69" s="118">
        <v>66950.350000000006</v>
      </c>
      <c r="GP69" s="118">
        <v>75993539</v>
      </c>
      <c r="GQ69" s="118">
        <v>90283404</v>
      </c>
      <c r="GR69" s="118">
        <v>73319980</v>
      </c>
      <c r="GS69" s="118">
        <v>59692538</v>
      </c>
      <c r="GT69" s="118">
        <v>52783977</v>
      </c>
      <c r="GU69" s="118">
        <v>86642322</v>
      </c>
      <c r="GV69" s="118">
        <v>63917397</v>
      </c>
      <c r="GW69" s="118">
        <v>60473571</v>
      </c>
      <c r="GX69" s="118">
        <v>87099309</v>
      </c>
      <c r="GY69" s="193">
        <v>173371414</v>
      </c>
    </row>
    <row r="70" spans="1:207" s="115" customFormat="1" x14ac:dyDescent="0.3">
      <c r="GM70" s="93"/>
    </row>
    <row r="71" spans="1:207" s="108" customFormat="1" x14ac:dyDescent="0.3">
      <c r="A71" s="90" t="s">
        <v>5</v>
      </c>
      <c r="AZ71" s="90"/>
      <c r="BA71" s="90"/>
      <c r="BB71" s="90"/>
      <c r="BC71" s="90"/>
      <c r="BD71" s="90"/>
      <c r="GM71" s="192"/>
      <c r="GY71" s="192"/>
    </row>
    <row r="72" spans="1:207" s="118" customFormat="1" x14ac:dyDescent="0.3">
      <c r="A72" s="117" t="s">
        <v>317</v>
      </c>
      <c r="AG72" s="136"/>
      <c r="AS72" s="136"/>
      <c r="BE72" s="136"/>
      <c r="BQ72" s="136"/>
      <c r="CC72" s="136"/>
      <c r="CO72" s="136"/>
      <c r="DM72" s="136"/>
      <c r="DY72" s="136"/>
      <c r="EK72" s="136"/>
      <c r="EW72" s="136"/>
      <c r="FI72" s="136"/>
      <c r="GM72" s="193"/>
      <c r="GU72" s="118">
        <v>227889952</v>
      </c>
      <c r="GV72" s="118">
        <v>136137604</v>
      </c>
      <c r="GW72" s="118">
        <v>220563624</v>
      </c>
      <c r="GX72" s="118">
        <v>351494963</v>
      </c>
      <c r="GY72" s="193">
        <v>414282303</v>
      </c>
    </row>
    <row r="73" spans="1:207" s="116" customFormat="1" x14ac:dyDescent="0.3">
      <c r="A73" s="115"/>
      <c r="AZ73" s="115"/>
      <c r="BA73" s="115"/>
      <c r="BB73" s="115"/>
      <c r="BC73" s="115"/>
      <c r="BD73" s="115"/>
      <c r="GM73" s="192"/>
      <c r="GY73" s="192"/>
    </row>
    <row r="74" spans="1:207" s="91" customFormat="1" x14ac:dyDescent="0.3">
      <c r="A74" s="91" t="s">
        <v>67</v>
      </c>
      <c r="R74" s="91">
        <v>175</v>
      </c>
      <c r="S74" s="91">
        <v>129</v>
      </c>
      <c r="T74" s="91">
        <v>155</v>
      </c>
      <c r="U74" s="91">
        <v>130</v>
      </c>
      <c r="V74" s="91">
        <v>105</v>
      </c>
      <c r="W74" s="91">
        <v>171</v>
      </c>
      <c r="X74" s="91">
        <v>175</v>
      </c>
      <c r="Y74" s="91">
        <v>243</v>
      </c>
      <c r="Z74" s="91">
        <v>202</v>
      </c>
      <c r="AA74" s="91">
        <v>145</v>
      </c>
      <c r="AB74" s="91">
        <v>155</v>
      </c>
      <c r="AC74" s="91">
        <v>155</v>
      </c>
      <c r="AD74" s="91">
        <v>139</v>
      </c>
      <c r="AE74" s="91">
        <v>107</v>
      </c>
      <c r="AF74" s="91">
        <v>92</v>
      </c>
      <c r="AG74" s="91">
        <v>75</v>
      </c>
      <c r="AH74" s="91">
        <v>80</v>
      </c>
      <c r="AI74" s="91">
        <v>107</v>
      </c>
      <c r="AJ74" s="91">
        <v>104</v>
      </c>
      <c r="AK74" s="91">
        <v>113</v>
      </c>
      <c r="AL74" s="91">
        <v>103</v>
      </c>
      <c r="AM74" s="91">
        <v>74</v>
      </c>
      <c r="AN74" s="91">
        <v>79</v>
      </c>
      <c r="AO74" s="91">
        <v>72</v>
      </c>
      <c r="AP74" s="91">
        <v>95</v>
      </c>
      <c r="AQ74" s="91">
        <v>62</v>
      </c>
      <c r="AR74" s="91">
        <v>72</v>
      </c>
      <c r="AS74" s="91">
        <v>72</v>
      </c>
      <c r="AT74" s="91">
        <v>82</v>
      </c>
      <c r="AU74" s="91">
        <v>87</v>
      </c>
      <c r="AV74" s="91">
        <v>110</v>
      </c>
      <c r="AW74" s="91">
        <v>106</v>
      </c>
      <c r="AX74" s="91">
        <v>101</v>
      </c>
      <c r="AY74" s="91">
        <v>81</v>
      </c>
      <c r="AZ74" s="91">
        <v>86</v>
      </c>
      <c r="BA74" s="91">
        <v>93</v>
      </c>
      <c r="BB74" s="91">
        <v>87</v>
      </c>
      <c r="BC74" s="91">
        <v>70</v>
      </c>
      <c r="BD74" s="91">
        <v>74</v>
      </c>
      <c r="BE74" s="91">
        <v>52</v>
      </c>
      <c r="BF74" s="91">
        <v>67</v>
      </c>
      <c r="BG74" s="91">
        <v>83</v>
      </c>
      <c r="BH74" s="91">
        <v>77</v>
      </c>
      <c r="BI74" s="91">
        <v>97</v>
      </c>
      <c r="BJ74" s="91">
        <v>94</v>
      </c>
      <c r="BK74" s="91">
        <v>77</v>
      </c>
      <c r="BL74" s="91">
        <v>83</v>
      </c>
      <c r="BM74" s="91">
        <v>77</v>
      </c>
      <c r="BN74" s="91">
        <v>77</v>
      </c>
      <c r="BO74" s="91">
        <v>52</v>
      </c>
      <c r="BP74" s="91">
        <v>65</v>
      </c>
      <c r="BQ74" s="91">
        <v>39</v>
      </c>
      <c r="BR74" s="91">
        <v>60</v>
      </c>
      <c r="BS74" s="91">
        <v>80</v>
      </c>
      <c r="BT74" s="91">
        <v>75</v>
      </c>
      <c r="BU74" s="91">
        <v>96</v>
      </c>
      <c r="BV74" s="91">
        <v>101</v>
      </c>
      <c r="BW74" s="91">
        <v>91</v>
      </c>
      <c r="BX74" s="91">
        <v>88</v>
      </c>
      <c r="BY74" s="91">
        <v>86</v>
      </c>
      <c r="BZ74" s="91">
        <v>84</v>
      </c>
      <c r="CA74" s="91">
        <v>90</v>
      </c>
      <c r="CB74" s="91">
        <v>86</v>
      </c>
      <c r="CC74" s="91">
        <v>85</v>
      </c>
      <c r="CD74" s="91">
        <v>66</v>
      </c>
      <c r="CE74" s="91">
        <v>102</v>
      </c>
      <c r="CF74" s="91">
        <v>105</v>
      </c>
      <c r="CG74" s="91">
        <v>122</v>
      </c>
      <c r="CH74" s="91">
        <v>121</v>
      </c>
      <c r="CI74" s="91">
        <v>98</v>
      </c>
      <c r="CJ74" s="91">
        <v>91</v>
      </c>
      <c r="CK74" s="91">
        <v>94</v>
      </c>
      <c r="CL74" s="91">
        <v>100</v>
      </c>
      <c r="CM74" s="91">
        <v>90</v>
      </c>
      <c r="CN74" s="91">
        <v>112</v>
      </c>
      <c r="CO74" s="91">
        <v>72</v>
      </c>
      <c r="CP74" s="91">
        <v>78</v>
      </c>
      <c r="CQ74" s="91">
        <v>112</v>
      </c>
      <c r="CR74" s="91">
        <v>123</v>
      </c>
      <c r="CS74" s="91">
        <v>111</v>
      </c>
      <c r="CT74" s="91">
        <v>127</v>
      </c>
      <c r="CU74" s="91">
        <v>101</v>
      </c>
      <c r="CV74" s="91">
        <v>93</v>
      </c>
      <c r="CW74" s="91">
        <v>99</v>
      </c>
      <c r="CX74" s="91">
        <v>93</v>
      </c>
      <c r="CY74" s="91">
        <v>61</v>
      </c>
      <c r="CZ74" s="91">
        <v>89</v>
      </c>
      <c r="DA74" s="91">
        <v>81</v>
      </c>
      <c r="DB74" s="91">
        <v>97</v>
      </c>
      <c r="DC74" s="91">
        <v>149</v>
      </c>
      <c r="DD74" s="91">
        <v>118</v>
      </c>
      <c r="DE74" s="91">
        <v>140</v>
      </c>
      <c r="DF74" s="91">
        <v>123</v>
      </c>
      <c r="DG74" s="91">
        <v>102</v>
      </c>
      <c r="DH74" s="91">
        <v>114</v>
      </c>
      <c r="DI74" s="91">
        <v>125</v>
      </c>
      <c r="DJ74" s="91">
        <v>117</v>
      </c>
      <c r="DK74" s="91">
        <v>109</v>
      </c>
      <c r="DL74" s="91">
        <v>93</v>
      </c>
      <c r="DM74" s="91">
        <v>77</v>
      </c>
      <c r="DN74" s="91">
        <v>79</v>
      </c>
      <c r="DO74" s="91">
        <v>121</v>
      </c>
      <c r="DP74" s="91">
        <v>155</v>
      </c>
      <c r="DQ74" s="91">
        <v>140</v>
      </c>
      <c r="DR74" s="91">
        <v>135</v>
      </c>
      <c r="DS74" s="91">
        <v>143</v>
      </c>
      <c r="DT74" s="91">
        <v>114</v>
      </c>
      <c r="DU74" s="91">
        <v>105</v>
      </c>
      <c r="DV74" s="91">
        <v>99</v>
      </c>
      <c r="DW74" s="91">
        <v>95</v>
      </c>
      <c r="DX74" s="91">
        <v>114</v>
      </c>
      <c r="DY74" s="91">
        <v>89</v>
      </c>
      <c r="DZ74" s="91">
        <v>75</v>
      </c>
      <c r="EA74" s="91">
        <v>92</v>
      </c>
      <c r="EB74" s="91">
        <v>120</v>
      </c>
      <c r="EC74" s="91">
        <v>167</v>
      </c>
      <c r="ED74" s="91">
        <v>133</v>
      </c>
      <c r="EE74" s="91">
        <v>102</v>
      </c>
      <c r="EF74" s="91">
        <v>88</v>
      </c>
      <c r="EG74" s="91">
        <v>132</v>
      </c>
      <c r="EH74" s="91">
        <v>128</v>
      </c>
      <c r="EI74" s="91">
        <v>100</v>
      </c>
      <c r="EJ74" s="91">
        <v>144</v>
      </c>
      <c r="EK74" s="91">
        <v>86</v>
      </c>
      <c r="EL74" s="91">
        <v>94</v>
      </c>
      <c r="EM74" s="91">
        <v>110</v>
      </c>
      <c r="EN74" s="91">
        <v>140</v>
      </c>
      <c r="EO74" s="91">
        <v>177</v>
      </c>
      <c r="EP74" s="91">
        <v>155</v>
      </c>
      <c r="EQ74" s="91">
        <v>152</v>
      </c>
      <c r="ER74" s="91">
        <v>122</v>
      </c>
      <c r="ES74" s="91">
        <v>120</v>
      </c>
      <c r="ET74" s="91">
        <v>128</v>
      </c>
      <c r="EU74" s="91">
        <v>124</v>
      </c>
      <c r="EV74" s="91">
        <v>131</v>
      </c>
      <c r="EW74" s="91">
        <v>97</v>
      </c>
      <c r="EX74" s="91">
        <v>77</v>
      </c>
      <c r="EY74" s="91">
        <v>115</v>
      </c>
      <c r="EZ74" s="91">
        <v>138</v>
      </c>
      <c r="FA74" s="91">
        <v>153</v>
      </c>
      <c r="FB74" s="91">
        <v>155</v>
      </c>
      <c r="FC74" s="91">
        <v>135</v>
      </c>
      <c r="FD74" s="91">
        <v>127</v>
      </c>
      <c r="FE74" s="91">
        <v>134</v>
      </c>
      <c r="FF74" s="91">
        <v>125</v>
      </c>
      <c r="FG74" s="91">
        <v>119</v>
      </c>
      <c r="FH74" s="91">
        <v>157</v>
      </c>
      <c r="FI74" s="91">
        <v>99</v>
      </c>
      <c r="FJ74" s="91">
        <v>114</v>
      </c>
      <c r="FK74" s="91">
        <v>159</v>
      </c>
      <c r="FL74" s="91">
        <v>155</v>
      </c>
      <c r="FM74" s="91">
        <v>170</v>
      </c>
      <c r="FN74" s="91">
        <v>189</v>
      </c>
      <c r="FO74" s="91">
        <v>113</v>
      </c>
      <c r="FP74" s="91">
        <v>134</v>
      </c>
      <c r="FQ74" s="91">
        <v>146</v>
      </c>
      <c r="FR74" s="91">
        <v>142</v>
      </c>
      <c r="FS74" s="91">
        <v>141</v>
      </c>
      <c r="FT74" s="91">
        <v>146</v>
      </c>
      <c r="FU74" s="91">
        <v>100</v>
      </c>
      <c r="FV74" s="91">
        <v>79</v>
      </c>
      <c r="FW74" s="91">
        <v>159</v>
      </c>
      <c r="FX74" s="91">
        <v>154</v>
      </c>
      <c r="FY74" s="91">
        <v>189</v>
      </c>
      <c r="FZ74" s="91">
        <v>161</v>
      </c>
      <c r="GA74" s="91">
        <v>146</v>
      </c>
      <c r="GB74" s="91">
        <v>156</v>
      </c>
      <c r="GC74" s="91">
        <v>118</v>
      </c>
      <c r="GD74" s="91">
        <v>154</v>
      </c>
      <c r="GE74" s="91">
        <v>121</v>
      </c>
      <c r="GF74" s="91">
        <v>142</v>
      </c>
      <c r="GG74" s="91">
        <v>105</v>
      </c>
      <c r="GH74" s="91">
        <v>104</v>
      </c>
      <c r="GI74" s="91">
        <v>158</v>
      </c>
      <c r="GJ74" s="91">
        <v>170</v>
      </c>
      <c r="GK74" s="91">
        <v>188</v>
      </c>
      <c r="GL74" s="91">
        <v>166</v>
      </c>
      <c r="GM74" s="93">
        <v>156</v>
      </c>
      <c r="GN74" s="91">
        <v>171</v>
      </c>
      <c r="GO74" s="91">
        <v>138</v>
      </c>
      <c r="GP74" s="91">
        <v>162</v>
      </c>
      <c r="GQ74" s="91">
        <v>174</v>
      </c>
      <c r="GR74" s="91">
        <v>146</v>
      </c>
      <c r="GS74" s="91">
        <v>125</v>
      </c>
      <c r="GT74" s="91">
        <v>126</v>
      </c>
      <c r="GU74" s="91">
        <v>175</v>
      </c>
      <c r="GV74" s="91">
        <v>131</v>
      </c>
      <c r="GW74" s="91">
        <v>128</v>
      </c>
      <c r="GX74" s="91">
        <v>175</v>
      </c>
      <c r="GY74" s="93">
        <v>321</v>
      </c>
    </row>
    <row r="75" spans="1:207" s="118" customFormat="1" x14ac:dyDescent="0.3">
      <c r="A75" s="117" t="s">
        <v>50</v>
      </c>
      <c r="EI75" s="118">
        <v>348749</v>
      </c>
      <c r="EJ75" s="118">
        <v>403894</v>
      </c>
      <c r="EK75" s="118">
        <v>377759</v>
      </c>
      <c r="EL75" s="118">
        <v>368089</v>
      </c>
      <c r="EM75" s="118">
        <v>371453</v>
      </c>
      <c r="EN75" s="118">
        <v>417715</v>
      </c>
      <c r="EO75" s="118">
        <v>357918</v>
      </c>
      <c r="EP75" s="118">
        <v>425298</v>
      </c>
      <c r="EQ75" s="118">
        <v>390414</v>
      </c>
      <c r="ER75" s="118">
        <v>386939</v>
      </c>
      <c r="ES75" s="118">
        <v>382138</v>
      </c>
      <c r="ET75" s="118">
        <v>330612</v>
      </c>
      <c r="EU75" s="118">
        <v>411667</v>
      </c>
      <c r="EV75" s="118">
        <v>400025</v>
      </c>
      <c r="EW75" s="118">
        <v>450235</v>
      </c>
      <c r="EX75" s="118">
        <v>393220</v>
      </c>
      <c r="EY75" s="118">
        <v>409497</v>
      </c>
      <c r="EZ75" s="118">
        <v>390808</v>
      </c>
      <c r="FA75" s="118">
        <v>382516</v>
      </c>
      <c r="FB75" s="118">
        <v>415650</v>
      </c>
      <c r="FC75" s="118">
        <v>356000</v>
      </c>
      <c r="FD75" s="118">
        <v>370791</v>
      </c>
      <c r="FE75" s="118">
        <v>368114</v>
      </c>
      <c r="FF75" s="118">
        <v>375030</v>
      </c>
      <c r="FG75" s="118">
        <v>387024</v>
      </c>
      <c r="FH75" s="118">
        <v>411661</v>
      </c>
      <c r="FI75" s="118">
        <v>402664</v>
      </c>
      <c r="FJ75" s="118">
        <v>401694</v>
      </c>
      <c r="FK75" s="118">
        <v>389781</v>
      </c>
      <c r="FL75" s="118">
        <v>427190</v>
      </c>
      <c r="FM75" s="118">
        <v>438714</v>
      </c>
      <c r="FN75" s="118">
        <v>407628</v>
      </c>
      <c r="FO75" s="118">
        <v>396292</v>
      </c>
      <c r="FP75" s="118">
        <v>384602</v>
      </c>
      <c r="FQ75" s="118">
        <v>388913</v>
      </c>
      <c r="FR75" s="118">
        <v>364059</v>
      </c>
      <c r="FS75" s="118">
        <v>399668</v>
      </c>
      <c r="FT75" s="118">
        <v>453535</v>
      </c>
      <c r="FU75" s="118">
        <v>499754</v>
      </c>
      <c r="FV75" s="118">
        <v>452416</v>
      </c>
      <c r="FW75" s="118">
        <v>431692</v>
      </c>
      <c r="FX75" s="118">
        <v>415138</v>
      </c>
      <c r="FY75" s="118">
        <v>471307</v>
      </c>
      <c r="FZ75" s="118">
        <v>445051</v>
      </c>
      <c r="GA75" s="118">
        <v>450583</v>
      </c>
      <c r="GB75" s="118">
        <v>405866</v>
      </c>
      <c r="GC75" s="118">
        <v>386920</v>
      </c>
      <c r="GD75" s="118">
        <v>416056</v>
      </c>
      <c r="GE75" s="118">
        <v>414278</v>
      </c>
      <c r="GF75" s="118">
        <v>483931</v>
      </c>
      <c r="GG75" s="118">
        <v>431612</v>
      </c>
      <c r="GH75" s="118">
        <v>423809</v>
      </c>
      <c r="GI75" s="118">
        <v>420729</v>
      </c>
      <c r="GJ75" s="118">
        <v>429602</v>
      </c>
      <c r="GK75" s="118">
        <v>441817</v>
      </c>
      <c r="GL75" s="118">
        <v>428957</v>
      </c>
      <c r="GM75" s="193">
        <v>395856</v>
      </c>
      <c r="GN75" s="118">
        <v>400303</v>
      </c>
      <c r="GO75" s="118">
        <v>444503</v>
      </c>
      <c r="GP75" s="118">
        <v>429749</v>
      </c>
      <c r="GQ75" s="118">
        <v>468389</v>
      </c>
      <c r="GR75" s="118">
        <v>449360</v>
      </c>
      <c r="GS75" s="118">
        <v>437368</v>
      </c>
      <c r="GT75" s="118">
        <v>401324</v>
      </c>
      <c r="GU75" s="118">
        <v>462903</v>
      </c>
      <c r="GV75" s="118">
        <v>447895</v>
      </c>
      <c r="GW75" s="118">
        <v>441108</v>
      </c>
      <c r="GX75" s="118">
        <v>443331</v>
      </c>
      <c r="GY75" s="193">
        <v>496542</v>
      </c>
    </row>
    <row r="76" spans="1:207" s="118" customFormat="1" x14ac:dyDescent="0.3">
      <c r="A76" s="117" t="s">
        <v>51</v>
      </c>
      <c r="R76" s="118">
        <v>419000</v>
      </c>
      <c r="S76" s="118">
        <v>480000</v>
      </c>
      <c r="T76" s="118">
        <v>415000</v>
      </c>
      <c r="U76" s="118">
        <v>452000</v>
      </c>
      <c r="V76" s="118">
        <v>495000</v>
      </c>
      <c r="W76" s="118">
        <v>496000</v>
      </c>
      <c r="X76" s="118">
        <v>510000</v>
      </c>
      <c r="Y76" s="118">
        <v>534500</v>
      </c>
      <c r="Z76" s="118">
        <v>507500</v>
      </c>
      <c r="AA76" s="118">
        <v>409500</v>
      </c>
      <c r="AB76" s="118">
        <v>410000</v>
      </c>
      <c r="AC76" s="118">
        <v>420000</v>
      </c>
      <c r="AD76" s="118">
        <v>450000</v>
      </c>
      <c r="AE76" s="118">
        <v>425000</v>
      </c>
      <c r="AF76" s="118">
        <v>419950</v>
      </c>
      <c r="AG76" s="118">
        <v>433000</v>
      </c>
      <c r="AH76" s="118">
        <v>341250</v>
      </c>
      <c r="AI76" s="118">
        <v>398000</v>
      </c>
      <c r="AJ76" s="118">
        <v>454790</v>
      </c>
      <c r="AK76" s="118">
        <v>417500</v>
      </c>
      <c r="AL76" s="118">
        <v>529000</v>
      </c>
      <c r="AM76" s="118">
        <v>368200</v>
      </c>
      <c r="AN76" s="118">
        <v>369350</v>
      </c>
      <c r="AO76" s="118">
        <v>419500</v>
      </c>
      <c r="AP76" s="118">
        <v>410000</v>
      </c>
      <c r="AQ76" s="118">
        <v>443250</v>
      </c>
      <c r="AR76" s="118">
        <v>418750</v>
      </c>
      <c r="AS76" s="118">
        <v>385000</v>
      </c>
      <c r="AT76" s="118">
        <v>327000</v>
      </c>
      <c r="AU76" s="118">
        <v>425000</v>
      </c>
      <c r="AV76" s="118">
        <v>412000</v>
      </c>
      <c r="AW76" s="118">
        <v>430000</v>
      </c>
      <c r="AX76" s="118">
        <v>395000</v>
      </c>
      <c r="AY76" s="118">
        <v>342900</v>
      </c>
      <c r="AZ76" s="118">
        <v>357450</v>
      </c>
      <c r="BA76" s="118">
        <v>350000</v>
      </c>
      <c r="BB76" s="118">
        <v>415000</v>
      </c>
      <c r="BC76" s="118">
        <v>357500</v>
      </c>
      <c r="BD76" s="118">
        <v>406339</v>
      </c>
      <c r="BE76" s="118">
        <v>381206</v>
      </c>
      <c r="BF76" s="118">
        <v>320000</v>
      </c>
      <c r="BG76" s="118">
        <v>345000</v>
      </c>
      <c r="BH76" s="118">
        <v>360000</v>
      </c>
      <c r="BI76" s="118">
        <v>375000</v>
      </c>
      <c r="BJ76" s="118">
        <v>362500</v>
      </c>
      <c r="BK76" s="118">
        <v>359000</v>
      </c>
      <c r="BL76" s="118">
        <v>300000</v>
      </c>
      <c r="BM76" s="118">
        <v>375000</v>
      </c>
      <c r="BN76" s="118">
        <v>325000</v>
      </c>
      <c r="BO76" s="118">
        <v>334575</v>
      </c>
      <c r="BP76" s="118">
        <v>394000</v>
      </c>
      <c r="BQ76" s="118">
        <v>290000</v>
      </c>
      <c r="BR76" s="118">
        <v>292000</v>
      </c>
      <c r="BS76" s="118">
        <v>362500</v>
      </c>
      <c r="BT76" s="118">
        <v>375000</v>
      </c>
      <c r="BU76" s="118">
        <v>292500</v>
      </c>
      <c r="BV76" s="118">
        <v>325000</v>
      </c>
      <c r="BW76" s="118">
        <v>265000</v>
      </c>
      <c r="BX76" s="118">
        <v>297500</v>
      </c>
      <c r="BY76" s="118">
        <v>322500</v>
      </c>
      <c r="BZ76" s="118">
        <v>335000</v>
      </c>
      <c r="CA76" s="118">
        <v>310000</v>
      </c>
      <c r="CB76" s="118">
        <v>367000</v>
      </c>
      <c r="CC76" s="118">
        <v>399000</v>
      </c>
      <c r="CD76" s="118">
        <v>336000</v>
      </c>
      <c r="CE76" s="118">
        <v>322500</v>
      </c>
      <c r="CF76" s="118">
        <v>317500</v>
      </c>
      <c r="CG76" s="118">
        <v>314475</v>
      </c>
      <c r="CH76" s="118">
        <v>322000</v>
      </c>
      <c r="CI76" s="118">
        <v>301500</v>
      </c>
      <c r="CJ76" s="118">
        <v>300000</v>
      </c>
      <c r="CK76" s="118">
        <v>317250</v>
      </c>
      <c r="CL76" s="118">
        <v>368952</v>
      </c>
      <c r="CM76" s="118">
        <v>318750</v>
      </c>
      <c r="CN76" s="118">
        <v>341500</v>
      </c>
      <c r="CO76" s="118">
        <v>408300</v>
      </c>
      <c r="CP76" s="118">
        <v>347450</v>
      </c>
      <c r="CQ76" s="118">
        <v>308500</v>
      </c>
      <c r="CR76" s="118">
        <v>360000</v>
      </c>
      <c r="CS76" s="118">
        <v>360000</v>
      </c>
      <c r="CT76" s="118">
        <v>300000</v>
      </c>
      <c r="CU76" s="118">
        <v>295000</v>
      </c>
      <c r="CV76" s="118">
        <v>274900</v>
      </c>
      <c r="CW76" s="118">
        <v>315000</v>
      </c>
      <c r="CX76" s="118">
        <v>247000</v>
      </c>
      <c r="CY76" s="118">
        <v>269000</v>
      </c>
      <c r="CZ76" s="118">
        <v>265900</v>
      </c>
      <c r="DA76" s="118">
        <v>307500</v>
      </c>
      <c r="DB76" s="118">
        <v>295000</v>
      </c>
      <c r="DC76" s="118">
        <v>310000</v>
      </c>
      <c r="DD76" s="118">
        <v>298000</v>
      </c>
      <c r="DE76" s="118">
        <v>294500</v>
      </c>
      <c r="DF76" s="118">
        <v>304400</v>
      </c>
      <c r="DG76" s="118">
        <v>317500</v>
      </c>
      <c r="DH76" s="118">
        <v>292500</v>
      </c>
      <c r="DI76" s="118">
        <v>277000</v>
      </c>
      <c r="DJ76" s="118">
        <v>295000</v>
      </c>
      <c r="DK76" s="118">
        <v>346500</v>
      </c>
      <c r="DL76" s="118">
        <v>330000</v>
      </c>
      <c r="DM76" s="118">
        <v>260000</v>
      </c>
      <c r="DN76" s="118">
        <v>300000</v>
      </c>
      <c r="DO76" s="118">
        <v>305000</v>
      </c>
      <c r="DP76" s="118">
        <v>284250</v>
      </c>
      <c r="DQ76" s="118">
        <v>323000</v>
      </c>
      <c r="DR76" s="118">
        <v>303000</v>
      </c>
      <c r="DS76" s="118">
        <v>277000</v>
      </c>
      <c r="DT76" s="118">
        <v>270000</v>
      </c>
      <c r="DU76" s="118">
        <v>263000</v>
      </c>
      <c r="DV76" s="118">
        <v>338000</v>
      </c>
      <c r="DW76" s="118">
        <v>290000</v>
      </c>
      <c r="DX76" s="118">
        <v>300000</v>
      </c>
      <c r="DY76" s="118">
        <v>295425</v>
      </c>
      <c r="DZ76" s="118">
        <v>275000</v>
      </c>
      <c r="EA76" s="118">
        <v>289200</v>
      </c>
      <c r="EB76" s="118">
        <v>294750</v>
      </c>
      <c r="EC76" s="118">
        <v>320000</v>
      </c>
      <c r="ED76" s="118">
        <v>299900</v>
      </c>
      <c r="EE76" s="118">
        <v>285000</v>
      </c>
      <c r="EF76" s="118">
        <v>292500</v>
      </c>
      <c r="EG76" s="118">
        <v>288500</v>
      </c>
      <c r="EH76" s="118">
        <v>299000</v>
      </c>
      <c r="EI76" s="118">
        <v>285500</v>
      </c>
      <c r="EJ76" s="118">
        <v>318000</v>
      </c>
      <c r="EK76" s="118">
        <v>335000</v>
      </c>
      <c r="EL76" s="118">
        <v>317500</v>
      </c>
      <c r="EM76" s="118">
        <v>283880</v>
      </c>
      <c r="EN76" s="118">
        <v>300750</v>
      </c>
      <c r="EO76" s="118">
        <v>280000</v>
      </c>
      <c r="EP76" s="118">
        <v>300000</v>
      </c>
      <c r="EQ76" s="118">
        <v>279000</v>
      </c>
      <c r="ER76" s="118">
        <v>325000</v>
      </c>
      <c r="ES76" s="118">
        <v>288500</v>
      </c>
      <c r="ET76" s="118">
        <v>284500</v>
      </c>
      <c r="EU76" s="118">
        <v>328500</v>
      </c>
      <c r="EV76" s="118">
        <v>286000</v>
      </c>
      <c r="EW76" s="118">
        <v>325000</v>
      </c>
      <c r="EX76" s="118">
        <v>288000</v>
      </c>
      <c r="EY76" s="118">
        <v>325000</v>
      </c>
      <c r="EZ76" s="118">
        <v>340000</v>
      </c>
      <c r="FA76" s="118">
        <v>325000</v>
      </c>
      <c r="FB76" s="118">
        <v>330000</v>
      </c>
      <c r="FC76" s="118">
        <v>309000</v>
      </c>
      <c r="FD76" s="118">
        <v>310000</v>
      </c>
      <c r="FE76" s="118">
        <v>294450</v>
      </c>
      <c r="FF76" s="118">
        <v>290000</v>
      </c>
      <c r="FG76" s="118">
        <v>310500</v>
      </c>
      <c r="FH76" s="118">
        <v>335000</v>
      </c>
      <c r="FI76" s="118">
        <v>309000</v>
      </c>
      <c r="FJ76" s="118">
        <v>311500</v>
      </c>
      <c r="FK76" s="118">
        <v>329000</v>
      </c>
      <c r="FL76" s="118">
        <v>339000</v>
      </c>
      <c r="FM76" s="118">
        <v>326000</v>
      </c>
      <c r="FN76" s="118">
        <v>325000</v>
      </c>
      <c r="FO76" s="118">
        <v>330000</v>
      </c>
      <c r="FP76" s="118">
        <v>324000</v>
      </c>
      <c r="FQ76" s="118">
        <v>324950</v>
      </c>
      <c r="FR76" s="118">
        <v>327000</v>
      </c>
      <c r="FS76" s="118">
        <v>325000</v>
      </c>
      <c r="FT76" s="118">
        <v>350000</v>
      </c>
      <c r="FU76" s="118">
        <v>321500</v>
      </c>
      <c r="FV76" s="118">
        <v>325000</v>
      </c>
      <c r="FW76" s="118">
        <v>340000</v>
      </c>
      <c r="FX76" s="118">
        <v>335000</v>
      </c>
      <c r="FY76" s="118">
        <v>370000</v>
      </c>
      <c r="FZ76" s="118">
        <v>330000</v>
      </c>
      <c r="GA76" s="118">
        <v>346500</v>
      </c>
      <c r="GB76" s="118">
        <v>346450</v>
      </c>
      <c r="GC76" s="118">
        <v>311000</v>
      </c>
      <c r="GD76" s="118">
        <v>348500</v>
      </c>
      <c r="GE76" s="118">
        <v>356000</v>
      </c>
      <c r="GF76" s="118">
        <v>354500</v>
      </c>
      <c r="GG76" s="118">
        <v>339000</v>
      </c>
      <c r="GH76" s="118">
        <v>332750</v>
      </c>
      <c r="GI76" s="118">
        <v>347250</v>
      </c>
      <c r="GJ76" s="118">
        <v>345000</v>
      </c>
      <c r="GK76" s="118">
        <v>349950</v>
      </c>
      <c r="GL76" s="118">
        <v>342500</v>
      </c>
      <c r="GM76" s="193">
        <v>332500</v>
      </c>
      <c r="GN76" s="118">
        <v>331780</v>
      </c>
      <c r="GO76" s="118">
        <v>347250</v>
      </c>
      <c r="GP76" s="118">
        <v>351000</v>
      </c>
      <c r="GQ76" s="118">
        <v>359000</v>
      </c>
      <c r="GR76" s="118">
        <v>384500</v>
      </c>
      <c r="GS76" s="118">
        <v>370000</v>
      </c>
      <c r="GT76" s="118">
        <v>356000</v>
      </c>
      <c r="GU76" s="118">
        <v>365000</v>
      </c>
      <c r="GV76" s="118">
        <v>360000</v>
      </c>
      <c r="GW76" s="118">
        <v>373750</v>
      </c>
      <c r="GX76" s="118">
        <v>364570</v>
      </c>
      <c r="GY76" s="193">
        <v>398000</v>
      </c>
    </row>
    <row r="77" spans="1:207" s="118" customFormat="1" x14ac:dyDescent="0.3">
      <c r="A77" s="117" t="s">
        <v>54</v>
      </c>
      <c r="EI77" s="118">
        <v>34874968</v>
      </c>
      <c r="EJ77" s="118">
        <v>58160744</v>
      </c>
      <c r="EK77" s="118">
        <v>32487302</v>
      </c>
      <c r="EL77" s="118">
        <v>34600388</v>
      </c>
      <c r="EM77" s="118">
        <v>40859937</v>
      </c>
      <c r="EN77" s="118">
        <v>58480164</v>
      </c>
      <c r="EO77" s="118">
        <v>63351569</v>
      </c>
      <c r="EP77" s="118">
        <v>65919802</v>
      </c>
      <c r="EQ77" s="118">
        <v>59342997</v>
      </c>
      <c r="ER77" s="118">
        <v>47206655</v>
      </c>
      <c r="ES77" s="118">
        <v>45856644</v>
      </c>
      <c r="ET77" s="118">
        <v>42318411</v>
      </c>
      <c r="EU77" s="118">
        <v>51046736</v>
      </c>
      <c r="EV77" s="118">
        <v>52403405</v>
      </c>
      <c r="EW77" s="118">
        <v>43672813</v>
      </c>
      <c r="EX77" s="118">
        <v>30278008</v>
      </c>
      <c r="EY77" s="118">
        <v>47092242</v>
      </c>
      <c r="EZ77" s="118">
        <v>53931631</v>
      </c>
      <c r="FA77" s="118">
        <v>58524991</v>
      </c>
      <c r="FB77" s="118">
        <v>64425853</v>
      </c>
      <c r="FC77" s="118">
        <v>48062722</v>
      </c>
      <c r="FD77" s="118">
        <v>47090538</v>
      </c>
      <c r="FE77" s="118">
        <v>49327376</v>
      </c>
      <c r="FF77" s="118">
        <v>46878814</v>
      </c>
      <c r="FG77" s="118">
        <v>46055968</v>
      </c>
      <c r="FH77" s="118">
        <v>64630824</v>
      </c>
      <c r="FI77" s="118">
        <v>39863792</v>
      </c>
      <c r="FJ77" s="118">
        <v>45793159</v>
      </c>
      <c r="FK77" s="118">
        <v>61975269</v>
      </c>
      <c r="FL77" s="118">
        <v>66214502</v>
      </c>
      <c r="FM77" s="118">
        <v>74581407</v>
      </c>
      <c r="FN77" s="118">
        <v>77041766</v>
      </c>
      <c r="FO77" s="118">
        <v>44781072</v>
      </c>
      <c r="FP77" s="118">
        <v>51536746</v>
      </c>
      <c r="FQ77" s="118">
        <v>56781360</v>
      </c>
      <c r="FR77" s="118">
        <v>51696358</v>
      </c>
      <c r="FS77" s="118">
        <v>56353209</v>
      </c>
      <c r="FT77" s="118">
        <v>66216150</v>
      </c>
      <c r="FU77" s="118">
        <v>44975482</v>
      </c>
      <c r="FV77" s="118">
        <v>35740893</v>
      </c>
      <c r="FW77" s="118">
        <v>68639041</v>
      </c>
      <c r="FX77" s="118">
        <v>63931325</v>
      </c>
      <c r="FY77" s="118">
        <v>89077027</v>
      </c>
      <c r="FZ77" s="118">
        <v>71653212</v>
      </c>
      <c r="GA77" s="118">
        <v>65785181</v>
      </c>
      <c r="GB77" s="118">
        <v>63315213</v>
      </c>
      <c r="GC77" s="118">
        <v>45656607</v>
      </c>
      <c r="GD77" s="118">
        <v>64072756</v>
      </c>
      <c r="GE77" s="118">
        <v>50127737</v>
      </c>
      <c r="GF77" s="118">
        <v>68718308</v>
      </c>
      <c r="GG77" s="118">
        <v>45319345</v>
      </c>
      <c r="GH77" s="118">
        <v>44076157</v>
      </c>
      <c r="GI77" s="118">
        <v>66475229</v>
      </c>
      <c r="GJ77" s="118">
        <v>73032429</v>
      </c>
      <c r="GK77" s="118">
        <v>77421778</v>
      </c>
      <c r="GL77" s="118">
        <v>71206894</v>
      </c>
      <c r="GM77" s="193">
        <v>61753626</v>
      </c>
      <c r="GN77" s="118">
        <v>68451884</v>
      </c>
      <c r="GO77" s="118">
        <v>61726450</v>
      </c>
      <c r="GP77" s="118">
        <v>69619469</v>
      </c>
      <c r="GQ77" s="118">
        <v>81499762</v>
      </c>
      <c r="GR77" s="118">
        <v>65606580</v>
      </c>
      <c r="GS77" s="118">
        <v>54671002</v>
      </c>
      <c r="GT77" s="118">
        <v>50566907</v>
      </c>
      <c r="GU77" s="118">
        <v>81008040</v>
      </c>
      <c r="GV77" s="118">
        <v>58674257</v>
      </c>
      <c r="GW77" s="118">
        <v>56461931</v>
      </c>
      <c r="GX77" s="118">
        <v>77582925</v>
      </c>
      <c r="GY77" s="193">
        <v>159390218</v>
      </c>
    </row>
    <row r="78" spans="1:207" s="116" customFormat="1" x14ac:dyDescent="0.3">
      <c r="A78" s="115"/>
      <c r="AZ78" s="115"/>
      <c r="BA78" s="115"/>
      <c r="BB78" s="115"/>
      <c r="BC78" s="115"/>
      <c r="BD78" s="115"/>
      <c r="GM78" s="192"/>
      <c r="GY78" s="192"/>
    </row>
    <row r="79" spans="1:207" s="91" customFormat="1" x14ac:dyDescent="0.3">
      <c r="A79" s="91" t="s">
        <v>66</v>
      </c>
      <c r="R79" s="91">
        <v>18</v>
      </c>
      <c r="S79" s="91">
        <v>9</v>
      </c>
      <c r="T79" s="91">
        <v>11</v>
      </c>
      <c r="U79" s="91">
        <v>15</v>
      </c>
      <c r="V79" s="91">
        <v>8</v>
      </c>
      <c r="W79" s="91">
        <v>12</v>
      </c>
      <c r="X79" s="91">
        <v>23</v>
      </c>
      <c r="Y79" s="91">
        <v>25</v>
      </c>
      <c r="Z79" s="91">
        <v>19</v>
      </c>
      <c r="AA79" s="91">
        <v>14</v>
      </c>
      <c r="AB79" s="91">
        <v>15</v>
      </c>
      <c r="AC79" s="91">
        <v>13</v>
      </c>
      <c r="AD79" s="91">
        <v>13</v>
      </c>
      <c r="AE79" s="91">
        <v>10</v>
      </c>
      <c r="AF79" s="91">
        <v>11</v>
      </c>
      <c r="AG79" s="91">
        <v>14</v>
      </c>
      <c r="AH79" s="91">
        <v>6</v>
      </c>
      <c r="AI79" s="91">
        <v>10</v>
      </c>
      <c r="AJ79" s="91">
        <v>10</v>
      </c>
      <c r="AK79" s="91">
        <v>14</v>
      </c>
      <c r="AL79" s="91">
        <v>14</v>
      </c>
      <c r="AM79" s="91">
        <v>4</v>
      </c>
      <c r="AN79" s="91">
        <v>12</v>
      </c>
      <c r="AO79" s="91">
        <v>10</v>
      </c>
      <c r="AP79" s="91">
        <v>14</v>
      </c>
      <c r="AQ79" s="91">
        <v>5</v>
      </c>
      <c r="AR79" s="91">
        <v>5</v>
      </c>
      <c r="AS79" s="91">
        <v>6</v>
      </c>
      <c r="AT79" s="91">
        <v>9</v>
      </c>
      <c r="AU79" s="91">
        <v>8</v>
      </c>
      <c r="AV79" s="91">
        <v>10</v>
      </c>
      <c r="AW79" s="91">
        <v>15</v>
      </c>
      <c r="AX79" s="91">
        <v>11</v>
      </c>
      <c r="AY79" s="91">
        <v>12</v>
      </c>
      <c r="AZ79" s="91">
        <v>11</v>
      </c>
      <c r="BA79" s="91">
        <v>12</v>
      </c>
      <c r="BB79" s="91">
        <v>6</v>
      </c>
      <c r="BC79" s="91">
        <v>9</v>
      </c>
      <c r="BD79" s="91">
        <v>5</v>
      </c>
      <c r="BE79" s="91">
        <v>5</v>
      </c>
      <c r="BF79" s="91">
        <v>5</v>
      </c>
      <c r="BG79" s="91">
        <v>10</v>
      </c>
      <c r="BH79" s="91">
        <v>5</v>
      </c>
      <c r="BI79" s="91">
        <v>13</v>
      </c>
      <c r="BJ79" s="91">
        <v>9</v>
      </c>
      <c r="BK79" s="91">
        <v>13</v>
      </c>
      <c r="BL79" s="91">
        <v>13</v>
      </c>
      <c r="BM79" s="91">
        <v>10</v>
      </c>
      <c r="BN79" s="91">
        <v>4</v>
      </c>
      <c r="BO79" s="91">
        <v>5</v>
      </c>
      <c r="BP79" s="91">
        <v>2</v>
      </c>
      <c r="BQ79" s="91">
        <v>1</v>
      </c>
      <c r="BR79" s="91">
        <v>5</v>
      </c>
      <c r="BS79" s="91">
        <v>2</v>
      </c>
      <c r="BT79" s="91">
        <v>3</v>
      </c>
      <c r="BU79" s="91">
        <v>4</v>
      </c>
      <c r="BV79" s="91">
        <v>7</v>
      </c>
      <c r="BW79" s="91">
        <v>8</v>
      </c>
      <c r="BX79" s="91">
        <v>13</v>
      </c>
      <c r="BY79" s="91">
        <v>12</v>
      </c>
      <c r="BZ79" s="91">
        <v>9</v>
      </c>
      <c r="CA79" s="91">
        <v>4</v>
      </c>
      <c r="CB79" s="91">
        <v>7</v>
      </c>
      <c r="CC79" s="91">
        <v>4</v>
      </c>
      <c r="CD79" s="91">
        <v>1</v>
      </c>
      <c r="CE79" s="91">
        <v>4</v>
      </c>
      <c r="CF79" s="91">
        <v>24</v>
      </c>
      <c r="CG79" s="91">
        <v>22</v>
      </c>
      <c r="CH79" s="91">
        <v>12</v>
      </c>
      <c r="CI79" s="91">
        <v>15</v>
      </c>
      <c r="CJ79" s="91">
        <v>5</v>
      </c>
      <c r="CK79" s="91">
        <v>9</v>
      </c>
      <c r="CL79" s="91">
        <v>7</v>
      </c>
      <c r="CM79" s="91">
        <v>10</v>
      </c>
      <c r="CN79" s="91">
        <v>9</v>
      </c>
      <c r="CO79" s="91">
        <v>7</v>
      </c>
      <c r="CP79" s="91">
        <v>6</v>
      </c>
      <c r="CQ79" s="91">
        <v>10</v>
      </c>
      <c r="CR79" s="91">
        <v>11</v>
      </c>
      <c r="CS79" s="91">
        <v>4</v>
      </c>
      <c r="CT79" s="91">
        <v>12</v>
      </c>
      <c r="CU79" s="91">
        <v>20</v>
      </c>
      <c r="CV79" s="91">
        <v>8</v>
      </c>
      <c r="CW79" s="91">
        <v>8</v>
      </c>
      <c r="CX79" s="91">
        <v>12</v>
      </c>
      <c r="CY79" s="91">
        <v>9</v>
      </c>
      <c r="CZ79" s="91">
        <v>8</v>
      </c>
      <c r="DA79" s="91">
        <v>10</v>
      </c>
      <c r="DB79" s="91">
        <v>10</v>
      </c>
      <c r="DC79" s="91">
        <v>13</v>
      </c>
      <c r="DD79" s="91">
        <v>8</v>
      </c>
      <c r="DE79" s="91">
        <v>19</v>
      </c>
      <c r="DF79" s="91">
        <v>16</v>
      </c>
      <c r="DG79" s="91">
        <v>10</v>
      </c>
      <c r="DH79" s="91">
        <v>7</v>
      </c>
      <c r="DI79" s="91">
        <v>12</v>
      </c>
      <c r="DJ79" s="91">
        <v>12</v>
      </c>
      <c r="DK79" s="91">
        <v>14</v>
      </c>
      <c r="DL79" s="91">
        <v>10</v>
      </c>
      <c r="DM79" s="91">
        <v>6</v>
      </c>
      <c r="DN79" s="91">
        <v>7</v>
      </c>
      <c r="DO79" s="91">
        <v>7</v>
      </c>
      <c r="DP79" s="91">
        <v>7</v>
      </c>
      <c r="DQ79" s="91">
        <v>13</v>
      </c>
      <c r="DR79" s="91">
        <v>10</v>
      </c>
      <c r="DS79" s="91">
        <v>13</v>
      </c>
      <c r="DT79" s="91">
        <v>12</v>
      </c>
      <c r="DU79" s="91">
        <v>11</v>
      </c>
      <c r="DV79" s="91">
        <v>12</v>
      </c>
      <c r="DW79" s="91">
        <v>14</v>
      </c>
      <c r="DX79" s="91">
        <v>10</v>
      </c>
      <c r="DY79" s="91">
        <v>12</v>
      </c>
      <c r="DZ79" s="91">
        <v>8</v>
      </c>
      <c r="EA79" s="91">
        <v>13</v>
      </c>
      <c r="EB79" s="91">
        <v>17</v>
      </c>
      <c r="EC79" s="91">
        <v>15</v>
      </c>
      <c r="ED79" s="91">
        <v>8</v>
      </c>
      <c r="EE79" s="91">
        <v>11</v>
      </c>
      <c r="EF79" s="91">
        <v>18</v>
      </c>
      <c r="EG79" s="91">
        <v>5</v>
      </c>
      <c r="EH79" s="91">
        <v>7</v>
      </c>
      <c r="EI79" s="91">
        <v>18</v>
      </c>
      <c r="EJ79" s="91">
        <v>9</v>
      </c>
      <c r="EK79" s="91">
        <v>4</v>
      </c>
      <c r="EL79" s="91">
        <v>7</v>
      </c>
      <c r="EM79" s="91">
        <v>17</v>
      </c>
      <c r="EN79" s="91">
        <v>7</v>
      </c>
      <c r="EO79" s="91">
        <v>15</v>
      </c>
      <c r="EP79" s="91">
        <v>21</v>
      </c>
      <c r="EQ79" s="91">
        <v>9</v>
      </c>
      <c r="ER79" s="91">
        <v>9</v>
      </c>
      <c r="ES79" s="91">
        <v>15</v>
      </c>
      <c r="ET79" s="91">
        <v>15</v>
      </c>
      <c r="EU79" s="91">
        <v>11</v>
      </c>
      <c r="EV79" s="91">
        <v>9</v>
      </c>
      <c r="EW79" s="91">
        <v>9</v>
      </c>
      <c r="EX79" s="91">
        <v>11</v>
      </c>
      <c r="EY79" s="91">
        <v>12</v>
      </c>
      <c r="EZ79" s="91">
        <v>13</v>
      </c>
      <c r="FA79" s="91">
        <v>15</v>
      </c>
      <c r="FB79" s="91">
        <v>22</v>
      </c>
      <c r="FC79" s="91">
        <v>18</v>
      </c>
      <c r="FD79" s="91">
        <v>22</v>
      </c>
      <c r="FE79" s="91">
        <v>14</v>
      </c>
      <c r="FF79" s="91">
        <v>12</v>
      </c>
      <c r="FG79" s="91">
        <v>17</v>
      </c>
      <c r="FH79" s="91">
        <v>13</v>
      </c>
      <c r="FI79" s="91">
        <v>11</v>
      </c>
      <c r="FJ79" s="91">
        <v>11</v>
      </c>
      <c r="FK79" s="91">
        <v>14</v>
      </c>
      <c r="FL79" s="91">
        <v>18</v>
      </c>
      <c r="FM79" s="91">
        <v>26</v>
      </c>
      <c r="FN79" s="91">
        <v>22</v>
      </c>
      <c r="FO79" s="91">
        <v>16</v>
      </c>
      <c r="FP79" s="91">
        <v>23</v>
      </c>
      <c r="FQ79" s="91">
        <v>10</v>
      </c>
      <c r="FR79" s="91">
        <v>14</v>
      </c>
      <c r="FS79" s="91">
        <v>15</v>
      </c>
      <c r="FT79" s="91">
        <v>13</v>
      </c>
      <c r="FU79" s="91">
        <v>13</v>
      </c>
      <c r="FV79" s="91">
        <v>9</v>
      </c>
      <c r="FW79" s="91">
        <v>22</v>
      </c>
      <c r="FX79" s="91">
        <v>26</v>
      </c>
      <c r="FY79" s="91">
        <v>27</v>
      </c>
      <c r="FZ79" s="91">
        <v>21</v>
      </c>
      <c r="GA79" s="91">
        <v>18</v>
      </c>
      <c r="GB79" s="91">
        <v>29</v>
      </c>
      <c r="GC79" s="91">
        <v>18</v>
      </c>
      <c r="GD79" s="91">
        <v>15</v>
      </c>
      <c r="GE79" s="91">
        <v>9</v>
      </c>
      <c r="GF79" s="91">
        <v>18</v>
      </c>
      <c r="GG79" s="91">
        <v>5</v>
      </c>
      <c r="GH79" s="91">
        <v>8</v>
      </c>
      <c r="GI79" s="91">
        <v>22</v>
      </c>
      <c r="GJ79" s="91">
        <v>11</v>
      </c>
      <c r="GK79" s="91">
        <v>23</v>
      </c>
      <c r="GL79" s="91">
        <v>15</v>
      </c>
      <c r="GM79" s="93">
        <v>19</v>
      </c>
      <c r="GN79" s="91">
        <v>21</v>
      </c>
      <c r="GO79" s="91">
        <v>16</v>
      </c>
      <c r="GP79" s="91">
        <v>13</v>
      </c>
      <c r="GQ79" s="91">
        <v>20</v>
      </c>
      <c r="GR79" s="91">
        <v>18</v>
      </c>
      <c r="GS79" s="91">
        <v>13</v>
      </c>
      <c r="GT79" s="91">
        <v>12</v>
      </c>
      <c r="GU79" s="91">
        <v>16</v>
      </c>
      <c r="GV79" s="91">
        <v>20</v>
      </c>
      <c r="GW79" s="91">
        <v>12</v>
      </c>
      <c r="GX79" s="91">
        <v>24</v>
      </c>
      <c r="GY79" s="93">
        <v>38</v>
      </c>
    </row>
    <row r="80" spans="1:207" x14ac:dyDescent="0.3">
      <c r="A80" s="91" t="s">
        <v>65</v>
      </c>
      <c r="EI80" s="118">
        <v>278544</v>
      </c>
      <c r="EJ80" s="118">
        <v>243861</v>
      </c>
      <c r="EK80" s="118">
        <v>183475</v>
      </c>
      <c r="EL80" s="118">
        <v>209714</v>
      </c>
      <c r="EM80" s="118">
        <v>243588</v>
      </c>
      <c r="EN80" s="118">
        <v>181310</v>
      </c>
      <c r="EO80" s="118">
        <v>226900</v>
      </c>
      <c r="EP80" s="118">
        <v>276216</v>
      </c>
      <c r="EQ80" s="118">
        <v>224815</v>
      </c>
      <c r="ER80" s="118">
        <v>208865</v>
      </c>
      <c r="ES80" s="118">
        <v>261426</v>
      </c>
      <c r="ET80" s="118">
        <v>276900</v>
      </c>
      <c r="EU80" s="118">
        <v>217822</v>
      </c>
      <c r="EV80" s="118">
        <v>248588</v>
      </c>
      <c r="EW80" s="118">
        <v>280633</v>
      </c>
      <c r="EX80" s="118">
        <v>231818</v>
      </c>
      <c r="EY80" s="118">
        <v>221825</v>
      </c>
      <c r="EZ80" s="118">
        <v>240769</v>
      </c>
      <c r="FA80" s="118">
        <v>205403</v>
      </c>
      <c r="FB80" s="118">
        <v>273817</v>
      </c>
      <c r="FC80" s="118">
        <v>310425</v>
      </c>
      <c r="FD80" s="118">
        <v>260972</v>
      </c>
      <c r="FE80" s="118">
        <v>251250</v>
      </c>
      <c r="FF80" s="118">
        <v>225695</v>
      </c>
      <c r="FG80" s="118">
        <v>263705</v>
      </c>
      <c r="FH80" s="118">
        <v>250506</v>
      </c>
      <c r="FI80" s="118">
        <v>272102</v>
      </c>
      <c r="FJ80" s="118">
        <v>262478</v>
      </c>
      <c r="FK80" s="118">
        <v>231285</v>
      </c>
      <c r="FL80" s="118">
        <v>240347</v>
      </c>
      <c r="FM80" s="118">
        <v>232454</v>
      </c>
      <c r="FN80" s="118">
        <v>276869</v>
      </c>
      <c r="FO80" s="118">
        <v>251240</v>
      </c>
      <c r="FP80" s="131">
        <v>276839</v>
      </c>
      <c r="FQ80" s="131">
        <v>228040</v>
      </c>
      <c r="FR80" s="131">
        <v>287605</v>
      </c>
      <c r="FS80" s="131">
        <v>260185</v>
      </c>
      <c r="FT80" s="131">
        <v>335184</v>
      </c>
      <c r="FU80" s="131">
        <v>207222</v>
      </c>
      <c r="FV80" s="131">
        <v>223433</v>
      </c>
      <c r="FW80" s="131">
        <v>256625</v>
      </c>
      <c r="FX80" s="131">
        <v>261053</v>
      </c>
      <c r="FY80" s="131">
        <v>246120</v>
      </c>
      <c r="FZ80" s="131">
        <v>245960</v>
      </c>
      <c r="GA80" s="131">
        <v>225977</v>
      </c>
      <c r="GB80" s="131">
        <v>227318</v>
      </c>
      <c r="GC80" s="131">
        <v>266835</v>
      </c>
      <c r="GD80" s="131">
        <v>257533</v>
      </c>
      <c r="GE80" s="131">
        <v>295988</v>
      </c>
      <c r="GF80" s="131">
        <v>277695</v>
      </c>
      <c r="GG80" s="131">
        <v>307580</v>
      </c>
      <c r="GH80" s="131">
        <v>227250</v>
      </c>
      <c r="GI80" s="131">
        <v>263618</v>
      </c>
      <c r="GJ80" s="131">
        <v>284590</v>
      </c>
      <c r="GK80" s="131">
        <v>284780</v>
      </c>
      <c r="GL80" s="131">
        <v>324916</v>
      </c>
      <c r="GM80" s="194">
        <v>271700</v>
      </c>
      <c r="GN80" s="178">
        <v>241661</v>
      </c>
      <c r="GO80" s="178">
        <v>254493</v>
      </c>
      <c r="GP80" s="178">
        <v>227250</v>
      </c>
      <c r="GQ80" s="178">
        <v>125000</v>
      </c>
      <c r="GR80" s="178">
        <v>272250</v>
      </c>
      <c r="GS80" s="178">
        <v>272466</v>
      </c>
      <c r="GT80" s="178">
        <v>273950</v>
      </c>
      <c r="GU80" s="178">
        <v>244948</v>
      </c>
      <c r="GV80" s="178">
        <v>235175</v>
      </c>
      <c r="GW80" s="178">
        <v>254040</v>
      </c>
      <c r="GX80" s="178">
        <v>280539</v>
      </c>
      <c r="GY80" s="194">
        <v>262301</v>
      </c>
    </row>
    <row r="81" spans="1:214" x14ac:dyDescent="0.3">
      <c r="A81" s="91" t="s">
        <v>52</v>
      </c>
      <c r="O81" s="119"/>
      <c r="R81" s="119">
        <v>202500</v>
      </c>
      <c r="S81" s="119">
        <v>330000</v>
      </c>
      <c r="T81" s="119">
        <v>225000</v>
      </c>
      <c r="U81" s="119">
        <v>250000</v>
      </c>
      <c r="V81" s="119">
        <v>259250</v>
      </c>
      <c r="W81" s="119">
        <v>255000</v>
      </c>
      <c r="X81" s="119">
        <v>355000</v>
      </c>
      <c r="Y81" s="119">
        <v>290000</v>
      </c>
      <c r="Z81" s="119">
        <v>355000</v>
      </c>
      <c r="AA81" s="119">
        <v>244750</v>
      </c>
      <c r="AB81" s="119">
        <v>355000</v>
      </c>
      <c r="AC81" s="119">
        <v>335000</v>
      </c>
      <c r="AD81" s="119">
        <v>321000</v>
      </c>
      <c r="AE81" s="119">
        <v>270000</v>
      </c>
      <c r="AF81" s="119">
        <v>437000</v>
      </c>
      <c r="AG81" s="119">
        <v>337000</v>
      </c>
      <c r="AH81" s="119">
        <v>309950</v>
      </c>
      <c r="AI81" s="119">
        <v>418750</v>
      </c>
      <c r="AJ81" s="119">
        <v>311250</v>
      </c>
      <c r="AK81" s="119">
        <v>346250</v>
      </c>
      <c r="AL81" s="119">
        <v>285750</v>
      </c>
      <c r="AM81" s="119">
        <v>252500</v>
      </c>
      <c r="AN81" s="119">
        <v>375000</v>
      </c>
      <c r="AO81" s="119">
        <v>373750</v>
      </c>
      <c r="AP81" s="119">
        <v>342500</v>
      </c>
      <c r="AQ81" s="119">
        <v>299000</v>
      </c>
      <c r="AR81" s="119">
        <v>376000</v>
      </c>
      <c r="AS81" s="119">
        <v>302750</v>
      </c>
      <c r="AT81" s="119">
        <v>300000</v>
      </c>
      <c r="AU81" s="119">
        <v>332750</v>
      </c>
      <c r="AV81" s="119">
        <v>285000</v>
      </c>
      <c r="AW81" s="119">
        <v>247000</v>
      </c>
      <c r="AX81" s="119">
        <v>225000</v>
      </c>
      <c r="AY81" s="119">
        <v>330000</v>
      </c>
      <c r="AZ81" s="119">
        <v>265000</v>
      </c>
      <c r="BA81" s="119">
        <v>229495</v>
      </c>
      <c r="BB81" s="119">
        <v>397500</v>
      </c>
      <c r="BC81" s="119">
        <v>245000</v>
      </c>
      <c r="BD81" s="119">
        <v>180000</v>
      </c>
      <c r="BE81" s="119">
        <v>483000</v>
      </c>
      <c r="BF81" s="119">
        <v>329500</v>
      </c>
      <c r="BG81" s="119">
        <v>197500</v>
      </c>
      <c r="BH81" s="119">
        <v>285900</v>
      </c>
      <c r="BI81" s="119">
        <v>325000</v>
      </c>
      <c r="BJ81" s="119">
        <v>284000</v>
      </c>
      <c r="BK81" s="119">
        <v>570000</v>
      </c>
      <c r="BL81" s="119">
        <v>280000</v>
      </c>
      <c r="BM81" s="119">
        <v>264500</v>
      </c>
      <c r="BN81" s="119">
        <v>347500</v>
      </c>
      <c r="BO81" s="119">
        <v>395000</v>
      </c>
      <c r="BP81" s="119">
        <v>141225</v>
      </c>
      <c r="BQ81" s="119">
        <v>400000</v>
      </c>
      <c r="BR81" s="119">
        <v>295000</v>
      </c>
      <c r="BS81" s="119">
        <v>369950</v>
      </c>
      <c r="BT81" s="119">
        <v>350000</v>
      </c>
      <c r="BU81" s="119">
        <v>228000</v>
      </c>
      <c r="BV81" s="119">
        <v>320000</v>
      </c>
      <c r="BW81" s="119">
        <v>206950</v>
      </c>
      <c r="BX81" s="119">
        <v>235000</v>
      </c>
      <c r="BY81" s="119">
        <v>230125</v>
      </c>
      <c r="BZ81" s="119">
        <v>250500</v>
      </c>
      <c r="CA81" s="119">
        <v>255500</v>
      </c>
      <c r="CB81" s="119">
        <v>198000</v>
      </c>
      <c r="CC81" s="119">
        <v>227300</v>
      </c>
      <c r="CD81" s="119">
        <v>189000</v>
      </c>
      <c r="CE81" s="119">
        <v>157500</v>
      </c>
      <c r="CF81" s="119">
        <v>210000</v>
      </c>
      <c r="CG81" s="119">
        <v>237050</v>
      </c>
      <c r="CH81" s="119">
        <v>292325</v>
      </c>
      <c r="CI81" s="119">
        <v>252000</v>
      </c>
      <c r="CJ81" s="119">
        <v>199000</v>
      </c>
      <c r="CK81" s="119">
        <v>257155</v>
      </c>
      <c r="CL81" s="119">
        <v>249542</v>
      </c>
      <c r="CM81" s="119">
        <v>190500</v>
      </c>
      <c r="CN81" s="117">
        <v>155000</v>
      </c>
      <c r="CO81" s="119">
        <v>259128</v>
      </c>
      <c r="CP81" s="119">
        <v>178833</v>
      </c>
      <c r="CQ81" s="119">
        <v>134750</v>
      </c>
      <c r="CR81" s="119">
        <v>210000</v>
      </c>
      <c r="CS81" s="119">
        <v>144488</v>
      </c>
      <c r="CT81" s="119">
        <v>181600</v>
      </c>
      <c r="CU81" s="119">
        <v>152500</v>
      </c>
      <c r="CV81" s="119">
        <v>185000</v>
      </c>
      <c r="CW81" s="119">
        <v>277750</v>
      </c>
      <c r="CX81" s="119">
        <v>190000</v>
      </c>
      <c r="CY81" s="119">
        <v>160000</v>
      </c>
      <c r="CZ81" s="119">
        <v>258000</v>
      </c>
      <c r="DA81" s="119">
        <v>232500</v>
      </c>
      <c r="DB81" s="119">
        <v>164000</v>
      </c>
      <c r="DC81" s="119">
        <v>229500</v>
      </c>
      <c r="DD81" s="119">
        <v>207525</v>
      </c>
      <c r="DE81" s="119">
        <v>205000</v>
      </c>
      <c r="DF81" s="119">
        <v>224000</v>
      </c>
      <c r="DG81" s="119">
        <v>177525</v>
      </c>
      <c r="DH81" s="119">
        <v>177000</v>
      </c>
      <c r="DI81" s="119">
        <v>177500</v>
      </c>
      <c r="DJ81" s="119">
        <v>246750</v>
      </c>
      <c r="DK81" s="119">
        <v>214500</v>
      </c>
      <c r="DL81" s="119">
        <v>235000</v>
      </c>
      <c r="DM81" s="119">
        <v>113000</v>
      </c>
      <c r="DN81" s="119">
        <v>208900</v>
      </c>
      <c r="DO81" s="119">
        <v>140000</v>
      </c>
      <c r="DP81" s="119">
        <v>145000</v>
      </c>
      <c r="DQ81" s="119">
        <v>181000</v>
      </c>
      <c r="DR81" s="119">
        <v>247000</v>
      </c>
      <c r="DS81" s="119">
        <v>189000</v>
      </c>
      <c r="DT81" s="119">
        <v>231500</v>
      </c>
      <c r="DU81" s="119">
        <v>255000</v>
      </c>
      <c r="DV81" s="119">
        <v>246750</v>
      </c>
      <c r="DW81" s="119">
        <v>203750</v>
      </c>
      <c r="DX81" s="119">
        <v>185000</v>
      </c>
      <c r="DY81" s="119">
        <v>194750</v>
      </c>
      <c r="DZ81" s="119">
        <v>280000</v>
      </c>
      <c r="EA81" s="119">
        <v>238000</v>
      </c>
      <c r="EB81" s="119">
        <v>205000</v>
      </c>
      <c r="EC81" s="119">
        <v>180000</v>
      </c>
      <c r="ED81" s="119">
        <v>225000</v>
      </c>
      <c r="EE81" s="119">
        <v>190000</v>
      </c>
      <c r="EF81" s="119">
        <v>259500</v>
      </c>
      <c r="EG81" s="119">
        <v>238000</v>
      </c>
      <c r="EH81" s="119">
        <v>238000</v>
      </c>
      <c r="EI81" s="118">
        <v>249500</v>
      </c>
      <c r="EJ81" s="118">
        <v>224750</v>
      </c>
      <c r="EK81" s="118">
        <v>192450</v>
      </c>
      <c r="EL81" s="118">
        <v>156500</v>
      </c>
      <c r="EM81" s="118">
        <v>245000</v>
      </c>
      <c r="EN81" s="118">
        <v>159500</v>
      </c>
      <c r="EO81" s="118">
        <v>205000</v>
      </c>
      <c r="EP81" s="118">
        <v>252500</v>
      </c>
      <c r="EQ81" s="118">
        <v>169000</v>
      </c>
      <c r="ER81" s="118">
        <v>167500</v>
      </c>
      <c r="ES81" s="118">
        <v>259000</v>
      </c>
      <c r="ET81" s="118">
        <v>285000</v>
      </c>
      <c r="EU81" s="118">
        <v>169900</v>
      </c>
      <c r="EV81" s="118">
        <v>243000</v>
      </c>
      <c r="EW81" s="118">
        <v>220200</v>
      </c>
      <c r="EX81" s="118">
        <v>225000</v>
      </c>
      <c r="EY81" s="118">
        <v>197500</v>
      </c>
      <c r="EZ81" s="118">
        <v>249000</v>
      </c>
      <c r="FA81" s="118">
        <v>195000</v>
      </c>
      <c r="FB81" s="118">
        <v>261250</v>
      </c>
      <c r="FC81" s="118">
        <v>265000</v>
      </c>
      <c r="FD81" s="118">
        <v>249450</v>
      </c>
      <c r="FE81" s="118">
        <v>284000</v>
      </c>
      <c r="FF81" s="118">
        <v>233450</v>
      </c>
      <c r="FG81" s="118">
        <v>225000</v>
      </c>
      <c r="FH81" s="118">
        <v>237375</v>
      </c>
      <c r="FI81" s="118">
        <v>284500</v>
      </c>
      <c r="FJ81" s="118">
        <v>265000</v>
      </c>
      <c r="FK81" s="118">
        <v>277500</v>
      </c>
      <c r="FL81" s="118">
        <v>226250</v>
      </c>
      <c r="FM81" s="118">
        <v>236525</v>
      </c>
      <c r="FN81" s="118">
        <v>292009</v>
      </c>
      <c r="FO81" s="118">
        <v>236950</v>
      </c>
      <c r="FP81" s="131">
        <v>259000</v>
      </c>
      <c r="FQ81" s="131">
        <v>209950</v>
      </c>
      <c r="FR81" s="131">
        <v>288750</v>
      </c>
      <c r="FS81" s="131">
        <v>284880</v>
      </c>
      <c r="FT81" s="131">
        <v>320000</v>
      </c>
      <c r="FU81" s="131">
        <v>189900</v>
      </c>
      <c r="FV81" s="131">
        <v>250000</v>
      </c>
      <c r="FW81" s="131">
        <v>238500</v>
      </c>
      <c r="FX81" s="131">
        <v>264750</v>
      </c>
      <c r="FY81" s="131">
        <v>239900</v>
      </c>
      <c r="FZ81" s="131">
        <v>225000</v>
      </c>
      <c r="GA81" s="131">
        <v>247500</v>
      </c>
      <c r="GB81" s="131">
        <v>195000</v>
      </c>
      <c r="GC81" s="131">
        <v>254000</v>
      </c>
      <c r="GD81" s="131">
        <v>250000</v>
      </c>
      <c r="GE81" s="131">
        <v>320000</v>
      </c>
      <c r="GF81" s="131">
        <v>264605</v>
      </c>
      <c r="GG81" s="131">
        <v>263000</v>
      </c>
      <c r="GH81" s="131">
        <v>225000</v>
      </c>
      <c r="GI81" s="131">
        <v>234500</v>
      </c>
      <c r="GJ81" s="131">
        <v>320000</v>
      </c>
      <c r="GK81" s="131">
        <v>262500</v>
      </c>
      <c r="GL81" s="131">
        <v>300000</v>
      </c>
      <c r="GM81" s="194">
        <v>232000</v>
      </c>
      <c r="GN81" s="178">
        <v>225000</v>
      </c>
      <c r="GO81" s="178">
        <v>226950</v>
      </c>
      <c r="GP81" s="178">
        <v>217500</v>
      </c>
      <c r="GQ81" s="178">
        <v>302045</v>
      </c>
      <c r="GR81" s="178">
        <v>269000</v>
      </c>
      <c r="GS81" s="178">
        <v>284900</v>
      </c>
      <c r="GT81" s="178">
        <v>223000</v>
      </c>
      <c r="GU81" s="178">
        <v>202950</v>
      </c>
      <c r="GV81" s="178">
        <v>225000</v>
      </c>
      <c r="GW81" s="178">
        <v>237495</v>
      </c>
      <c r="GX81" s="178">
        <v>269750</v>
      </c>
      <c r="GY81" s="194">
        <v>251250</v>
      </c>
    </row>
    <row r="82" spans="1:214" x14ac:dyDescent="0.3">
      <c r="A82" s="91" t="s">
        <v>53</v>
      </c>
      <c r="EI82" s="118">
        <v>5013796</v>
      </c>
      <c r="EJ82" s="118">
        <v>2194750</v>
      </c>
      <c r="EK82" s="118">
        <v>733900</v>
      </c>
      <c r="EL82" s="118">
        <v>1468000</v>
      </c>
      <c r="EM82" s="118">
        <v>4141000</v>
      </c>
      <c r="EN82" s="118">
        <v>1269175</v>
      </c>
      <c r="EO82" s="118">
        <v>3403500</v>
      </c>
      <c r="EP82" s="118">
        <v>5800550</v>
      </c>
      <c r="EQ82" s="118">
        <v>2023340</v>
      </c>
      <c r="ER82" s="118">
        <v>1879790</v>
      </c>
      <c r="ES82" s="118">
        <v>3921400</v>
      </c>
      <c r="ET82" s="118">
        <v>4153500</v>
      </c>
      <c r="EU82" s="118">
        <v>2396050</v>
      </c>
      <c r="EV82" s="118">
        <v>2237300</v>
      </c>
      <c r="EW82" s="118">
        <v>2525700</v>
      </c>
      <c r="EX82" s="118">
        <v>2550000</v>
      </c>
      <c r="EY82" s="118">
        <v>2661900</v>
      </c>
      <c r="EZ82" s="118">
        <v>3130000</v>
      </c>
      <c r="FA82" s="118">
        <v>3081050</v>
      </c>
      <c r="FB82" s="118">
        <v>6023974</v>
      </c>
      <c r="FC82" s="118">
        <v>5587655</v>
      </c>
      <c r="FD82" s="118">
        <v>5741400</v>
      </c>
      <c r="FE82" s="118">
        <v>3517500</v>
      </c>
      <c r="FF82" s="118">
        <v>2708340</v>
      </c>
      <c r="FG82" s="118">
        <v>4483000</v>
      </c>
      <c r="FH82" s="118">
        <v>3256583</v>
      </c>
      <c r="FI82" s="118">
        <v>2993125</v>
      </c>
      <c r="FJ82" s="118">
        <v>2887262</v>
      </c>
      <c r="FK82" s="118">
        <v>3238000</v>
      </c>
      <c r="FL82" s="118">
        <v>4326250</v>
      </c>
      <c r="FM82" s="118">
        <v>6043811</v>
      </c>
      <c r="FN82" s="118">
        <v>6091118</v>
      </c>
      <c r="FO82" s="118">
        <v>4019850</v>
      </c>
      <c r="FP82" s="131">
        <v>6367300</v>
      </c>
      <c r="FQ82" s="131">
        <v>2280400</v>
      </c>
      <c r="FR82" s="131">
        <v>4026470</v>
      </c>
      <c r="FS82" s="131">
        <v>3902780</v>
      </c>
      <c r="FT82" s="131">
        <v>4357400</v>
      </c>
      <c r="FU82" s="131">
        <v>2693890</v>
      </c>
      <c r="FV82" s="131">
        <v>2010900</v>
      </c>
      <c r="FW82" s="131">
        <v>5645764</v>
      </c>
      <c r="FX82" s="131">
        <v>6787380</v>
      </c>
      <c r="FY82" s="131">
        <v>6645250</v>
      </c>
      <c r="FZ82" s="131">
        <v>5165160</v>
      </c>
      <c r="GA82" s="131">
        <v>4067599</v>
      </c>
      <c r="GB82" s="131">
        <v>6592250</v>
      </c>
      <c r="GC82" s="131">
        <v>4803038</v>
      </c>
      <c r="GD82" s="131">
        <v>3863000</v>
      </c>
      <c r="GE82" s="131">
        <v>2663900</v>
      </c>
      <c r="GF82" s="131">
        <v>4998510</v>
      </c>
      <c r="GG82" s="131">
        <v>1537900</v>
      </c>
      <c r="GH82" s="131">
        <v>1818000</v>
      </c>
      <c r="GI82" s="131">
        <v>5799600</v>
      </c>
      <c r="GJ82" s="131">
        <v>31130500</v>
      </c>
      <c r="GK82" s="131">
        <v>6549950</v>
      </c>
      <c r="GL82" s="131">
        <v>4873745</v>
      </c>
      <c r="GM82" s="194">
        <v>5162300</v>
      </c>
      <c r="GN82" s="178">
        <v>5074900</v>
      </c>
      <c r="GO82" s="178">
        <v>4071900</v>
      </c>
      <c r="GP82" s="178">
        <v>2954250</v>
      </c>
      <c r="GQ82" s="178">
        <v>6040900</v>
      </c>
      <c r="GR82" s="178">
        <v>4900500</v>
      </c>
      <c r="GS82" s="178">
        <v>3542067</v>
      </c>
      <c r="GT82" s="178">
        <v>3287400</v>
      </c>
      <c r="GU82" s="178">
        <v>3919182</v>
      </c>
      <c r="GV82" s="178">
        <v>4703500</v>
      </c>
      <c r="GW82" s="178">
        <v>3048490</v>
      </c>
      <c r="GX82" s="178">
        <v>6732940</v>
      </c>
      <c r="GY82" s="194">
        <v>9967453</v>
      </c>
    </row>
    <row r="83" spans="1:214" s="116" customFormat="1" x14ac:dyDescent="0.3">
      <c r="A83" s="115"/>
      <c r="AZ83" s="115"/>
      <c r="BA83" s="115"/>
      <c r="BB83" s="115"/>
      <c r="BC83" s="115"/>
      <c r="BD83" s="115"/>
      <c r="GI83" s="116">
        <v>0</v>
      </c>
      <c r="GM83" s="192"/>
      <c r="GY83" s="192"/>
    </row>
    <row r="84" spans="1:214" x14ac:dyDescent="0.3">
      <c r="BO84" s="101">
        <v>39753</v>
      </c>
      <c r="BP84" s="101">
        <v>39783</v>
      </c>
      <c r="BQ84" s="101">
        <v>39814</v>
      </c>
      <c r="BR84" s="101">
        <v>39845</v>
      </c>
      <c r="BS84" s="101">
        <v>39873</v>
      </c>
      <c r="BT84" s="101">
        <v>39904</v>
      </c>
      <c r="BU84" s="101">
        <v>39934</v>
      </c>
      <c r="BV84" s="101">
        <v>39965</v>
      </c>
      <c r="BW84" s="101">
        <v>39995</v>
      </c>
      <c r="BX84" s="101">
        <v>40026</v>
      </c>
      <c r="BY84" s="101">
        <v>40057</v>
      </c>
      <c r="BZ84" s="101">
        <v>40087</v>
      </c>
      <c r="CA84" s="101">
        <v>40118</v>
      </c>
      <c r="CB84" s="101">
        <v>40148</v>
      </c>
      <c r="CC84" s="101">
        <v>40179</v>
      </c>
      <c r="CD84" s="101">
        <v>40210</v>
      </c>
      <c r="CE84" s="101">
        <v>40238</v>
      </c>
      <c r="CF84" s="101">
        <v>40269</v>
      </c>
      <c r="CG84" s="101">
        <v>40299</v>
      </c>
      <c r="CH84" s="101">
        <v>40330</v>
      </c>
      <c r="CI84" s="101">
        <v>40360</v>
      </c>
      <c r="CJ84" s="101">
        <v>40391</v>
      </c>
      <c r="CK84" s="101">
        <v>40422</v>
      </c>
      <c r="CL84" s="101">
        <v>40452</v>
      </c>
      <c r="CM84" s="101">
        <v>40483</v>
      </c>
      <c r="CN84" s="101">
        <v>40513</v>
      </c>
      <c r="CO84" s="101">
        <v>40544</v>
      </c>
      <c r="CP84" s="101">
        <v>40575</v>
      </c>
      <c r="CQ84" s="101">
        <v>40603</v>
      </c>
      <c r="CR84" s="101">
        <v>40634</v>
      </c>
      <c r="CS84" s="101">
        <v>40664</v>
      </c>
      <c r="CT84" s="101">
        <v>40695</v>
      </c>
      <c r="CU84" s="101">
        <v>40725</v>
      </c>
      <c r="CV84" s="101">
        <v>40756</v>
      </c>
      <c r="CW84" s="101">
        <v>40787</v>
      </c>
      <c r="CX84" s="101">
        <v>40817</v>
      </c>
      <c r="CY84" s="101">
        <v>40848</v>
      </c>
      <c r="CZ84" s="101">
        <v>40878</v>
      </c>
      <c r="DA84" s="101">
        <v>40909</v>
      </c>
      <c r="DB84" s="101">
        <v>40940</v>
      </c>
      <c r="DC84" s="101">
        <v>40969</v>
      </c>
      <c r="DD84" s="101">
        <v>41000</v>
      </c>
      <c r="DE84" s="101">
        <v>41030</v>
      </c>
      <c r="DF84" s="101">
        <v>41061</v>
      </c>
      <c r="DG84" s="101">
        <v>41091</v>
      </c>
      <c r="DH84" s="101">
        <v>41122</v>
      </c>
      <c r="DI84" s="101">
        <v>41153</v>
      </c>
      <c r="DJ84" s="101">
        <v>41183</v>
      </c>
      <c r="DK84" s="101">
        <v>41214</v>
      </c>
      <c r="DL84" s="101">
        <v>41244</v>
      </c>
      <c r="DM84" s="101">
        <v>41275</v>
      </c>
      <c r="DN84" s="101">
        <v>41306</v>
      </c>
      <c r="DO84" s="101">
        <v>41334</v>
      </c>
      <c r="DP84" s="101">
        <v>41365</v>
      </c>
      <c r="DQ84" s="101">
        <v>41395</v>
      </c>
      <c r="DR84" s="101">
        <v>41426</v>
      </c>
      <c r="DS84" s="101">
        <v>41456</v>
      </c>
      <c r="DT84" s="101">
        <v>41487</v>
      </c>
      <c r="DU84" s="101">
        <v>41518</v>
      </c>
      <c r="DV84" s="101">
        <v>41548</v>
      </c>
      <c r="DW84" s="101">
        <v>41579</v>
      </c>
      <c r="DX84" s="101">
        <v>41609</v>
      </c>
      <c r="DY84" s="101">
        <v>41640</v>
      </c>
      <c r="DZ84" s="101">
        <v>41671</v>
      </c>
      <c r="EA84" s="101">
        <v>41699</v>
      </c>
      <c r="EB84" s="101">
        <v>41730</v>
      </c>
      <c r="EC84" s="101">
        <v>41760</v>
      </c>
      <c r="ED84" s="101">
        <v>41791</v>
      </c>
      <c r="EE84" s="101">
        <v>41821</v>
      </c>
      <c r="EF84" s="101">
        <v>41852</v>
      </c>
      <c r="EG84" s="101">
        <v>41883</v>
      </c>
      <c r="EH84" s="101">
        <v>41913</v>
      </c>
      <c r="EI84" s="101">
        <v>41944</v>
      </c>
      <c r="EJ84" s="101">
        <v>41974</v>
      </c>
      <c r="EK84" s="101">
        <v>42005</v>
      </c>
      <c r="EL84" s="101">
        <v>42036</v>
      </c>
      <c r="EM84" s="101">
        <v>42064</v>
      </c>
      <c r="EN84" s="101">
        <v>42095</v>
      </c>
      <c r="EO84" s="101">
        <v>42125</v>
      </c>
      <c r="EP84" s="101">
        <v>42156</v>
      </c>
      <c r="EQ84" s="101">
        <v>42186</v>
      </c>
      <c r="ER84" s="101">
        <v>42217</v>
      </c>
      <c r="ES84" s="101">
        <v>42248</v>
      </c>
      <c r="ET84" s="101">
        <v>42278</v>
      </c>
      <c r="EU84" s="101">
        <v>42309</v>
      </c>
      <c r="EV84" s="101">
        <v>42339</v>
      </c>
      <c r="EW84" s="101">
        <v>42370</v>
      </c>
      <c r="EX84" s="101">
        <v>42401</v>
      </c>
      <c r="EY84" s="101">
        <v>42430</v>
      </c>
      <c r="EZ84" s="101">
        <v>42461</v>
      </c>
      <c r="FA84" s="101">
        <v>42491</v>
      </c>
      <c r="FB84" s="101">
        <v>42522</v>
      </c>
      <c r="FC84" s="101">
        <v>42552</v>
      </c>
      <c r="FD84" s="101">
        <v>42583</v>
      </c>
      <c r="FE84" s="101">
        <v>42614</v>
      </c>
      <c r="FF84" s="101">
        <v>42644</v>
      </c>
      <c r="FG84" s="101">
        <v>42675</v>
      </c>
      <c r="FH84" s="101">
        <v>42705</v>
      </c>
      <c r="FI84" s="101">
        <v>42736</v>
      </c>
      <c r="FJ84" s="101">
        <v>42767</v>
      </c>
      <c r="FK84" s="101">
        <v>42795</v>
      </c>
      <c r="FL84" s="101">
        <v>42826</v>
      </c>
      <c r="FM84" s="101">
        <v>42856</v>
      </c>
      <c r="FN84" s="101">
        <v>42887</v>
      </c>
      <c r="FO84" s="101">
        <v>42917</v>
      </c>
      <c r="FP84" s="101">
        <v>42948</v>
      </c>
      <c r="FQ84" s="101">
        <v>42979</v>
      </c>
      <c r="FR84" s="101">
        <v>43009</v>
      </c>
      <c r="FS84" s="101">
        <v>43040</v>
      </c>
      <c r="FT84" s="101">
        <v>43070</v>
      </c>
      <c r="FU84" s="101">
        <v>43101</v>
      </c>
      <c r="FV84" s="101">
        <v>43132</v>
      </c>
      <c r="FW84" s="101">
        <v>43160</v>
      </c>
      <c r="FX84" s="101">
        <v>43191</v>
      </c>
      <c r="FY84" s="101">
        <v>43221</v>
      </c>
      <c r="FZ84" s="101">
        <v>43252</v>
      </c>
      <c r="GA84" s="101">
        <v>43282</v>
      </c>
      <c r="GB84" s="101">
        <v>43313</v>
      </c>
      <c r="GC84" s="101">
        <v>43344</v>
      </c>
      <c r="GD84" s="101">
        <v>43374</v>
      </c>
      <c r="GE84" s="101">
        <v>43405</v>
      </c>
      <c r="GF84" s="101">
        <v>43435</v>
      </c>
      <c r="GG84" s="101">
        <v>43466</v>
      </c>
      <c r="GH84" s="101">
        <v>43497</v>
      </c>
      <c r="GI84" s="101">
        <v>43525</v>
      </c>
      <c r="GJ84" s="101">
        <v>43556</v>
      </c>
      <c r="GK84" s="101">
        <v>43586</v>
      </c>
      <c r="GL84" s="101">
        <v>43617</v>
      </c>
      <c r="GM84" s="189">
        <v>43647</v>
      </c>
      <c r="GN84" s="101">
        <v>43678</v>
      </c>
      <c r="GO84" s="101">
        <v>43709</v>
      </c>
      <c r="GP84" s="101">
        <v>43739</v>
      </c>
      <c r="GQ84" s="101">
        <v>43770</v>
      </c>
      <c r="GR84" s="101">
        <v>43800</v>
      </c>
      <c r="GS84" s="101">
        <v>43831</v>
      </c>
      <c r="GT84" s="101">
        <v>43862</v>
      </c>
      <c r="GU84" s="101">
        <v>43891</v>
      </c>
      <c r="GV84" s="101">
        <v>43922</v>
      </c>
      <c r="GW84" s="101">
        <v>43952</v>
      </c>
      <c r="GX84" s="101">
        <v>43983</v>
      </c>
      <c r="GY84" s="189">
        <v>44013</v>
      </c>
      <c r="GZ84" s="203">
        <v>44044</v>
      </c>
      <c r="HA84" s="203">
        <v>44075</v>
      </c>
      <c r="HB84" s="203">
        <v>44105</v>
      </c>
      <c r="HC84" s="203">
        <v>44136</v>
      </c>
      <c r="HD84" s="203">
        <v>44166</v>
      </c>
      <c r="HE84" s="203">
        <v>44197</v>
      </c>
      <c r="HF84" s="203">
        <v>44228</v>
      </c>
    </row>
    <row r="85" spans="1:214" s="183" customFormat="1" x14ac:dyDescent="0.3">
      <c r="A85" s="183" t="s">
        <v>61</v>
      </c>
      <c r="BO85" s="183">
        <v>2</v>
      </c>
      <c r="BP85" s="183">
        <v>7</v>
      </c>
      <c r="BQ85" s="183">
        <v>2</v>
      </c>
      <c r="BR85" s="183">
        <v>4</v>
      </c>
      <c r="BS85" s="183">
        <v>10</v>
      </c>
      <c r="BT85" s="183">
        <v>9</v>
      </c>
      <c r="BU85" s="183">
        <v>6</v>
      </c>
      <c r="BV85" s="183">
        <v>11</v>
      </c>
      <c r="BW85" s="183">
        <v>9</v>
      </c>
      <c r="BX85" s="183">
        <v>5</v>
      </c>
      <c r="BY85" s="183">
        <v>7</v>
      </c>
      <c r="BZ85" s="183">
        <v>8</v>
      </c>
      <c r="CA85" s="183">
        <v>10</v>
      </c>
      <c r="CB85" s="183">
        <v>14</v>
      </c>
      <c r="CC85" s="183">
        <v>13</v>
      </c>
      <c r="CD85" s="183">
        <v>8</v>
      </c>
      <c r="CE85" s="183">
        <v>16</v>
      </c>
      <c r="CF85" s="183">
        <v>22</v>
      </c>
      <c r="CG85" s="183">
        <v>12</v>
      </c>
      <c r="CH85" s="183">
        <v>11</v>
      </c>
      <c r="CI85" s="183">
        <v>9</v>
      </c>
      <c r="CJ85" s="183">
        <v>11</v>
      </c>
      <c r="CK85" s="183">
        <v>6</v>
      </c>
      <c r="CL85" s="183">
        <v>9</v>
      </c>
      <c r="CM85" s="183">
        <v>14</v>
      </c>
      <c r="CN85" s="183">
        <v>14</v>
      </c>
      <c r="CO85" s="183">
        <v>10</v>
      </c>
      <c r="CP85" s="183">
        <v>14</v>
      </c>
      <c r="CQ85" s="183">
        <v>19</v>
      </c>
      <c r="CR85" s="183">
        <v>17</v>
      </c>
      <c r="CS85" s="183">
        <v>25</v>
      </c>
      <c r="CT85" s="183">
        <v>20</v>
      </c>
      <c r="CU85" s="183">
        <v>15</v>
      </c>
      <c r="CV85" s="183">
        <v>9</v>
      </c>
      <c r="CW85" s="183">
        <v>16</v>
      </c>
      <c r="CX85" s="183">
        <v>15</v>
      </c>
      <c r="CY85" s="183">
        <v>12</v>
      </c>
      <c r="CZ85" s="183">
        <v>14</v>
      </c>
      <c r="DA85" s="183">
        <v>14</v>
      </c>
      <c r="DB85" s="183">
        <v>20</v>
      </c>
      <c r="DC85" s="183">
        <v>17</v>
      </c>
      <c r="DD85" s="183">
        <v>10</v>
      </c>
      <c r="DE85" s="183">
        <v>18</v>
      </c>
      <c r="DF85" s="183">
        <v>13</v>
      </c>
      <c r="DG85" s="183">
        <v>12</v>
      </c>
      <c r="DH85" s="183">
        <v>18</v>
      </c>
      <c r="DI85" s="183">
        <v>21</v>
      </c>
      <c r="DJ85" s="183">
        <v>8</v>
      </c>
      <c r="DK85" s="183">
        <v>16</v>
      </c>
      <c r="DL85" s="183">
        <v>11</v>
      </c>
      <c r="DM85" s="183">
        <v>11</v>
      </c>
      <c r="DN85" s="183">
        <v>11</v>
      </c>
      <c r="DO85" s="183">
        <v>12</v>
      </c>
      <c r="DP85" s="183">
        <v>10</v>
      </c>
      <c r="DQ85" s="183">
        <v>16</v>
      </c>
      <c r="DR85" s="183">
        <v>16</v>
      </c>
      <c r="DS85" s="183">
        <v>15</v>
      </c>
      <c r="DT85" s="183">
        <v>14</v>
      </c>
      <c r="DU85" s="183">
        <v>9</v>
      </c>
      <c r="DV85" s="183">
        <v>5</v>
      </c>
      <c r="DW85" s="183">
        <v>5</v>
      </c>
      <c r="DX85" s="183">
        <v>15</v>
      </c>
      <c r="DY85" s="183">
        <v>4</v>
      </c>
      <c r="DZ85" s="183">
        <v>1</v>
      </c>
      <c r="EA85" s="183">
        <v>7</v>
      </c>
      <c r="EB85" s="183">
        <v>13</v>
      </c>
      <c r="EC85" s="183">
        <v>12</v>
      </c>
      <c r="ED85" s="183">
        <v>6</v>
      </c>
      <c r="EE85" s="183">
        <v>6</v>
      </c>
      <c r="EF85" s="183">
        <v>6</v>
      </c>
      <c r="EG85" s="183">
        <v>6</v>
      </c>
      <c r="EH85" s="183">
        <v>10</v>
      </c>
      <c r="EI85" s="183">
        <v>1</v>
      </c>
      <c r="EJ85" s="183">
        <v>16</v>
      </c>
      <c r="EK85" s="183">
        <v>7</v>
      </c>
      <c r="EL85" s="183">
        <v>5</v>
      </c>
      <c r="EM85" s="183">
        <v>4</v>
      </c>
      <c r="EN85" s="183">
        <v>4</v>
      </c>
      <c r="EO85" s="183">
        <v>9</v>
      </c>
      <c r="EP85" s="183">
        <v>14</v>
      </c>
      <c r="EQ85" s="183">
        <v>7</v>
      </c>
      <c r="ER85" s="183">
        <v>6</v>
      </c>
      <c r="ES85" s="183">
        <v>5</v>
      </c>
      <c r="ET85" s="183">
        <v>2</v>
      </c>
      <c r="EU85" s="183">
        <v>7</v>
      </c>
      <c r="EV85" s="183">
        <v>4</v>
      </c>
      <c r="EW85" s="183">
        <v>5</v>
      </c>
      <c r="EX85" s="183">
        <v>4</v>
      </c>
      <c r="EY85" s="183">
        <v>1</v>
      </c>
      <c r="EZ85" s="183">
        <v>2</v>
      </c>
      <c r="FA85" s="183">
        <v>2</v>
      </c>
      <c r="FB85" s="183">
        <v>4</v>
      </c>
      <c r="FC85" s="183">
        <v>3</v>
      </c>
      <c r="FD85" s="183">
        <v>2</v>
      </c>
      <c r="FE85" s="183">
        <v>1</v>
      </c>
      <c r="FF85" s="183">
        <v>1</v>
      </c>
      <c r="FG85" s="183">
        <v>3</v>
      </c>
      <c r="FH85" s="183">
        <v>3</v>
      </c>
      <c r="FI85" s="183">
        <v>5</v>
      </c>
      <c r="FJ85" s="183">
        <v>2</v>
      </c>
      <c r="FK85" s="183">
        <v>2</v>
      </c>
      <c r="FL85" s="183">
        <v>0</v>
      </c>
      <c r="FM85" s="183">
        <v>5</v>
      </c>
      <c r="FN85" s="183">
        <v>4</v>
      </c>
      <c r="FO85" s="183">
        <v>0</v>
      </c>
      <c r="FP85" s="183">
        <v>1</v>
      </c>
      <c r="FQ85" s="183">
        <v>3</v>
      </c>
      <c r="FR85" s="183">
        <v>6</v>
      </c>
      <c r="FS85" s="183">
        <v>0</v>
      </c>
      <c r="FT85" s="183">
        <v>0</v>
      </c>
      <c r="FU85" s="183">
        <v>1</v>
      </c>
      <c r="FV85" s="183">
        <v>1</v>
      </c>
      <c r="FW85" s="183">
        <v>1</v>
      </c>
      <c r="FX85" s="183">
        <v>2</v>
      </c>
      <c r="FY85" s="183">
        <v>0</v>
      </c>
      <c r="FZ85" s="183">
        <v>0</v>
      </c>
      <c r="GA85" s="183">
        <v>1</v>
      </c>
      <c r="GB85" s="183">
        <v>1</v>
      </c>
      <c r="GC85" s="183">
        <v>1</v>
      </c>
      <c r="GD85" s="183">
        <v>0</v>
      </c>
      <c r="GE85" s="183">
        <v>0</v>
      </c>
      <c r="GF85" s="183">
        <v>3</v>
      </c>
      <c r="GG85" s="183">
        <v>0</v>
      </c>
      <c r="GH85" s="183">
        <v>1</v>
      </c>
      <c r="GI85" s="183">
        <v>1</v>
      </c>
      <c r="GJ85" s="183">
        <v>1</v>
      </c>
      <c r="GK85" s="183">
        <v>0</v>
      </c>
      <c r="GL85" s="183">
        <v>1</v>
      </c>
      <c r="GM85" s="195">
        <v>1</v>
      </c>
      <c r="GN85" s="183">
        <v>1</v>
      </c>
      <c r="GO85" s="183">
        <v>0</v>
      </c>
      <c r="GP85" s="183">
        <v>1</v>
      </c>
      <c r="GQ85" s="183">
        <v>0</v>
      </c>
      <c r="GR85" s="183">
        <v>1</v>
      </c>
      <c r="GS85" s="183">
        <v>1</v>
      </c>
      <c r="GT85" s="183">
        <v>1</v>
      </c>
      <c r="GU85" s="183">
        <v>0</v>
      </c>
      <c r="GV85" s="183">
        <v>0</v>
      </c>
      <c r="GW85" s="183">
        <v>0</v>
      </c>
      <c r="GX85" s="183">
        <v>2</v>
      </c>
      <c r="GY85" s="195">
        <v>0</v>
      </c>
    </row>
    <row r="86" spans="1:214" s="183" customFormat="1" x14ac:dyDescent="0.3">
      <c r="A86" s="183" t="s">
        <v>62</v>
      </c>
      <c r="BO86" s="183">
        <v>6</v>
      </c>
      <c r="BP86" s="183">
        <v>6</v>
      </c>
      <c r="BQ86" s="183">
        <v>5</v>
      </c>
      <c r="BR86" s="183">
        <v>21</v>
      </c>
      <c r="BS86" s="183">
        <v>16</v>
      </c>
      <c r="BT86" s="183">
        <v>15</v>
      </c>
      <c r="BU86" s="183">
        <v>20</v>
      </c>
      <c r="BV86" s="183">
        <v>18</v>
      </c>
      <c r="BW86" s="183">
        <v>20</v>
      </c>
      <c r="BX86" s="183">
        <v>11</v>
      </c>
      <c r="BY86" s="183">
        <v>17</v>
      </c>
      <c r="BZ86" s="183">
        <v>25</v>
      </c>
      <c r="CA86" s="183">
        <v>17</v>
      </c>
      <c r="CB86" s="183">
        <v>43</v>
      </c>
      <c r="CC86" s="183">
        <v>21</v>
      </c>
      <c r="CD86" s="183">
        <v>19</v>
      </c>
      <c r="CE86" s="183">
        <v>27</v>
      </c>
      <c r="CF86" s="183">
        <v>36</v>
      </c>
      <c r="CG86" s="183">
        <v>40</v>
      </c>
      <c r="CH86" s="183">
        <v>43</v>
      </c>
      <c r="CI86" s="183">
        <v>32</v>
      </c>
      <c r="CJ86" s="183">
        <v>29</v>
      </c>
      <c r="CK86" s="183">
        <v>44</v>
      </c>
      <c r="CL86" s="183">
        <v>26</v>
      </c>
      <c r="CM86" s="183">
        <v>27</v>
      </c>
      <c r="CN86" s="183">
        <v>35</v>
      </c>
      <c r="CO86" s="183">
        <v>24</v>
      </c>
      <c r="CP86" s="183">
        <v>27</v>
      </c>
      <c r="CQ86" s="183">
        <v>35</v>
      </c>
      <c r="CR86" s="183">
        <v>34</v>
      </c>
      <c r="CS86" s="183">
        <v>30</v>
      </c>
      <c r="CT86" s="183">
        <v>32</v>
      </c>
      <c r="CU86" s="183">
        <v>34</v>
      </c>
      <c r="CV86" s="183">
        <v>21</v>
      </c>
      <c r="CW86" s="183">
        <v>20</v>
      </c>
      <c r="CX86" s="183">
        <v>19</v>
      </c>
      <c r="CY86" s="183">
        <v>10</v>
      </c>
      <c r="CZ86" s="183">
        <v>19</v>
      </c>
      <c r="DA86" s="183">
        <v>14</v>
      </c>
      <c r="DB86" s="183">
        <v>29</v>
      </c>
      <c r="DC86" s="183">
        <v>23</v>
      </c>
      <c r="DD86" s="183">
        <v>21</v>
      </c>
      <c r="DE86" s="183">
        <v>31</v>
      </c>
      <c r="DF86" s="183">
        <v>24</v>
      </c>
      <c r="DG86" s="183">
        <v>26</v>
      </c>
      <c r="DH86" s="183">
        <v>32</v>
      </c>
      <c r="DI86" s="183">
        <v>28</v>
      </c>
      <c r="DJ86" s="183">
        <v>26</v>
      </c>
      <c r="DK86" s="183">
        <v>21</v>
      </c>
      <c r="DL86" s="183">
        <v>24</v>
      </c>
      <c r="DM86" s="183">
        <v>21</v>
      </c>
      <c r="DN86" s="183">
        <v>28</v>
      </c>
      <c r="DO86" s="183">
        <v>32</v>
      </c>
      <c r="DP86" s="183">
        <v>27</v>
      </c>
      <c r="DQ86" s="183">
        <v>24</v>
      </c>
      <c r="DR86" s="183">
        <v>17</v>
      </c>
      <c r="DS86" s="183">
        <v>28</v>
      </c>
      <c r="DT86" s="183">
        <v>18</v>
      </c>
      <c r="DU86" s="183">
        <v>15</v>
      </c>
      <c r="DV86" s="183">
        <v>10</v>
      </c>
      <c r="DW86" s="183">
        <v>4</v>
      </c>
      <c r="DX86" s="183">
        <v>19</v>
      </c>
      <c r="DY86" s="183">
        <v>15</v>
      </c>
      <c r="DZ86" s="183">
        <v>22</v>
      </c>
      <c r="EA86" s="183">
        <v>13</v>
      </c>
      <c r="EB86" s="183">
        <v>11</v>
      </c>
      <c r="EC86" s="183">
        <v>19</v>
      </c>
      <c r="ED86" s="183">
        <v>12</v>
      </c>
      <c r="EE86" s="183">
        <v>13</v>
      </c>
      <c r="EF86" s="183">
        <v>12</v>
      </c>
      <c r="EG86" s="183">
        <v>18</v>
      </c>
      <c r="EH86" s="183">
        <v>8</v>
      </c>
      <c r="EI86" s="183">
        <v>11</v>
      </c>
      <c r="EJ86" s="183">
        <v>10</v>
      </c>
      <c r="EK86" s="183">
        <v>10</v>
      </c>
      <c r="EL86" s="183">
        <v>11</v>
      </c>
      <c r="EM86" s="183">
        <v>15</v>
      </c>
      <c r="EN86" s="183">
        <v>6</v>
      </c>
      <c r="EO86" s="183">
        <v>9</v>
      </c>
      <c r="EP86" s="183">
        <v>6</v>
      </c>
      <c r="EQ86" s="183">
        <v>14</v>
      </c>
      <c r="ER86" s="183">
        <v>5</v>
      </c>
      <c r="ES86" s="183">
        <v>7</v>
      </c>
      <c r="ET86" s="183">
        <v>5</v>
      </c>
      <c r="EU86" s="183">
        <v>7</v>
      </c>
      <c r="EV86" s="183">
        <v>9</v>
      </c>
      <c r="EW86" s="183">
        <v>5</v>
      </c>
      <c r="EX86" s="183">
        <v>5</v>
      </c>
      <c r="EY86" s="183">
        <v>8</v>
      </c>
      <c r="EZ86" s="183">
        <v>8</v>
      </c>
      <c r="FA86" s="183">
        <v>8</v>
      </c>
      <c r="FB86" s="183">
        <v>7</v>
      </c>
      <c r="FC86" s="183">
        <v>6</v>
      </c>
      <c r="FD86" s="183">
        <v>7</v>
      </c>
      <c r="FE86" s="183">
        <v>3</v>
      </c>
      <c r="FF86" s="183">
        <v>7</v>
      </c>
      <c r="FG86" s="183">
        <v>9</v>
      </c>
      <c r="FH86" s="183">
        <v>8</v>
      </c>
      <c r="FI86" s="183">
        <v>9</v>
      </c>
      <c r="FJ86" s="183">
        <v>8</v>
      </c>
      <c r="FK86" s="183">
        <v>8</v>
      </c>
      <c r="FL86" s="183">
        <v>6</v>
      </c>
      <c r="FM86" s="183">
        <v>9</v>
      </c>
      <c r="FN86" s="183">
        <v>7</v>
      </c>
      <c r="FO86" s="183">
        <v>6</v>
      </c>
      <c r="FP86" s="183">
        <v>4</v>
      </c>
      <c r="FQ86" s="183">
        <v>6</v>
      </c>
      <c r="FR86" s="183">
        <v>7</v>
      </c>
      <c r="FS86" s="183">
        <v>4</v>
      </c>
      <c r="FT86" s="183">
        <v>6</v>
      </c>
      <c r="FU86" s="183">
        <v>3</v>
      </c>
      <c r="FV86" s="183">
        <v>3</v>
      </c>
      <c r="FW86" s="183">
        <v>12</v>
      </c>
      <c r="FX86" s="183">
        <v>3</v>
      </c>
      <c r="FY86" s="183">
        <v>6</v>
      </c>
      <c r="FZ86" s="183">
        <v>6</v>
      </c>
      <c r="GA86" s="183">
        <v>2</v>
      </c>
      <c r="GB86" s="183">
        <v>10</v>
      </c>
      <c r="GC86" s="183">
        <v>3</v>
      </c>
      <c r="GD86" s="183">
        <v>4</v>
      </c>
      <c r="GE86" s="183">
        <v>7</v>
      </c>
      <c r="GF86" s="183">
        <v>5</v>
      </c>
      <c r="GG86" s="183">
        <v>2</v>
      </c>
      <c r="GH86" s="183">
        <v>1</v>
      </c>
      <c r="GI86" s="183">
        <v>5</v>
      </c>
      <c r="GJ86" s="183">
        <v>5</v>
      </c>
      <c r="GK86" s="183">
        <v>7</v>
      </c>
      <c r="GL86" s="183">
        <v>1</v>
      </c>
      <c r="GM86" s="195">
        <v>5</v>
      </c>
      <c r="GN86" s="183">
        <v>4</v>
      </c>
      <c r="GO86" s="183">
        <v>7</v>
      </c>
      <c r="GP86" s="183">
        <v>4</v>
      </c>
      <c r="GQ86" s="183">
        <v>4</v>
      </c>
      <c r="GR86" s="183">
        <v>2</v>
      </c>
      <c r="GS86" s="183">
        <v>8</v>
      </c>
      <c r="GT86" s="183">
        <v>7</v>
      </c>
      <c r="GU86" s="183">
        <v>8</v>
      </c>
      <c r="GV86" s="183">
        <v>4</v>
      </c>
      <c r="GW86" s="183">
        <v>5</v>
      </c>
      <c r="GX86" s="183">
        <v>7</v>
      </c>
      <c r="GY86" s="195">
        <v>2</v>
      </c>
    </row>
    <row r="87" spans="1:214" s="108" customFormat="1" x14ac:dyDescent="0.3">
      <c r="A87" s="90"/>
      <c r="AZ87" s="90"/>
      <c r="BA87" s="90"/>
      <c r="BB87" s="90"/>
      <c r="BC87" s="90"/>
      <c r="BD87" s="90"/>
      <c r="BN87" s="121"/>
      <c r="BO87" s="122"/>
      <c r="BP87" s="122"/>
      <c r="BQ87" s="122"/>
      <c r="BR87" s="122"/>
      <c r="BS87" s="122"/>
      <c r="BT87" s="122"/>
      <c r="BU87" s="122"/>
      <c r="BV87" s="122"/>
      <c r="BW87" s="122"/>
      <c r="BX87" s="122"/>
      <c r="BY87" s="122"/>
      <c r="BZ87" s="122"/>
      <c r="CA87" s="122"/>
      <c r="CB87" s="122"/>
      <c r="CC87" s="122"/>
      <c r="CD87" s="122"/>
      <c r="CE87" s="122"/>
      <c r="CF87" s="122"/>
      <c r="CG87" s="122"/>
      <c r="CH87" s="122"/>
      <c r="CI87" s="122"/>
      <c r="CJ87" s="122"/>
      <c r="CK87" s="122"/>
      <c r="CL87" s="122"/>
      <c r="CM87" s="122"/>
      <c r="CN87" s="122"/>
      <c r="CO87" s="122"/>
      <c r="CP87" s="122"/>
      <c r="CQ87" s="123">
        <v>40613</v>
      </c>
      <c r="CR87" s="123">
        <v>40644</v>
      </c>
      <c r="CS87" s="123">
        <v>40674</v>
      </c>
      <c r="CT87" s="123">
        <v>40705</v>
      </c>
      <c r="CU87" s="123">
        <v>40735</v>
      </c>
      <c r="CV87" s="123">
        <v>40766</v>
      </c>
      <c r="CW87" s="123">
        <v>40797</v>
      </c>
      <c r="CX87" s="123">
        <v>40827</v>
      </c>
      <c r="CY87" s="123">
        <v>40858</v>
      </c>
      <c r="CZ87" s="123">
        <v>40888</v>
      </c>
      <c r="DA87" s="123">
        <v>40919</v>
      </c>
      <c r="DB87" s="123">
        <v>40950</v>
      </c>
      <c r="DC87" s="123">
        <v>40979</v>
      </c>
      <c r="DD87" s="123">
        <v>41010</v>
      </c>
      <c r="DE87" s="123">
        <v>41040</v>
      </c>
      <c r="DF87" s="123">
        <v>41071</v>
      </c>
      <c r="DG87" s="123">
        <v>41101</v>
      </c>
      <c r="DH87" s="123">
        <v>41132</v>
      </c>
      <c r="DI87" s="123">
        <v>41163</v>
      </c>
      <c r="DJ87" s="123">
        <v>41193</v>
      </c>
      <c r="DK87" s="123">
        <v>41224</v>
      </c>
      <c r="DL87" s="123">
        <v>41254</v>
      </c>
      <c r="DM87" s="123">
        <v>41285</v>
      </c>
      <c r="DN87" s="123">
        <v>41316</v>
      </c>
      <c r="DO87" s="123">
        <v>41344</v>
      </c>
      <c r="DP87" s="123">
        <v>41375</v>
      </c>
      <c r="DQ87" s="123">
        <v>41405</v>
      </c>
      <c r="DR87" s="123">
        <v>41436</v>
      </c>
      <c r="DS87" s="123">
        <v>41466</v>
      </c>
      <c r="DT87" s="123">
        <v>41497</v>
      </c>
      <c r="DU87" s="123">
        <v>41528</v>
      </c>
      <c r="DV87" s="123">
        <v>41558</v>
      </c>
      <c r="DW87" s="123">
        <v>41589</v>
      </c>
      <c r="DX87" s="123">
        <v>41619</v>
      </c>
      <c r="DY87" s="123">
        <v>41650</v>
      </c>
      <c r="DZ87" s="123">
        <v>41681</v>
      </c>
      <c r="EA87" s="123">
        <v>41709</v>
      </c>
      <c r="EB87" s="123">
        <v>41740</v>
      </c>
      <c r="EC87" s="123">
        <v>41770</v>
      </c>
      <c r="ED87" s="123">
        <v>41801</v>
      </c>
      <c r="EE87" s="123">
        <v>41831</v>
      </c>
      <c r="EF87" s="123">
        <v>41862</v>
      </c>
      <c r="EG87" s="123">
        <v>41893</v>
      </c>
      <c r="EH87" s="123">
        <v>41923</v>
      </c>
      <c r="EI87" s="123">
        <v>41954</v>
      </c>
      <c r="EJ87" s="123">
        <v>41984</v>
      </c>
      <c r="EK87" s="123">
        <v>42015</v>
      </c>
      <c r="EL87" s="123">
        <v>42046</v>
      </c>
      <c r="EM87" s="123">
        <v>42074</v>
      </c>
      <c r="EN87" s="123">
        <v>42105</v>
      </c>
      <c r="EO87" s="123">
        <v>42135</v>
      </c>
      <c r="EP87" s="123">
        <v>42166</v>
      </c>
      <c r="EQ87" s="123">
        <v>42196</v>
      </c>
      <c r="ER87" s="123">
        <v>42227</v>
      </c>
      <c r="ES87" s="123">
        <v>42258</v>
      </c>
      <c r="ET87" s="123">
        <v>42288</v>
      </c>
      <c r="EU87" s="123">
        <v>42319</v>
      </c>
      <c r="EV87" s="123">
        <v>42349</v>
      </c>
      <c r="EW87" s="122"/>
      <c r="EX87" s="122"/>
      <c r="EY87" s="122"/>
      <c r="EZ87" s="122"/>
      <c r="FA87" s="122"/>
      <c r="FB87" s="122"/>
      <c r="FC87" s="122"/>
      <c r="FD87" s="122"/>
      <c r="FE87" s="122"/>
      <c r="FF87" s="122"/>
      <c r="FG87" s="122"/>
      <c r="FH87" s="122"/>
      <c r="FI87" s="122"/>
      <c r="FJ87" s="122"/>
      <c r="FK87" s="122"/>
      <c r="FL87" s="122"/>
      <c r="FM87" s="122"/>
      <c r="FN87" s="122"/>
      <c r="FO87" s="122"/>
      <c r="FP87" s="122"/>
      <c r="FQ87" s="122"/>
      <c r="FR87" s="122"/>
      <c r="FS87" s="122"/>
      <c r="FT87" s="122"/>
      <c r="FU87" s="122"/>
      <c r="FV87" s="122"/>
      <c r="FW87" s="122"/>
      <c r="FX87" s="122"/>
      <c r="FY87" s="122"/>
      <c r="GM87" s="192"/>
      <c r="GY87" s="192"/>
    </row>
    <row r="88" spans="1:214" s="105" customFormat="1" ht="28.8" x14ac:dyDescent="0.3">
      <c r="A88" s="124" t="s">
        <v>92</v>
      </c>
      <c r="AZ88" s="95"/>
      <c r="BA88" s="95"/>
      <c r="BB88" s="95"/>
      <c r="BC88" s="95"/>
      <c r="BD88" s="95"/>
      <c r="BN88" s="124"/>
      <c r="BO88" s="125"/>
      <c r="BP88" s="125"/>
      <c r="BQ88" s="125"/>
      <c r="BR88" s="125"/>
      <c r="BS88" s="125"/>
      <c r="BT88" s="125"/>
      <c r="BU88" s="125"/>
      <c r="BV88" s="125"/>
      <c r="BW88" s="125"/>
      <c r="BX88" s="125"/>
      <c r="BY88" s="125"/>
      <c r="BZ88" s="125"/>
      <c r="CA88" s="125"/>
      <c r="CB88" s="125"/>
      <c r="CC88" s="125"/>
      <c r="CD88" s="125"/>
      <c r="CE88" s="125"/>
      <c r="CF88" s="125"/>
      <c r="CG88" s="125"/>
      <c r="CH88" s="125"/>
      <c r="CI88" s="125"/>
      <c r="CJ88" s="125"/>
      <c r="CK88" s="125"/>
      <c r="CL88" s="125"/>
      <c r="CM88" s="125"/>
      <c r="CN88" s="125"/>
      <c r="CO88" s="125"/>
      <c r="CP88" s="125"/>
      <c r="CQ88" s="124" t="s">
        <v>92</v>
      </c>
      <c r="CR88" s="125">
        <f t="shared" ref="CR88:DW88" si="69">CR26</f>
        <v>190</v>
      </c>
      <c r="CS88" s="125">
        <f t="shared" si="69"/>
        <v>173</v>
      </c>
      <c r="CT88" s="125">
        <f t="shared" si="69"/>
        <v>177</v>
      </c>
      <c r="CU88" s="125">
        <f t="shared" si="69"/>
        <v>178</v>
      </c>
      <c r="CV88" s="125">
        <f t="shared" si="69"/>
        <v>175</v>
      </c>
      <c r="CW88" s="125">
        <f t="shared" si="69"/>
        <v>169</v>
      </c>
      <c r="CX88" s="125">
        <f t="shared" si="69"/>
        <v>186</v>
      </c>
      <c r="CY88" s="125">
        <f t="shared" si="69"/>
        <v>120</v>
      </c>
      <c r="CZ88" s="125">
        <f t="shared" si="69"/>
        <v>152</v>
      </c>
      <c r="DA88" s="125">
        <f t="shared" si="69"/>
        <v>126</v>
      </c>
      <c r="DB88" s="125">
        <f t="shared" si="69"/>
        <v>150</v>
      </c>
      <c r="DC88" s="125">
        <f t="shared" si="69"/>
        <v>162</v>
      </c>
      <c r="DD88" s="125">
        <f t="shared" si="69"/>
        <v>160</v>
      </c>
      <c r="DE88" s="125">
        <f t="shared" si="69"/>
        <v>161</v>
      </c>
      <c r="DF88" s="125">
        <f t="shared" si="69"/>
        <v>153</v>
      </c>
      <c r="DG88" s="125">
        <f t="shared" si="69"/>
        <v>145</v>
      </c>
      <c r="DH88" s="125">
        <f t="shared" si="69"/>
        <v>129</v>
      </c>
      <c r="DI88" s="125">
        <f t="shared" si="69"/>
        <v>127</v>
      </c>
      <c r="DJ88" s="125">
        <f t="shared" si="69"/>
        <v>132</v>
      </c>
      <c r="DK88" s="125">
        <f t="shared" si="69"/>
        <v>132</v>
      </c>
      <c r="DL88" s="125">
        <f t="shared" si="69"/>
        <v>134</v>
      </c>
      <c r="DM88" s="125">
        <f t="shared" si="69"/>
        <v>133</v>
      </c>
      <c r="DN88" s="125">
        <f t="shared" si="69"/>
        <v>139</v>
      </c>
      <c r="DO88" s="125">
        <f t="shared" si="69"/>
        <v>136</v>
      </c>
      <c r="DP88" s="125">
        <f t="shared" si="69"/>
        <v>132</v>
      </c>
      <c r="DQ88" s="125">
        <f t="shared" si="69"/>
        <v>120</v>
      </c>
      <c r="DR88" s="125">
        <f t="shared" si="69"/>
        <v>105</v>
      </c>
      <c r="DS88" s="125">
        <f t="shared" si="69"/>
        <v>98</v>
      </c>
      <c r="DT88" s="125">
        <f t="shared" si="69"/>
        <v>93</v>
      </c>
      <c r="DU88" s="125">
        <f t="shared" si="69"/>
        <v>89</v>
      </c>
      <c r="DV88" s="125">
        <f t="shared" si="69"/>
        <v>91</v>
      </c>
      <c r="DW88" s="125">
        <f t="shared" si="69"/>
        <v>87</v>
      </c>
      <c r="DX88" s="125">
        <f t="shared" ref="DX88:FC88" si="70">DX26</f>
        <v>78</v>
      </c>
      <c r="DY88" s="125">
        <f t="shared" si="70"/>
        <v>91</v>
      </c>
      <c r="DZ88" s="125">
        <f t="shared" si="70"/>
        <v>96</v>
      </c>
      <c r="EA88" s="125">
        <f t="shared" si="70"/>
        <v>91</v>
      </c>
      <c r="EB88" s="125">
        <f t="shared" si="70"/>
        <v>86</v>
      </c>
      <c r="EC88" s="125">
        <f t="shared" si="70"/>
        <v>85</v>
      </c>
      <c r="ED88" s="125">
        <f t="shared" si="70"/>
        <v>80</v>
      </c>
      <c r="EE88" s="125">
        <f t="shared" si="70"/>
        <v>84</v>
      </c>
      <c r="EF88" s="125">
        <f t="shared" si="70"/>
        <v>87</v>
      </c>
      <c r="EG88" s="125">
        <f t="shared" si="70"/>
        <v>85</v>
      </c>
      <c r="EH88" s="125">
        <f t="shared" si="70"/>
        <v>83</v>
      </c>
      <c r="EI88" s="125">
        <f t="shared" si="70"/>
        <v>87</v>
      </c>
      <c r="EJ88" s="125">
        <f t="shared" si="70"/>
        <v>66</v>
      </c>
      <c r="EK88" s="125">
        <f t="shared" si="70"/>
        <v>80</v>
      </c>
      <c r="EL88" s="125">
        <f t="shared" si="70"/>
        <v>82</v>
      </c>
      <c r="EM88" s="125">
        <f t="shared" si="70"/>
        <v>82</v>
      </c>
      <c r="EN88" s="125">
        <f t="shared" si="70"/>
        <v>74</v>
      </c>
      <c r="EO88" s="125">
        <f t="shared" si="70"/>
        <v>57</v>
      </c>
      <c r="EP88" s="125">
        <f t="shared" si="70"/>
        <v>54</v>
      </c>
      <c r="EQ88" s="125">
        <f t="shared" si="70"/>
        <v>52</v>
      </c>
      <c r="ER88" s="125">
        <f t="shared" si="70"/>
        <v>46</v>
      </c>
      <c r="ES88" s="125">
        <f t="shared" si="70"/>
        <v>46</v>
      </c>
      <c r="ET88" s="125">
        <f t="shared" si="70"/>
        <v>46</v>
      </c>
      <c r="EU88" s="125">
        <f t="shared" si="70"/>
        <v>39</v>
      </c>
      <c r="EV88" s="125">
        <f t="shared" si="70"/>
        <v>35</v>
      </c>
      <c r="EW88" s="125">
        <f t="shared" si="70"/>
        <v>36</v>
      </c>
      <c r="EX88" s="125">
        <f t="shared" si="70"/>
        <v>36</v>
      </c>
      <c r="EY88" s="125">
        <f t="shared" si="70"/>
        <v>32</v>
      </c>
      <c r="EZ88" s="125">
        <f t="shared" si="70"/>
        <v>31</v>
      </c>
      <c r="FA88" s="125">
        <f t="shared" si="70"/>
        <v>30</v>
      </c>
      <c r="FB88" s="125">
        <f t="shared" si="70"/>
        <v>32</v>
      </c>
      <c r="FC88" s="125">
        <f t="shared" si="70"/>
        <v>30</v>
      </c>
      <c r="FD88" s="125">
        <f t="shared" ref="FD88:GI88" si="71">FD26</f>
        <v>34</v>
      </c>
      <c r="FE88" s="125">
        <f t="shared" si="71"/>
        <v>17</v>
      </c>
      <c r="FF88" s="125">
        <f t="shared" si="71"/>
        <v>30</v>
      </c>
      <c r="FG88" s="125">
        <f t="shared" si="71"/>
        <v>31</v>
      </c>
      <c r="FH88" s="125">
        <f t="shared" si="71"/>
        <v>22</v>
      </c>
      <c r="FI88" s="125">
        <f t="shared" si="71"/>
        <v>18</v>
      </c>
      <c r="FJ88" s="125">
        <f t="shared" si="71"/>
        <v>22</v>
      </c>
      <c r="FK88" s="125">
        <f t="shared" si="71"/>
        <v>18</v>
      </c>
      <c r="FL88" s="125">
        <f t="shared" si="71"/>
        <v>15</v>
      </c>
      <c r="FM88" s="125">
        <f t="shared" si="71"/>
        <v>18</v>
      </c>
      <c r="FN88" s="125">
        <f t="shared" si="71"/>
        <v>19</v>
      </c>
      <c r="FO88" s="125">
        <f t="shared" si="71"/>
        <v>15</v>
      </c>
      <c r="FP88" s="125">
        <f t="shared" si="71"/>
        <v>10</v>
      </c>
      <c r="FQ88" s="125">
        <f t="shared" si="71"/>
        <v>10</v>
      </c>
      <c r="FR88" s="125">
        <f t="shared" si="71"/>
        <v>7</v>
      </c>
      <c r="FS88" s="125">
        <f t="shared" si="71"/>
        <v>8</v>
      </c>
      <c r="FT88" s="125">
        <f t="shared" si="71"/>
        <v>10</v>
      </c>
      <c r="FU88" s="125">
        <f t="shared" si="71"/>
        <v>7</v>
      </c>
      <c r="FV88" s="125">
        <f t="shared" si="71"/>
        <v>9</v>
      </c>
      <c r="FW88" s="125">
        <f t="shared" si="71"/>
        <v>13</v>
      </c>
      <c r="FX88" s="125">
        <f t="shared" si="71"/>
        <v>8</v>
      </c>
      <c r="FY88" s="125">
        <f t="shared" si="71"/>
        <v>7</v>
      </c>
      <c r="FZ88" s="125">
        <f t="shared" si="71"/>
        <v>4</v>
      </c>
      <c r="GA88" s="125">
        <f t="shared" si="71"/>
        <v>9</v>
      </c>
      <c r="GB88" s="125">
        <f t="shared" si="71"/>
        <v>12</v>
      </c>
      <c r="GC88" s="125">
        <f t="shared" si="71"/>
        <v>10</v>
      </c>
      <c r="GD88" s="125">
        <f t="shared" si="71"/>
        <v>9</v>
      </c>
      <c r="GE88" s="125">
        <f t="shared" si="71"/>
        <v>6</v>
      </c>
      <c r="GF88" s="125">
        <f t="shared" si="71"/>
        <v>7</v>
      </c>
      <c r="GG88" s="125">
        <f t="shared" si="71"/>
        <v>4</v>
      </c>
      <c r="GH88" s="125">
        <f t="shared" si="71"/>
        <v>6</v>
      </c>
      <c r="GI88" s="125">
        <f t="shared" si="71"/>
        <v>6</v>
      </c>
      <c r="GJ88" s="125">
        <f t="shared" ref="GJ88:GZ89" si="72">GJ26</f>
        <v>8</v>
      </c>
      <c r="GK88" s="125">
        <f t="shared" si="72"/>
        <v>8</v>
      </c>
      <c r="GL88" s="125">
        <f t="shared" si="72"/>
        <v>4</v>
      </c>
      <c r="GM88" s="196">
        <f t="shared" si="72"/>
        <v>5</v>
      </c>
      <c r="GN88" s="125">
        <f t="shared" si="72"/>
        <v>7</v>
      </c>
      <c r="GO88" s="125">
        <f t="shared" si="72"/>
        <v>4</v>
      </c>
      <c r="GP88" s="125">
        <f t="shared" si="72"/>
        <v>5</v>
      </c>
      <c r="GQ88" s="125">
        <f t="shared" si="72"/>
        <v>5</v>
      </c>
      <c r="GR88" s="125">
        <f t="shared" si="72"/>
        <v>5</v>
      </c>
      <c r="GS88" s="125">
        <f t="shared" si="72"/>
        <v>7</v>
      </c>
      <c r="GT88" s="125">
        <f t="shared" si="72"/>
        <v>6</v>
      </c>
      <c r="GU88" s="125">
        <f t="shared" si="72"/>
        <v>8</v>
      </c>
      <c r="GV88" s="125">
        <f t="shared" si="72"/>
        <v>11</v>
      </c>
      <c r="GW88" s="125">
        <f t="shared" si="72"/>
        <v>10</v>
      </c>
      <c r="GX88" s="125">
        <f t="shared" si="72"/>
        <v>3</v>
      </c>
      <c r="GY88" s="195">
        <f t="shared" si="72"/>
        <v>6</v>
      </c>
      <c r="GZ88" s="125">
        <f t="shared" si="72"/>
        <v>0</v>
      </c>
    </row>
    <row r="89" spans="1:214" s="105" customFormat="1" ht="28.8" x14ac:dyDescent="0.3">
      <c r="A89" s="124" t="s">
        <v>93</v>
      </c>
      <c r="AZ89" s="95"/>
      <c r="BA89" s="95"/>
      <c r="BB89" s="95"/>
      <c r="BC89" s="95"/>
      <c r="BD89" s="95"/>
      <c r="BN89" s="124"/>
      <c r="BO89" s="125"/>
      <c r="BP89" s="125"/>
      <c r="BQ89" s="125"/>
      <c r="BR89" s="125"/>
      <c r="BS89" s="125"/>
      <c r="BT89" s="125"/>
      <c r="BU89" s="125"/>
      <c r="BV89" s="125"/>
      <c r="BW89" s="125"/>
      <c r="BX89" s="125"/>
      <c r="BY89" s="125"/>
      <c r="BZ89" s="125"/>
      <c r="CA89" s="125"/>
      <c r="CB89" s="125"/>
      <c r="CC89" s="125"/>
      <c r="CD89" s="125"/>
      <c r="CE89" s="125"/>
      <c r="CF89" s="125"/>
      <c r="CG89" s="125"/>
      <c r="CH89" s="125"/>
      <c r="CI89" s="125"/>
      <c r="CJ89" s="125"/>
      <c r="CK89" s="125"/>
      <c r="CL89" s="125"/>
      <c r="CM89" s="125"/>
      <c r="CN89" s="125"/>
      <c r="CO89" s="125"/>
      <c r="CP89" s="125"/>
      <c r="CQ89" s="124" t="s">
        <v>93</v>
      </c>
      <c r="CR89" s="125">
        <f t="shared" ref="CR89:DW89" si="73">CR27</f>
        <v>83</v>
      </c>
      <c r="CS89" s="125">
        <f t="shared" si="73"/>
        <v>78</v>
      </c>
      <c r="CT89" s="125">
        <f t="shared" si="73"/>
        <v>71</v>
      </c>
      <c r="CU89" s="125">
        <f t="shared" si="73"/>
        <v>61</v>
      </c>
      <c r="CV89" s="125">
        <f t="shared" si="73"/>
        <v>69</v>
      </c>
      <c r="CW89" s="125">
        <f t="shared" si="73"/>
        <v>60</v>
      </c>
      <c r="CX89" s="125">
        <f t="shared" si="73"/>
        <v>65</v>
      </c>
      <c r="CY89" s="125">
        <f t="shared" si="73"/>
        <v>62</v>
      </c>
      <c r="CZ89" s="125">
        <f t="shared" si="73"/>
        <v>85</v>
      </c>
      <c r="DA89" s="125">
        <f t="shared" si="73"/>
        <v>75</v>
      </c>
      <c r="DB89" s="125">
        <f t="shared" si="73"/>
        <v>78</v>
      </c>
      <c r="DC89" s="125">
        <f t="shared" si="73"/>
        <v>74</v>
      </c>
      <c r="DD89" s="125">
        <f t="shared" si="73"/>
        <v>82</v>
      </c>
      <c r="DE89" s="125">
        <f t="shared" si="73"/>
        <v>69</v>
      </c>
      <c r="DF89" s="125">
        <f t="shared" si="73"/>
        <v>68</v>
      </c>
      <c r="DG89" s="125">
        <f t="shared" si="73"/>
        <v>60</v>
      </c>
      <c r="DH89" s="125">
        <f t="shared" si="73"/>
        <v>56</v>
      </c>
      <c r="DI89" s="125">
        <f t="shared" si="73"/>
        <v>61</v>
      </c>
      <c r="DJ89" s="125">
        <f t="shared" si="73"/>
        <v>64</v>
      </c>
      <c r="DK89" s="125">
        <f t="shared" si="73"/>
        <v>80</v>
      </c>
      <c r="DL89" s="125">
        <f t="shared" si="73"/>
        <v>84</v>
      </c>
      <c r="DM89" s="125">
        <f t="shared" si="73"/>
        <v>67</v>
      </c>
      <c r="DN89" s="125">
        <f t="shared" si="73"/>
        <v>63</v>
      </c>
      <c r="DO89" s="125">
        <f t="shared" si="73"/>
        <v>56</v>
      </c>
      <c r="DP89" s="125">
        <f t="shared" si="73"/>
        <v>60</v>
      </c>
      <c r="DQ89" s="125">
        <f t="shared" si="73"/>
        <v>58</v>
      </c>
      <c r="DR89" s="125">
        <f t="shared" si="73"/>
        <v>51</v>
      </c>
      <c r="DS89" s="125">
        <f t="shared" si="73"/>
        <v>47</v>
      </c>
      <c r="DT89" s="125">
        <f t="shared" si="73"/>
        <v>40</v>
      </c>
      <c r="DU89" s="125">
        <f t="shared" si="73"/>
        <v>53</v>
      </c>
      <c r="DV89" s="125">
        <f t="shared" si="73"/>
        <v>56</v>
      </c>
      <c r="DW89" s="125">
        <f t="shared" si="73"/>
        <v>58</v>
      </c>
      <c r="DX89" s="125">
        <f t="shared" ref="DX89:FC89" si="74">DX27</f>
        <v>48</v>
      </c>
      <c r="DY89" s="125">
        <f t="shared" si="74"/>
        <v>42</v>
      </c>
      <c r="DZ89" s="125">
        <f t="shared" si="74"/>
        <v>40</v>
      </c>
      <c r="EA89" s="125">
        <f t="shared" si="74"/>
        <v>44</v>
      </c>
      <c r="EB89" s="125">
        <f t="shared" si="74"/>
        <v>37</v>
      </c>
      <c r="EC89" s="125">
        <f t="shared" si="74"/>
        <v>39</v>
      </c>
      <c r="ED89" s="125">
        <f t="shared" si="74"/>
        <v>41</v>
      </c>
      <c r="EE89" s="125">
        <f t="shared" si="74"/>
        <v>40</v>
      </c>
      <c r="EF89" s="125">
        <f t="shared" si="74"/>
        <v>47</v>
      </c>
      <c r="EG89" s="125">
        <f t="shared" si="74"/>
        <v>46</v>
      </c>
      <c r="EH89" s="125">
        <f t="shared" si="74"/>
        <v>36</v>
      </c>
      <c r="EI89" s="125">
        <f t="shared" si="74"/>
        <v>30</v>
      </c>
      <c r="EJ89" s="125">
        <f t="shared" si="74"/>
        <v>32</v>
      </c>
      <c r="EK89" s="125">
        <f t="shared" si="74"/>
        <v>32</v>
      </c>
      <c r="EL89" s="125">
        <f t="shared" si="74"/>
        <v>28</v>
      </c>
      <c r="EM89" s="125">
        <f t="shared" si="74"/>
        <v>22</v>
      </c>
      <c r="EN89" s="125">
        <f t="shared" si="74"/>
        <v>17</v>
      </c>
      <c r="EO89" s="125">
        <f t="shared" si="74"/>
        <v>20</v>
      </c>
      <c r="EP89" s="125">
        <f t="shared" si="74"/>
        <v>24</v>
      </c>
      <c r="EQ89" s="125">
        <f t="shared" si="74"/>
        <v>18</v>
      </c>
      <c r="ER89" s="125">
        <f t="shared" si="74"/>
        <v>18</v>
      </c>
      <c r="ES89" s="125">
        <f t="shared" si="74"/>
        <v>23</v>
      </c>
      <c r="ET89" s="125">
        <f t="shared" si="74"/>
        <v>22</v>
      </c>
      <c r="EU89" s="125">
        <f t="shared" si="74"/>
        <v>19</v>
      </c>
      <c r="EV89" s="125">
        <f t="shared" si="74"/>
        <v>20</v>
      </c>
      <c r="EW89" s="125">
        <f t="shared" si="74"/>
        <v>22</v>
      </c>
      <c r="EX89" s="125">
        <f t="shared" si="74"/>
        <v>23</v>
      </c>
      <c r="EY89" s="125">
        <f t="shared" si="74"/>
        <v>22</v>
      </c>
      <c r="EZ89" s="125">
        <f t="shared" si="74"/>
        <v>25</v>
      </c>
      <c r="FA89" s="125">
        <f t="shared" si="74"/>
        <v>23</v>
      </c>
      <c r="FB89" s="125">
        <f t="shared" si="74"/>
        <v>26</v>
      </c>
      <c r="FC89" s="125">
        <f t="shared" si="74"/>
        <v>22</v>
      </c>
      <c r="FD89" s="125">
        <f t="shared" ref="FD89:GI89" si="75">FD27</f>
        <v>23</v>
      </c>
      <c r="FE89" s="125">
        <f t="shared" si="75"/>
        <v>19</v>
      </c>
      <c r="FF89" s="125">
        <f t="shared" si="75"/>
        <v>25</v>
      </c>
      <c r="FG89" s="125">
        <f t="shared" si="75"/>
        <v>24</v>
      </c>
      <c r="FH89" s="125">
        <f t="shared" si="75"/>
        <v>23</v>
      </c>
      <c r="FI89" s="125">
        <f t="shared" si="75"/>
        <v>21</v>
      </c>
      <c r="FJ89" s="125">
        <f t="shared" si="75"/>
        <v>18</v>
      </c>
      <c r="FK89" s="125">
        <f t="shared" si="75"/>
        <v>14</v>
      </c>
      <c r="FL89" s="125">
        <f t="shared" si="75"/>
        <v>11</v>
      </c>
      <c r="FM89" s="125">
        <f t="shared" si="75"/>
        <v>14</v>
      </c>
      <c r="FN89" s="125">
        <f t="shared" si="75"/>
        <v>16</v>
      </c>
      <c r="FO89" s="125">
        <f t="shared" si="75"/>
        <v>10</v>
      </c>
      <c r="FP89" s="125">
        <f t="shared" si="75"/>
        <v>13</v>
      </c>
      <c r="FQ89" s="125">
        <f t="shared" si="75"/>
        <v>11</v>
      </c>
      <c r="FR89" s="125">
        <f t="shared" si="75"/>
        <v>15</v>
      </c>
      <c r="FS89" s="125">
        <f t="shared" si="75"/>
        <v>16</v>
      </c>
      <c r="FT89" s="125">
        <f t="shared" si="75"/>
        <v>20</v>
      </c>
      <c r="FU89" s="125">
        <f t="shared" si="75"/>
        <v>16</v>
      </c>
      <c r="FV89" s="125">
        <f t="shared" si="75"/>
        <v>16</v>
      </c>
      <c r="FW89" s="125">
        <f t="shared" si="75"/>
        <v>19</v>
      </c>
      <c r="FX89" s="125">
        <f t="shared" si="75"/>
        <v>17</v>
      </c>
      <c r="FY89" s="125">
        <f t="shared" si="75"/>
        <v>15</v>
      </c>
      <c r="FZ89" s="125">
        <f t="shared" si="75"/>
        <v>14</v>
      </c>
      <c r="GA89" s="125">
        <f t="shared" si="75"/>
        <v>16</v>
      </c>
      <c r="GB89" s="125">
        <f t="shared" si="75"/>
        <v>14</v>
      </c>
      <c r="GC89" s="125">
        <f t="shared" si="75"/>
        <v>15</v>
      </c>
      <c r="GD89" s="125">
        <f t="shared" si="75"/>
        <v>12</v>
      </c>
      <c r="GE89" s="125">
        <f t="shared" si="75"/>
        <v>13</v>
      </c>
      <c r="GF89" s="125">
        <f t="shared" si="75"/>
        <v>16</v>
      </c>
      <c r="GG89" s="125">
        <f t="shared" si="75"/>
        <v>16</v>
      </c>
      <c r="GH89" s="125">
        <f t="shared" si="75"/>
        <v>16</v>
      </c>
      <c r="GI89" s="125">
        <f t="shared" si="75"/>
        <v>12</v>
      </c>
      <c r="GJ89" s="125">
        <f t="shared" ref="GJ89:GZ89" si="76">GJ27</f>
        <v>13</v>
      </c>
      <c r="GK89" s="125">
        <f t="shared" si="76"/>
        <v>10</v>
      </c>
      <c r="GL89" s="125">
        <f t="shared" si="76"/>
        <v>7</v>
      </c>
      <c r="GM89" s="196">
        <f t="shared" si="76"/>
        <v>11</v>
      </c>
      <c r="GN89" s="125">
        <f t="shared" si="76"/>
        <v>13</v>
      </c>
      <c r="GO89" s="125">
        <f t="shared" si="76"/>
        <v>5</v>
      </c>
      <c r="GP89" s="125">
        <f t="shared" si="76"/>
        <v>15</v>
      </c>
      <c r="GQ89" s="125">
        <f t="shared" si="76"/>
        <v>19</v>
      </c>
      <c r="GR89" s="125">
        <f t="shared" si="76"/>
        <v>16</v>
      </c>
      <c r="GS89" s="125">
        <f t="shared" si="76"/>
        <v>14</v>
      </c>
      <c r="GT89" s="125">
        <f t="shared" si="76"/>
        <v>10</v>
      </c>
      <c r="GU89" s="125">
        <f t="shared" si="76"/>
        <v>9</v>
      </c>
      <c r="GV89" s="125">
        <f t="shared" si="76"/>
        <v>12</v>
      </c>
      <c r="GW89" s="125">
        <f t="shared" si="72"/>
        <v>14</v>
      </c>
      <c r="GX89" s="125">
        <f t="shared" si="76"/>
        <v>7</v>
      </c>
      <c r="GY89" s="196">
        <f t="shared" si="76"/>
        <v>7</v>
      </c>
      <c r="GZ89" s="125">
        <f t="shared" si="76"/>
        <v>0</v>
      </c>
    </row>
    <row r="90" spans="1:214" s="105" customFormat="1" x14ac:dyDescent="0.3">
      <c r="A90" s="176" t="s">
        <v>16</v>
      </c>
      <c r="AZ90" s="95"/>
      <c r="BA90" s="95"/>
      <c r="BB90" s="95"/>
      <c r="BC90" s="95"/>
      <c r="BD90" s="95"/>
      <c r="CR90" s="95">
        <f t="shared" ref="CR90:FC90" si="77">SUM(CR88:CR89)</f>
        <v>273</v>
      </c>
      <c r="CS90" s="95">
        <f t="shared" si="77"/>
        <v>251</v>
      </c>
      <c r="CT90" s="95">
        <f t="shared" si="77"/>
        <v>248</v>
      </c>
      <c r="CU90" s="95">
        <f t="shared" si="77"/>
        <v>239</v>
      </c>
      <c r="CV90" s="95">
        <f t="shared" si="77"/>
        <v>244</v>
      </c>
      <c r="CW90" s="95">
        <f t="shared" si="77"/>
        <v>229</v>
      </c>
      <c r="CX90" s="95">
        <f t="shared" si="77"/>
        <v>251</v>
      </c>
      <c r="CY90" s="95">
        <f t="shared" si="77"/>
        <v>182</v>
      </c>
      <c r="CZ90" s="95">
        <f t="shared" si="77"/>
        <v>237</v>
      </c>
      <c r="DA90" s="95">
        <f t="shared" si="77"/>
        <v>201</v>
      </c>
      <c r="DB90" s="95">
        <f t="shared" si="77"/>
        <v>228</v>
      </c>
      <c r="DC90" s="95">
        <f t="shared" si="77"/>
        <v>236</v>
      </c>
      <c r="DD90" s="95">
        <f t="shared" si="77"/>
        <v>242</v>
      </c>
      <c r="DE90" s="95">
        <f t="shared" si="77"/>
        <v>230</v>
      </c>
      <c r="DF90" s="95">
        <f t="shared" si="77"/>
        <v>221</v>
      </c>
      <c r="DG90" s="95">
        <f t="shared" si="77"/>
        <v>205</v>
      </c>
      <c r="DH90" s="95">
        <f t="shared" si="77"/>
        <v>185</v>
      </c>
      <c r="DI90" s="95">
        <f t="shared" si="77"/>
        <v>188</v>
      </c>
      <c r="DJ90" s="95">
        <f t="shared" si="77"/>
        <v>196</v>
      </c>
      <c r="DK90" s="95">
        <f t="shared" si="77"/>
        <v>212</v>
      </c>
      <c r="DL90" s="95">
        <f t="shared" si="77"/>
        <v>218</v>
      </c>
      <c r="DM90" s="95">
        <f t="shared" si="77"/>
        <v>200</v>
      </c>
      <c r="DN90" s="95">
        <f t="shared" si="77"/>
        <v>202</v>
      </c>
      <c r="DO90" s="95">
        <f t="shared" si="77"/>
        <v>192</v>
      </c>
      <c r="DP90" s="95">
        <f t="shared" si="77"/>
        <v>192</v>
      </c>
      <c r="DQ90" s="95">
        <f t="shared" si="77"/>
        <v>178</v>
      </c>
      <c r="DR90" s="95">
        <f t="shared" si="77"/>
        <v>156</v>
      </c>
      <c r="DS90" s="95">
        <f t="shared" si="77"/>
        <v>145</v>
      </c>
      <c r="DT90" s="95">
        <f t="shared" si="77"/>
        <v>133</v>
      </c>
      <c r="DU90" s="95">
        <f t="shared" si="77"/>
        <v>142</v>
      </c>
      <c r="DV90" s="95">
        <f t="shared" si="77"/>
        <v>147</v>
      </c>
      <c r="DW90" s="95">
        <f t="shared" si="77"/>
        <v>145</v>
      </c>
      <c r="DX90" s="95">
        <f t="shared" si="77"/>
        <v>126</v>
      </c>
      <c r="DY90" s="95">
        <f t="shared" si="77"/>
        <v>133</v>
      </c>
      <c r="DZ90" s="95">
        <f t="shared" si="77"/>
        <v>136</v>
      </c>
      <c r="EA90" s="95">
        <f t="shared" si="77"/>
        <v>135</v>
      </c>
      <c r="EB90" s="95">
        <f t="shared" si="77"/>
        <v>123</v>
      </c>
      <c r="EC90" s="95">
        <f t="shared" si="77"/>
        <v>124</v>
      </c>
      <c r="ED90" s="95">
        <f t="shared" si="77"/>
        <v>121</v>
      </c>
      <c r="EE90" s="95">
        <f t="shared" si="77"/>
        <v>124</v>
      </c>
      <c r="EF90" s="95">
        <f t="shared" si="77"/>
        <v>134</v>
      </c>
      <c r="EG90" s="95">
        <f t="shared" si="77"/>
        <v>131</v>
      </c>
      <c r="EH90" s="95">
        <f t="shared" si="77"/>
        <v>119</v>
      </c>
      <c r="EI90" s="95">
        <f t="shared" si="77"/>
        <v>117</v>
      </c>
      <c r="EJ90" s="95">
        <f t="shared" si="77"/>
        <v>98</v>
      </c>
      <c r="EK90" s="95">
        <f t="shared" si="77"/>
        <v>112</v>
      </c>
      <c r="EL90" s="95">
        <f t="shared" si="77"/>
        <v>110</v>
      </c>
      <c r="EM90" s="95">
        <f t="shared" si="77"/>
        <v>104</v>
      </c>
      <c r="EN90" s="95">
        <f t="shared" si="77"/>
        <v>91</v>
      </c>
      <c r="EO90" s="95">
        <f t="shared" si="77"/>
        <v>77</v>
      </c>
      <c r="EP90" s="95">
        <f t="shared" si="77"/>
        <v>78</v>
      </c>
      <c r="EQ90" s="95">
        <f t="shared" si="77"/>
        <v>70</v>
      </c>
      <c r="ER90" s="95">
        <f t="shared" si="77"/>
        <v>64</v>
      </c>
      <c r="ES90" s="95">
        <f t="shared" si="77"/>
        <v>69</v>
      </c>
      <c r="ET90" s="95">
        <f t="shared" si="77"/>
        <v>68</v>
      </c>
      <c r="EU90" s="95">
        <f t="shared" si="77"/>
        <v>58</v>
      </c>
      <c r="EV90" s="95">
        <f t="shared" si="77"/>
        <v>55</v>
      </c>
      <c r="EW90" s="95">
        <f t="shared" si="77"/>
        <v>58</v>
      </c>
      <c r="EX90" s="95">
        <f t="shared" si="77"/>
        <v>59</v>
      </c>
      <c r="EY90" s="95">
        <f t="shared" si="77"/>
        <v>54</v>
      </c>
      <c r="EZ90" s="95">
        <f t="shared" si="77"/>
        <v>56</v>
      </c>
      <c r="FA90" s="95">
        <f t="shared" si="77"/>
        <v>53</v>
      </c>
      <c r="FB90" s="95">
        <f t="shared" si="77"/>
        <v>58</v>
      </c>
      <c r="FC90" s="95">
        <f t="shared" si="77"/>
        <v>52</v>
      </c>
      <c r="FD90" s="95">
        <f t="shared" ref="FD90:FX90" si="78">SUM(FD88:FD89)</f>
        <v>57</v>
      </c>
      <c r="FE90" s="95">
        <f t="shared" si="78"/>
        <v>36</v>
      </c>
      <c r="FF90" s="95">
        <f t="shared" si="78"/>
        <v>55</v>
      </c>
      <c r="FG90" s="95">
        <f t="shared" si="78"/>
        <v>55</v>
      </c>
      <c r="FH90" s="95">
        <f t="shared" si="78"/>
        <v>45</v>
      </c>
      <c r="FI90" s="95">
        <f t="shared" si="78"/>
        <v>39</v>
      </c>
      <c r="FJ90" s="95">
        <f t="shared" si="78"/>
        <v>40</v>
      </c>
      <c r="FK90" s="95">
        <f t="shared" si="78"/>
        <v>32</v>
      </c>
      <c r="FL90" s="95">
        <f t="shared" si="78"/>
        <v>26</v>
      </c>
      <c r="FM90" s="95">
        <f t="shared" si="78"/>
        <v>32</v>
      </c>
      <c r="FN90" s="95">
        <f t="shared" si="78"/>
        <v>35</v>
      </c>
      <c r="FO90" s="95">
        <f t="shared" si="78"/>
        <v>25</v>
      </c>
      <c r="FP90" s="95">
        <f t="shared" si="78"/>
        <v>23</v>
      </c>
      <c r="FQ90" s="95">
        <f t="shared" si="78"/>
        <v>21</v>
      </c>
      <c r="FR90" s="95">
        <f t="shared" si="78"/>
        <v>22</v>
      </c>
      <c r="FS90" s="95">
        <f t="shared" si="78"/>
        <v>24</v>
      </c>
      <c r="FT90" s="95">
        <f t="shared" si="78"/>
        <v>30</v>
      </c>
      <c r="FU90" s="95">
        <f t="shared" si="78"/>
        <v>23</v>
      </c>
      <c r="FV90" s="95">
        <f t="shared" si="78"/>
        <v>25</v>
      </c>
      <c r="FW90" s="95">
        <f t="shared" si="78"/>
        <v>32</v>
      </c>
      <c r="FX90" s="95">
        <f t="shared" si="78"/>
        <v>25</v>
      </c>
      <c r="FY90" s="95">
        <f>SUM(FY88:FY89)</f>
        <v>22</v>
      </c>
      <c r="FZ90" s="95">
        <f t="shared" ref="FZ90:GI90" si="79">SUM(FZ88:FZ89)</f>
        <v>18</v>
      </c>
      <c r="GA90" s="95">
        <f t="shared" si="79"/>
        <v>25</v>
      </c>
      <c r="GB90" s="95">
        <f t="shared" si="79"/>
        <v>26</v>
      </c>
      <c r="GC90" s="95">
        <f t="shared" si="79"/>
        <v>25</v>
      </c>
      <c r="GD90" s="95">
        <f t="shared" si="79"/>
        <v>21</v>
      </c>
      <c r="GE90" s="95">
        <f t="shared" si="79"/>
        <v>19</v>
      </c>
      <c r="GF90" s="95">
        <f t="shared" si="79"/>
        <v>23</v>
      </c>
      <c r="GG90" s="95">
        <f t="shared" si="79"/>
        <v>20</v>
      </c>
      <c r="GH90" s="95">
        <f t="shared" si="79"/>
        <v>22</v>
      </c>
      <c r="GI90" s="95">
        <f t="shared" si="79"/>
        <v>18</v>
      </c>
      <c r="GJ90" s="95">
        <f t="shared" ref="GJ90:GZ90" si="80">SUM(GJ88:GJ89)</f>
        <v>21</v>
      </c>
      <c r="GK90" s="95">
        <f t="shared" si="80"/>
        <v>18</v>
      </c>
      <c r="GL90" s="95">
        <f t="shared" si="80"/>
        <v>11</v>
      </c>
      <c r="GM90" s="93">
        <f t="shared" si="80"/>
        <v>16</v>
      </c>
      <c r="GN90" s="95">
        <f t="shared" si="80"/>
        <v>20</v>
      </c>
      <c r="GO90" s="95">
        <f t="shared" si="80"/>
        <v>9</v>
      </c>
      <c r="GP90" s="95">
        <f t="shared" si="80"/>
        <v>20</v>
      </c>
      <c r="GQ90" s="95">
        <f t="shared" si="80"/>
        <v>24</v>
      </c>
      <c r="GR90" s="95">
        <f t="shared" si="80"/>
        <v>21</v>
      </c>
      <c r="GS90" s="95">
        <f t="shared" si="80"/>
        <v>21</v>
      </c>
      <c r="GT90" s="95">
        <f t="shared" si="80"/>
        <v>16</v>
      </c>
      <c r="GU90" s="95">
        <f t="shared" si="80"/>
        <v>17</v>
      </c>
      <c r="GV90" s="95">
        <f t="shared" si="80"/>
        <v>23</v>
      </c>
      <c r="GW90" s="95">
        <f t="shared" si="80"/>
        <v>24</v>
      </c>
      <c r="GX90" s="95">
        <f t="shared" si="80"/>
        <v>10</v>
      </c>
      <c r="GY90" s="93">
        <f t="shared" si="80"/>
        <v>13</v>
      </c>
      <c r="GZ90" s="95">
        <f t="shared" si="80"/>
        <v>0</v>
      </c>
    </row>
    <row r="91" spans="1:214" s="116" customFormat="1" x14ac:dyDescent="0.3">
      <c r="A91" s="115"/>
      <c r="AZ91" s="115"/>
      <c r="BA91" s="115"/>
      <c r="BB91" s="115"/>
      <c r="BC91" s="115"/>
      <c r="BD91" s="115"/>
      <c r="GM91" s="192"/>
      <c r="GY91" s="192"/>
    </row>
    <row r="92" spans="1:214" s="90" customFormat="1" x14ac:dyDescent="0.3">
      <c r="A92" s="90" t="s">
        <v>59</v>
      </c>
      <c r="CO92" s="110">
        <v>40544</v>
      </c>
      <c r="CP92" s="110">
        <v>40575</v>
      </c>
      <c r="CQ92" s="110">
        <v>40603</v>
      </c>
      <c r="CR92" s="110">
        <v>40634</v>
      </c>
      <c r="CS92" s="110">
        <v>40664</v>
      </c>
      <c r="CT92" s="110">
        <v>40695</v>
      </c>
      <c r="CU92" s="110">
        <v>40725</v>
      </c>
      <c r="CV92" s="110">
        <v>40756</v>
      </c>
      <c r="CW92" s="110">
        <v>40787</v>
      </c>
      <c r="CX92" s="110">
        <v>40817</v>
      </c>
      <c r="CY92" s="110">
        <v>40848</v>
      </c>
      <c r="CZ92" s="110">
        <v>40878</v>
      </c>
      <c r="DA92" s="110">
        <v>40909</v>
      </c>
      <c r="DB92" s="110">
        <v>40940</v>
      </c>
      <c r="DC92" s="110">
        <v>40969</v>
      </c>
      <c r="DD92" s="110">
        <v>41000</v>
      </c>
      <c r="DE92" s="110">
        <v>41030</v>
      </c>
      <c r="DF92" s="110">
        <v>41061</v>
      </c>
      <c r="DG92" s="110">
        <v>41091</v>
      </c>
      <c r="DH92" s="110">
        <v>41122</v>
      </c>
      <c r="DI92" s="110">
        <v>41153</v>
      </c>
      <c r="DJ92" s="110">
        <v>41183</v>
      </c>
      <c r="DK92" s="110">
        <v>41214</v>
      </c>
      <c r="DL92" s="110">
        <v>41244</v>
      </c>
      <c r="DM92" s="110">
        <v>41275</v>
      </c>
      <c r="DN92" s="110">
        <v>41306</v>
      </c>
      <c r="DO92" s="110">
        <v>41334</v>
      </c>
      <c r="DP92" s="110">
        <v>41365</v>
      </c>
      <c r="DQ92" s="110">
        <v>41395</v>
      </c>
      <c r="DR92" s="110">
        <v>41426</v>
      </c>
      <c r="DS92" s="110">
        <v>41456</v>
      </c>
      <c r="DT92" s="110">
        <v>41487</v>
      </c>
      <c r="DU92" s="110">
        <v>41518</v>
      </c>
      <c r="DV92" s="110">
        <v>41548</v>
      </c>
      <c r="DW92" s="110">
        <v>41579</v>
      </c>
      <c r="DX92" s="110">
        <v>41609</v>
      </c>
      <c r="DY92" s="110">
        <v>41640</v>
      </c>
      <c r="DZ92" s="110">
        <v>41671</v>
      </c>
      <c r="EA92" s="110">
        <v>41699</v>
      </c>
      <c r="EB92" s="110">
        <v>41730</v>
      </c>
      <c r="EC92" s="110">
        <v>41760</v>
      </c>
      <c r="ED92" s="110">
        <v>41791</v>
      </c>
      <c r="EE92" s="110">
        <v>41821</v>
      </c>
      <c r="EF92" s="110">
        <v>41852</v>
      </c>
      <c r="EG92" s="110">
        <v>41883</v>
      </c>
      <c r="EH92" s="110">
        <v>41913</v>
      </c>
      <c r="EI92" s="110">
        <v>41944</v>
      </c>
      <c r="EJ92" s="110">
        <v>41974</v>
      </c>
      <c r="EK92" s="110">
        <v>42005</v>
      </c>
      <c r="EL92" s="110">
        <v>42036</v>
      </c>
      <c r="EM92" s="110">
        <v>42064</v>
      </c>
      <c r="EN92" s="110">
        <v>42095</v>
      </c>
      <c r="EO92" s="110">
        <v>42125</v>
      </c>
      <c r="EP92" s="110">
        <v>42156</v>
      </c>
      <c r="EQ92" s="110">
        <v>42186</v>
      </c>
      <c r="ER92" s="110">
        <v>42217</v>
      </c>
      <c r="ES92" s="110">
        <v>42248</v>
      </c>
      <c r="ET92" s="110">
        <v>42278</v>
      </c>
      <c r="EU92" s="110">
        <v>42309</v>
      </c>
      <c r="EV92" s="110">
        <v>42339</v>
      </c>
      <c r="EW92" s="110">
        <v>42370</v>
      </c>
      <c r="EX92" s="110">
        <v>42401</v>
      </c>
      <c r="EY92" s="110">
        <v>42430</v>
      </c>
      <c r="EZ92" s="110">
        <v>42461</v>
      </c>
      <c r="FA92" s="110">
        <v>42491</v>
      </c>
      <c r="FB92" s="110">
        <v>42522</v>
      </c>
      <c r="FC92" s="110">
        <v>42552</v>
      </c>
      <c r="FD92" s="110">
        <v>42583</v>
      </c>
      <c r="FE92" s="110">
        <v>42614</v>
      </c>
      <c r="FF92" s="110">
        <v>42644</v>
      </c>
      <c r="FG92" s="110">
        <v>42675</v>
      </c>
      <c r="FH92" s="110">
        <v>42705</v>
      </c>
      <c r="FI92" s="110">
        <v>42736</v>
      </c>
      <c r="FJ92" s="110">
        <v>42767</v>
      </c>
      <c r="FK92" s="110">
        <v>42795</v>
      </c>
      <c r="FL92" s="110">
        <v>42826</v>
      </c>
      <c r="FM92" s="110">
        <v>42856</v>
      </c>
      <c r="FN92" s="110">
        <v>42887</v>
      </c>
      <c r="FO92" s="110">
        <v>42917</v>
      </c>
      <c r="FP92" s="110">
        <v>42948</v>
      </c>
      <c r="FQ92" s="110">
        <v>42979</v>
      </c>
      <c r="FR92" s="110">
        <v>43009</v>
      </c>
      <c r="FS92" s="110">
        <v>43040</v>
      </c>
      <c r="FT92" s="110">
        <v>43070</v>
      </c>
      <c r="FU92" s="110">
        <v>43101</v>
      </c>
      <c r="FV92" s="110">
        <v>43132</v>
      </c>
      <c r="FW92" s="110">
        <v>43160</v>
      </c>
      <c r="FX92" s="110">
        <v>43191</v>
      </c>
      <c r="FY92" s="110">
        <v>43221</v>
      </c>
      <c r="FZ92" s="110">
        <v>43252</v>
      </c>
      <c r="GA92" s="110">
        <v>43282</v>
      </c>
      <c r="GB92" s="110">
        <v>43313</v>
      </c>
      <c r="GC92" s="110">
        <v>43344</v>
      </c>
      <c r="GD92" s="110">
        <v>43374</v>
      </c>
      <c r="GE92" s="110">
        <v>43405</v>
      </c>
      <c r="GF92" s="110">
        <v>43435</v>
      </c>
      <c r="GG92" s="110">
        <v>43466</v>
      </c>
      <c r="GH92" s="110"/>
      <c r="GI92" s="110"/>
      <c r="GJ92" s="110"/>
      <c r="GK92" s="110"/>
      <c r="GL92" s="110"/>
      <c r="GM92" s="189"/>
      <c r="GY92" s="189"/>
    </row>
    <row r="93" spans="1:214" s="119" customFormat="1" x14ac:dyDescent="0.3">
      <c r="A93" s="117" t="s">
        <v>48</v>
      </c>
      <c r="CO93" s="119">
        <v>155163</v>
      </c>
      <c r="CP93" s="119">
        <v>146894</v>
      </c>
      <c r="CQ93" s="119">
        <v>145281</v>
      </c>
      <c r="CR93" s="119">
        <v>140425</v>
      </c>
      <c r="CS93" s="119">
        <v>118989</v>
      </c>
      <c r="CT93" s="119">
        <v>111978</v>
      </c>
      <c r="CU93" s="119">
        <v>283737</v>
      </c>
      <c r="CV93" s="119">
        <v>101553</v>
      </c>
      <c r="CW93" s="119">
        <v>72103</v>
      </c>
      <c r="CX93" s="119">
        <v>125117</v>
      </c>
      <c r="CY93" s="119">
        <v>103268</v>
      </c>
      <c r="CZ93" s="119">
        <v>72371</v>
      </c>
      <c r="DA93" s="119">
        <v>93388</v>
      </c>
      <c r="DB93" s="119">
        <v>181117</v>
      </c>
      <c r="DC93" s="119">
        <v>71616</v>
      </c>
      <c r="DD93" s="119">
        <v>98564</v>
      </c>
      <c r="DE93" s="119">
        <v>159695</v>
      </c>
      <c r="DF93" s="119">
        <v>183782</v>
      </c>
      <c r="DG93" s="119">
        <v>105136</v>
      </c>
      <c r="DH93" s="119">
        <v>118420</v>
      </c>
      <c r="DI93" s="119">
        <v>92017</v>
      </c>
      <c r="DJ93" s="119">
        <v>196584</v>
      </c>
      <c r="DK93" s="119">
        <v>84545</v>
      </c>
      <c r="DL93" s="119">
        <v>130848</v>
      </c>
      <c r="DM93" s="119">
        <v>88501</v>
      </c>
      <c r="DN93" s="119">
        <v>77247</v>
      </c>
      <c r="DO93" s="119">
        <v>105227</v>
      </c>
      <c r="DP93" s="119">
        <v>82163</v>
      </c>
      <c r="DQ93" s="119">
        <v>90498</v>
      </c>
      <c r="DR93" s="119">
        <v>211961</v>
      </c>
      <c r="DS93" s="119">
        <v>138629</v>
      </c>
      <c r="DT93" s="119">
        <v>117793</v>
      </c>
      <c r="DU93" s="119">
        <v>96721</v>
      </c>
      <c r="DV93" s="119">
        <v>104522</v>
      </c>
      <c r="DW93" s="119">
        <v>90513</v>
      </c>
      <c r="DX93" s="119">
        <v>52211</v>
      </c>
      <c r="DY93" s="119">
        <v>136446</v>
      </c>
      <c r="DZ93" s="119">
        <v>155116</v>
      </c>
      <c r="EA93" s="119">
        <v>133855</v>
      </c>
      <c r="EB93" s="119">
        <v>109600</v>
      </c>
      <c r="EC93" s="119">
        <v>90929</v>
      </c>
      <c r="ED93" s="119">
        <v>129189</v>
      </c>
      <c r="EE93" s="119">
        <v>72870</v>
      </c>
      <c r="EF93" s="119">
        <v>133052</v>
      </c>
      <c r="EG93" s="119">
        <v>151821</v>
      </c>
      <c r="EH93" s="119">
        <v>167868</v>
      </c>
      <c r="EI93" s="119">
        <v>94117</v>
      </c>
      <c r="EJ93" s="119">
        <v>132045</v>
      </c>
      <c r="EK93" s="119">
        <v>110204</v>
      </c>
      <c r="EL93" s="119">
        <v>102623</v>
      </c>
      <c r="EM93" s="119">
        <v>87975</v>
      </c>
      <c r="EN93" s="119">
        <v>101099</v>
      </c>
      <c r="EO93" s="119">
        <v>216373</v>
      </c>
      <c r="EP93" s="119">
        <v>111462</v>
      </c>
      <c r="EQ93" s="119">
        <v>178079</v>
      </c>
      <c r="ER93" s="119">
        <v>86702</v>
      </c>
      <c r="ES93" s="119">
        <v>160944</v>
      </c>
      <c r="ET93" s="119">
        <v>81685</v>
      </c>
      <c r="EU93" s="119">
        <v>237153</v>
      </c>
      <c r="EV93" s="119">
        <v>120910</v>
      </c>
      <c r="EW93" s="119">
        <v>76851</v>
      </c>
      <c r="EX93" s="119">
        <v>90406</v>
      </c>
      <c r="EY93" s="119">
        <v>190946</v>
      </c>
      <c r="EZ93" s="119">
        <v>96831</v>
      </c>
      <c r="FA93" s="119">
        <v>104817</v>
      </c>
      <c r="FB93" s="119">
        <v>103856</v>
      </c>
      <c r="FC93" s="119">
        <v>289971</v>
      </c>
      <c r="FD93" s="119">
        <v>106252</v>
      </c>
      <c r="FE93" s="119">
        <v>138723</v>
      </c>
      <c r="FF93" s="119">
        <v>92843</v>
      </c>
      <c r="FG93" s="119">
        <v>163523</v>
      </c>
      <c r="FH93" s="119">
        <v>144460</v>
      </c>
      <c r="FI93" s="119">
        <v>100048</v>
      </c>
      <c r="FJ93" s="119">
        <v>116157</v>
      </c>
      <c r="FK93" s="119">
        <v>114108</v>
      </c>
      <c r="FL93" s="119">
        <v>141193</v>
      </c>
      <c r="FM93" s="119">
        <v>103777</v>
      </c>
      <c r="FN93" s="119">
        <v>93727</v>
      </c>
      <c r="FO93" s="119">
        <v>93689</v>
      </c>
      <c r="FP93" s="119">
        <v>101173</v>
      </c>
      <c r="FQ93" s="119">
        <v>133354</v>
      </c>
      <c r="FR93" s="119">
        <v>124331</v>
      </c>
      <c r="FS93" s="119">
        <v>130892</v>
      </c>
      <c r="FT93" s="119">
        <v>126380</v>
      </c>
      <c r="FU93" s="119">
        <v>144135</v>
      </c>
      <c r="FV93" s="119">
        <v>116451</v>
      </c>
      <c r="FW93" s="119">
        <v>153531</v>
      </c>
      <c r="FX93" s="119">
        <v>108688</v>
      </c>
      <c r="FY93" s="119">
        <v>118595</v>
      </c>
      <c r="FZ93" s="119">
        <v>120586</v>
      </c>
      <c r="GA93" s="119">
        <v>219840</v>
      </c>
      <c r="GB93" s="119">
        <v>137428</v>
      </c>
      <c r="GC93" s="119">
        <v>107766</v>
      </c>
      <c r="GD93" s="119">
        <v>119177</v>
      </c>
      <c r="GE93" s="119">
        <v>133434</v>
      </c>
      <c r="GF93" s="119">
        <v>123000</v>
      </c>
      <c r="GG93" s="119">
        <v>145685</v>
      </c>
      <c r="GH93" s="119">
        <v>111560</v>
      </c>
      <c r="GI93" s="119">
        <v>117766</v>
      </c>
      <c r="GJ93" s="119">
        <v>80586</v>
      </c>
      <c r="GK93" s="119">
        <v>108102</v>
      </c>
      <c r="GL93" s="119">
        <v>94658</v>
      </c>
      <c r="GM93" s="197">
        <v>95844</v>
      </c>
      <c r="GN93" s="119">
        <v>170225</v>
      </c>
      <c r="GO93" s="119">
        <v>165212</v>
      </c>
      <c r="GP93" s="119">
        <v>130693</v>
      </c>
      <c r="GQ93" s="119">
        <v>120530</v>
      </c>
      <c r="GR93" s="119">
        <v>118280</v>
      </c>
      <c r="GS93" s="119">
        <v>119750</v>
      </c>
      <c r="GT93" s="119">
        <v>133486</v>
      </c>
      <c r="GU93" s="119">
        <v>86317</v>
      </c>
      <c r="GV93" s="119">
        <v>122183</v>
      </c>
      <c r="GW93" s="119">
        <v>140240</v>
      </c>
      <c r="GX93" s="119">
        <v>111700</v>
      </c>
      <c r="GY93" s="197">
        <v>111669</v>
      </c>
    </row>
    <row r="94" spans="1:214" s="119" customFormat="1" x14ac:dyDescent="0.3">
      <c r="A94" s="117" t="s">
        <v>49</v>
      </c>
      <c r="CO94" s="119">
        <v>105000</v>
      </c>
      <c r="CP94" s="119">
        <v>73800</v>
      </c>
      <c r="CQ94" s="119">
        <v>80000</v>
      </c>
      <c r="CR94" s="119">
        <v>90000</v>
      </c>
      <c r="CS94" s="119">
        <v>85000</v>
      </c>
      <c r="CT94" s="119">
        <v>98000</v>
      </c>
      <c r="CU94" s="119">
        <v>100437</v>
      </c>
      <c r="CV94" s="119">
        <v>104000</v>
      </c>
      <c r="CW94" s="119">
        <v>65000</v>
      </c>
      <c r="CX94" s="119">
        <v>95000</v>
      </c>
      <c r="CY94" s="119">
        <v>45125</v>
      </c>
      <c r="CZ94" s="119">
        <v>61250</v>
      </c>
      <c r="DA94" s="119">
        <v>67500</v>
      </c>
      <c r="DB94" s="119">
        <v>115000</v>
      </c>
      <c r="DC94" s="119">
        <v>55000</v>
      </c>
      <c r="DD94" s="119">
        <v>54000</v>
      </c>
      <c r="DE94" s="119">
        <v>60000</v>
      </c>
      <c r="DF94" s="119">
        <v>63000</v>
      </c>
      <c r="DG94" s="119">
        <v>73500</v>
      </c>
      <c r="DH94" s="119">
        <v>72150</v>
      </c>
      <c r="DI94" s="119">
        <v>65000</v>
      </c>
      <c r="DJ94" s="119">
        <v>109000</v>
      </c>
      <c r="DK94" s="119">
        <v>63500</v>
      </c>
      <c r="DL94" s="119">
        <v>92000</v>
      </c>
      <c r="DM94" s="119">
        <v>61000</v>
      </c>
      <c r="DN94" s="119">
        <v>50000</v>
      </c>
      <c r="DO94" s="119">
        <v>57050</v>
      </c>
      <c r="DP94" s="119">
        <v>65000</v>
      </c>
      <c r="DQ94" s="119">
        <v>64100</v>
      </c>
      <c r="DR94" s="119">
        <v>92500</v>
      </c>
      <c r="DS94" s="119">
        <v>87500</v>
      </c>
      <c r="DT94" s="119">
        <v>65000</v>
      </c>
      <c r="DU94" s="119">
        <v>74000</v>
      </c>
      <c r="DV94" s="119">
        <v>56000</v>
      </c>
      <c r="DW94" s="119">
        <v>73500</v>
      </c>
      <c r="DX94" s="119">
        <v>26250</v>
      </c>
      <c r="DY94" s="119">
        <v>89000</v>
      </c>
      <c r="DZ94" s="119">
        <v>65000</v>
      </c>
      <c r="EA94" s="119">
        <v>80000</v>
      </c>
      <c r="EB94" s="119">
        <v>63500</v>
      </c>
      <c r="EC94" s="119">
        <v>7200</v>
      </c>
      <c r="ED94" s="119">
        <v>78000</v>
      </c>
      <c r="EE94" s="119">
        <v>38000</v>
      </c>
      <c r="EF94" s="119">
        <v>71500</v>
      </c>
      <c r="EG94" s="119">
        <v>65000</v>
      </c>
      <c r="EH94" s="119">
        <v>91000</v>
      </c>
      <c r="EI94" s="119">
        <v>62800</v>
      </c>
      <c r="EJ94" s="119">
        <v>70700</v>
      </c>
      <c r="EK94" s="119">
        <v>72000</v>
      </c>
      <c r="EL94" s="119">
        <v>84000</v>
      </c>
      <c r="EM94" s="119">
        <v>70750</v>
      </c>
      <c r="EN94" s="119">
        <v>70000</v>
      </c>
      <c r="EO94" s="119">
        <v>87500</v>
      </c>
      <c r="EP94" s="119">
        <v>79500</v>
      </c>
      <c r="EQ94" s="119">
        <v>92000</v>
      </c>
      <c r="ER94" s="119">
        <v>72000</v>
      </c>
      <c r="ES94" s="119">
        <v>66720</v>
      </c>
      <c r="ET94" s="119">
        <v>75000</v>
      </c>
      <c r="EU94" s="119">
        <v>58450</v>
      </c>
      <c r="EV94" s="119">
        <v>55000</v>
      </c>
      <c r="EW94" s="119">
        <v>76450</v>
      </c>
      <c r="EX94" s="119">
        <v>70000</v>
      </c>
      <c r="EY94" s="119">
        <v>64500</v>
      </c>
      <c r="EZ94" s="119">
        <v>59000</v>
      </c>
      <c r="FA94" s="119">
        <v>80000</v>
      </c>
      <c r="FB94" s="119">
        <v>77750</v>
      </c>
      <c r="FC94" s="119">
        <v>78950</v>
      </c>
      <c r="FD94" s="119">
        <v>75000</v>
      </c>
      <c r="FE94" s="119">
        <v>70000</v>
      </c>
      <c r="FF94" s="119">
        <v>64750</v>
      </c>
      <c r="FG94" s="119">
        <v>98750</v>
      </c>
      <c r="FH94" s="119">
        <v>55000</v>
      </c>
      <c r="FI94" s="119">
        <v>83000</v>
      </c>
      <c r="FJ94" s="119">
        <v>95000</v>
      </c>
      <c r="FK94" s="119">
        <v>71250</v>
      </c>
      <c r="FL94" s="119">
        <v>49000</v>
      </c>
      <c r="FM94" s="119">
        <v>95000</v>
      </c>
      <c r="FN94" s="119">
        <v>75500</v>
      </c>
      <c r="FO94" s="119">
        <v>75000</v>
      </c>
      <c r="FP94" s="119">
        <v>82900</v>
      </c>
      <c r="FQ94" s="119">
        <v>77500</v>
      </c>
      <c r="FR94" s="119">
        <v>80250</v>
      </c>
      <c r="FS94" s="119">
        <v>69250</v>
      </c>
      <c r="FT94" s="119">
        <v>61900</v>
      </c>
      <c r="FU94" s="119">
        <v>110000</v>
      </c>
      <c r="FV94" s="119">
        <v>103500</v>
      </c>
      <c r="FW94" s="119">
        <v>100000</v>
      </c>
      <c r="FX94" s="119">
        <v>79500</v>
      </c>
      <c r="FY94" s="119">
        <v>69000</v>
      </c>
      <c r="FZ94" s="119">
        <v>85000</v>
      </c>
      <c r="GA94" s="119">
        <v>133000</v>
      </c>
      <c r="GB94" s="119">
        <v>90000</v>
      </c>
      <c r="GC94" s="119">
        <v>85000</v>
      </c>
      <c r="GD94" s="119">
        <v>92500</v>
      </c>
      <c r="GE94" s="119">
        <v>102500</v>
      </c>
      <c r="GF94" s="119">
        <v>72000</v>
      </c>
      <c r="GG94" s="119">
        <v>115000</v>
      </c>
      <c r="GH94" s="119">
        <v>95000</v>
      </c>
      <c r="GI94" s="119">
        <v>50000</v>
      </c>
      <c r="GJ94" s="119">
        <v>50000</v>
      </c>
      <c r="GK94" s="119">
        <v>68750</v>
      </c>
      <c r="GL94" s="119">
        <v>76000</v>
      </c>
      <c r="GM94" s="197">
        <v>70000</v>
      </c>
      <c r="GN94" s="119">
        <v>95500</v>
      </c>
      <c r="GO94" s="119">
        <v>90000</v>
      </c>
      <c r="GP94" s="119">
        <v>87500</v>
      </c>
      <c r="GQ94" s="119">
        <v>115000</v>
      </c>
      <c r="GR94" s="119">
        <v>78000</v>
      </c>
      <c r="GS94" s="119">
        <v>134791</v>
      </c>
      <c r="GT94" s="119">
        <v>70000</v>
      </c>
      <c r="GU94" s="119">
        <v>77000</v>
      </c>
      <c r="GV94" s="119">
        <v>112500</v>
      </c>
      <c r="GW94" s="119">
        <v>95000</v>
      </c>
      <c r="GX94" s="119">
        <v>95000</v>
      </c>
      <c r="GY94" s="197">
        <v>76000</v>
      </c>
    </row>
    <row r="95" spans="1:214" s="119" customFormat="1" x14ac:dyDescent="0.3">
      <c r="A95" s="117" t="s">
        <v>55</v>
      </c>
      <c r="CO95" s="119">
        <v>2327450</v>
      </c>
      <c r="CP95" s="119">
        <v>2644100</v>
      </c>
      <c r="CQ95" s="119">
        <v>5375400</v>
      </c>
      <c r="CR95" s="119">
        <v>3791500</v>
      </c>
      <c r="CS95" s="119">
        <v>3807677</v>
      </c>
      <c r="CT95" s="119">
        <v>3695300</v>
      </c>
      <c r="CU95" s="119">
        <v>5107275</v>
      </c>
      <c r="CV95" s="119">
        <v>2741940</v>
      </c>
      <c r="CW95" s="119">
        <v>1658369</v>
      </c>
      <c r="CX95" s="119">
        <v>2127000</v>
      </c>
      <c r="CY95" s="119">
        <v>4543800</v>
      </c>
      <c r="CZ95" s="119">
        <v>2750113</v>
      </c>
      <c r="DA95" s="119">
        <v>1681000</v>
      </c>
      <c r="DB95" s="119">
        <v>5252400</v>
      </c>
      <c r="DC95" s="119">
        <v>3509200</v>
      </c>
      <c r="DD95" s="119">
        <v>5026798</v>
      </c>
      <c r="DE95" s="119">
        <v>6387800</v>
      </c>
      <c r="DF95" s="119">
        <v>6432400</v>
      </c>
      <c r="DG95" s="119">
        <v>3154100</v>
      </c>
      <c r="DH95" s="119">
        <v>5447330</v>
      </c>
      <c r="DI95" s="119">
        <v>2668500</v>
      </c>
      <c r="DJ95" s="119">
        <v>7863364</v>
      </c>
      <c r="DK95" s="119">
        <v>2536350</v>
      </c>
      <c r="DL95" s="119">
        <v>3532900</v>
      </c>
      <c r="DM95" s="119">
        <v>2124035</v>
      </c>
      <c r="DN95" s="119">
        <v>3939605</v>
      </c>
      <c r="DO95" s="119">
        <v>4630005</v>
      </c>
      <c r="DP95" s="119">
        <v>3368710</v>
      </c>
      <c r="DQ95" s="119">
        <v>3257950</v>
      </c>
      <c r="DR95" s="119">
        <v>7206700</v>
      </c>
      <c r="DS95" s="119">
        <v>5406549</v>
      </c>
      <c r="DT95" s="119">
        <v>5065139</v>
      </c>
      <c r="DU95" s="119">
        <v>3675400</v>
      </c>
      <c r="DV95" s="119">
        <v>7863364</v>
      </c>
      <c r="DW95" s="119">
        <v>2534380</v>
      </c>
      <c r="DX95" s="119">
        <v>3080500</v>
      </c>
      <c r="DY95" s="119">
        <v>2865375</v>
      </c>
      <c r="DZ95" s="119">
        <v>3722800</v>
      </c>
      <c r="EA95" s="119">
        <v>3881000</v>
      </c>
      <c r="EB95" s="119">
        <v>3836000</v>
      </c>
      <c r="EC95" s="119">
        <v>3000675</v>
      </c>
      <c r="ED95" s="119">
        <v>6588649</v>
      </c>
      <c r="EE95" s="119">
        <v>5139575</v>
      </c>
      <c r="EF95" s="119">
        <v>5854320</v>
      </c>
      <c r="EG95" s="119">
        <v>7894700</v>
      </c>
      <c r="EH95" s="119">
        <v>8057704</v>
      </c>
      <c r="EI95" s="119">
        <v>3200000</v>
      </c>
      <c r="EJ95" s="119">
        <v>4621575</v>
      </c>
      <c r="EK95" s="119">
        <v>3271350</v>
      </c>
      <c r="EL95" s="119">
        <v>3078700</v>
      </c>
      <c r="EM95" s="119">
        <v>3519025</v>
      </c>
      <c r="EN95" s="119">
        <v>3740695</v>
      </c>
      <c r="EO95" s="119">
        <v>7356695</v>
      </c>
      <c r="EP95" s="119">
        <v>4458500</v>
      </c>
      <c r="EQ95" s="119">
        <v>7657400</v>
      </c>
      <c r="ER95" s="119">
        <v>3381378</v>
      </c>
      <c r="ES95" s="119">
        <v>8208152</v>
      </c>
      <c r="ET95" s="119">
        <v>3185718</v>
      </c>
      <c r="EU95" s="119">
        <v>6640300</v>
      </c>
      <c r="EV95" s="119">
        <v>5078250</v>
      </c>
      <c r="EW95" s="119">
        <v>2459250</v>
      </c>
      <c r="EX95" s="119">
        <v>3345030</v>
      </c>
      <c r="EY95" s="119">
        <v>8210679</v>
      </c>
      <c r="EZ95" s="119">
        <v>3679600</v>
      </c>
      <c r="FA95" s="119">
        <v>4087900</v>
      </c>
      <c r="FB95" s="119">
        <v>4985100</v>
      </c>
      <c r="FC95" s="119">
        <v>13338700</v>
      </c>
      <c r="FD95" s="119">
        <v>4675100</v>
      </c>
      <c r="FE95" s="119">
        <v>7074900</v>
      </c>
      <c r="FF95" s="119">
        <v>4085100</v>
      </c>
      <c r="FG95" s="119">
        <v>4251600</v>
      </c>
      <c r="FH95" s="119">
        <v>3322600</v>
      </c>
      <c r="FI95" s="119">
        <v>2801350</v>
      </c>
      <c r="FJ95" s="119">
        <v>2207000</v>
      </c>
      <c r="FK95" s="119">
        <v>6161850</v>
      </c>
      <c r="FL95" s="119">
        <v>4659400</v>
      </c>
      <c r="FM95" s="119">
        <v>4669996</v>
      </c>
      <c r="FN95" s="119">
        <v>7029590</v>
      </c>
      <c r="FO95" s="119">
        <v>4590800</v>
      </c>
      <c r="FP95" s="119">
        <v>5261044</v>
      </c>
      <c r="FQ95" s="119">
        <v>5867700</v>
      </c>
      <c r="FR95" s="119">
        <v>8205875</v>
      </c>
      <c r="FS95" s="119">
        <v>5235700</v>
      </c>
      <c r="FT95" s="119">
        <v>4549700</v>
      </c>
      <c r="FU95" s="119">
        <v>5044750</v>
      </c>
      <c r="FV95" s="119">
        <v>2561935</v>
      </c>
      <c r="FW95" s="119">
        <v>6601850</v>
      </c>
      <c r="FX95" s="119">
        <v>3912800</v>
      </c>
      <c r="FY95" s="119">
        <v>4981000</v>
      </c>
      <c r="FZ95" s="119">
        <v>6391080</v>
      </c>
      <c r="GA95" s="119">
        <v>8134101</v>
      </c>
      <c r="GB95" s="119">
        <v>5359701</v>
      </c>
      <c r="GC95" s="119">
        <v>3771810</v>
      </c>
      <c r="GD95" s="119">
        <v>4290400</v>
      </c>
      <c r="GE95" s="119">
        <v>3469300</v>
      </c>
      <c r="GF95" s="119">
        <v>2829000</v>
      </c>
      <c r="GG95" s="119">
        <v>3059400</v>
      </c>
      <c r="GH95" s="119">
        <v>4127725</v>
      </c>
      <c r="GI95" s="119">
        <v>3533000</v>
      </c>
      <c r="GJ95" s="119">
        <v>2981700</v>
      </c>
      <c r="GK95" s="119">
        <v>3675500</v>
      </c>
      <c r="GL95" s="119">
        <v>3691690</v>
      </c>
      <c r="GM95" s="197">
        <v>4313000</v>
      </c>
      <c r="GN95" s="119">
        <v>6638801</v>
      </c>
      <c r="GO95" s="119">
        <v>5782430</v>
      </c>
      <c r="GP95" s="119">
        <v>4182200</v>
      </c>
      <c r="GQ95" s="119">
        <v>2182800</v>
      </c>
      <c r="GR95" s="119">
        <v>4849500</v>
      </c>
      <c r="GS95" s="119">
        <v>3774150</v>
      </c>
      <c r="GT95" s="119">
        <v>4405050</v>
      </c>
      <c r="GU95" s="119">
        <v>3280075</v>
      </c>
      <c r="GV95" s="119">
        <v>2932399</v>
      </c>
      <c r="GW95" s="119">
        <v>3786500</v>
      </c>
      <c r="GX95" s="119">
        <v>3015900</v>
      </c>
      <c r="GY95" s="197">
        <v>5695150</v>
      </c>
    </row>
    <row r="96" spans="1:214" s="115" customFormat="1" x14ac:dyDescent="0.3">
      <c r="GM96" s="93"/>
      <c r="GY96" s="93"/>
    </row>
    <row r="97" spans="1:214" s="105" customFormat="1" x14ac:dyDescent="0.3">
      <c r="A97" s="90" t="s">
        <v>133</v>
      </c>
      <c r="U97" s="105" t="s">
        <v>39</v>
      </c>
      <c r="Z97" s="105" t="s">
        <v>40</v>
      </c>
      <c r="AZ97" s="89">
        <v>39295</v>
      </c>
      <c r="BA97" s="89">
        <v>39326</v>
      </c>
      <c r="BB97" s="89">
        <v>39356</v>
      </c>
      <c r="BC97" s="89">
        <v>39387</v>
      </c>
      <c r="BD97" s="89">
        <v>39417</v>
      </c>
      <c r="BE97" s="89">
        <v>39448</v>
      </c>
      <c r="BF97" s="89">
        <v>39479</v>
      </c>
      <c r="BG97" s="89">
        <v>39508</v>
      </c>
      <c r="BH97" s="89">
        <v>39539</v>
      </c>
      <c r="BI97" s="89">
        <v>39569</v>
      </c>
      <c r="BJ97" s="89">
        <v>39600</v>
      </c>
      <c r="BK97" s="89">
        <v>39630</v>
      </c>
      <c r="BL97" s="89">
        <v>39661</v>
      </c>
      <c r="BM97" s="89">
        <v>39692</v>
      </c>
      <c r="BN97" s="89">
        <v>39722</v>
      </c>
      <c r="BO97" s="89">
        <v>39753</v>
      </c>
      <c r="BP97" s="89">
        <v>39783</v>
      </c>
      <c r="BQ97" s="89">
        <v>39814</v>
      </c>
      <c r="BR97" s="89">
        <v>39845</v>
      </c>
      <c r="BS97" s="89">
        <v>39873</v>
      </c>
      <c r="BT97" s="89">
        <v>39904</v>
      </c>
      <c r="BU97" s="89">
        <v>39934</v>
      </c>
      <c r="BV97" s="89">
        <v>39965</v>
      </c>
      <c r="BW97" s="89">
        <v>39995</v>
      </c>
      <c r="BX97" s="89">
        <v>40026</v>
      </c>
      <c r="BY97" s="89">
        <v>40057</v>
      </c>
      <c r="BZ97" s="89">
        <v>40087</v>
      </c>
      <c r="CA97" s="89">
        <v>40118</v>
      </c>
      <c r="CB97" s="89">
        <v>40148</v>
      </c>
      <c r="CC97" s="89">
        <v>40179</v>
      </c>
      <c r="CD97" s="89">
        <v>40210</v>
      </c>
      <c r="CE97" s="89">
        <v>40238</v>
      </c>
      <c r="CF97" s="89">
        <v>40269</v>
      </c>
      <c r="CG97" s="89">
        <v>40299</v>
      </c>
      <c r="CH97" s="89">
        <v>40330</v>
      </c>
      <c r="CI97" s="89">
        <v>40360</v>
      </c>
      <c r="CJ97" s="89">
        <v>40391</v>
      </c>
      <c r="CK97" s="89">
        <v>40422</v>
      </c>
      <c r="CL97" s="89">
        <v>40452</v>
      </c>
      <c r="CM97" s="89">
        <v>40483</v>
      </c>
      <c r="CN97" s="89">
        <v>40513</v>
      </c>
      <c r="CO97" s="89">
        <v>40544</v>
      </c>
      <c r="CP97" s="89">
        <v>40575</v>
      </c>
      <c r="CQ97" s="89">
        <v>40603</v>
      </c>
      <c r="CR97" s="89">
        <v>40634</v>
      </c>
      <c r="CS97" s="89">
        <v>40664</v>
      </c>
      <c r="CT97" s="89">
        <v>40695</v>
      </c>
      <c r="CU97" s="89">
        <v>40725</v>
      </c>
      <c r="CV97" s="89">
        <v>40756</v>
      </c>
      <c r="CW97" s="89">
        <v>40787</v>
      </c>
      <c r="CX97" s="89">
        <v>40817</v>
      </c>
      <c r="CY97" s="89">
        <v>40848</v>
      </c>
      <c r="CZ97" s="89">
        <v>40878</v>
      </c>
      <c r="DA97" s="89">
        <v>40909</v>
      </c>
      <c r="DB97" s="89">
        <v>40940</v>
      </c>
      <c r="DC97" s="89">
        <v>40969</v>
      </c>
      <c r="DD97" s="89">
        <v>41000</v>
      </c>
      <c r="DE97" s="89">
        <v>41030</v>
      </c>
      <c r="DF97" s="89">
        <v>41061</v>
      </c>
      <c r="DG97" s="89">
        <v>41091</v>
      </c>
      <c r="DH97" s="89">
        <v>41122</v>
      </c>
      <c r="DI97" s="89">
        <v>41153</v>
      </c>
      <c r="DJ97" s="89">
        <v>41183</v>
      </c>
      <c r="DK97" s="89">
        <v>41214</v>
      </c>
      <c r="DL97" s="89">
        <v>41244</v>
      </c>
      <c r="DM97" s="89">
        <v>41275</v>
      </c>
      <c r="DN97" s="89">
        <v>41306</v>
      </c>
      <c r="DO97" s="89">
        <v>41334</v>
      </c>
      <c r="DP97" s="89">
        <v>41365</v>
      </c>
      <c r="DQ97" s="89">
        <v>41395</v>
      </c>
      <c r="DR97" s="89">
        <v>41426</v>
      </c>
      <c r="DS97" s="89">
        <v>41456</v>
      </c>
      <c r="DT97" s="89">
        <v>41487</v>
      </c>
      <c r="DU97" s="89">
        <v>41518</v>
      </c>
      <c r="DV97" s="89">
        <v>41548</v>
      </c>
      <c r="DW97" s="89">
        <v>41579</v>
      </c>
      <c r="DX97" s="89">
        <v>41609</v>
      </c>
      <c r="DY97" s="89">
        <v>41640</v>
      </c>
      <c r="DZ97" s="89">
        <v>41671</v>
      </c>
      <c r="EA97" s="89">
        <v>41699</v>
      </c>
      <c r="EB97" s="89">
        <v>41730</v>
      </c>
      <c r="EC97" s="89">
        <v>41760</v>
      </c>
      <c r="ED97" s="89">
        <v>41791</v>
      </c>
      <c r="EE97" s="89">
        <v>41821</v>
      </c>
      <c r="EF97" s="89">
        <v>41852</v>
      </c>
      <c r="EG97" s="89">
        <v>41883</v>
      </c>
      <c r="EH97" s="89">
        <v>41913</v>
      </c>
      <c r="EI97" s="89">
        <v>41944</v>
      </c>
      <c r="EJ97" s="89">
        <v>41974</v>
      </c>
      <c r="EK97" s="89">
        <v>42005</v>
      </c>
      <c r="EL97" s="89">
        <v>42036</v>
      </c>
      <c r="EM97" s="89">
        <v>42064</v>
      </c>
      <c r="EN97" s="89">
        <v>42095</v>
      </c>
      <c r="EO97" s="89">
        <v>42125</v>
      </c>
      <c r="EP97" s="89">
        <v>42156</v>
      </c>
      <c r="EQ97" s="89">
        <v>42186</v>
      </c>
      <c r="ER97" s="89">
        <v>42217</v>
      </c>
      <c r="ES97" s="89">
        <v>42248</v>
      </c>
      <c r="ET97" s="89">
        <v>42278</v>
      </c>
      <c r="EU97" s="89">
        <v>42309</v>
      </c>
      <c r="EV97" s="89">
        <v>42339</v>
      </c>
      <c r="EW97" s="89">
        <v>42370</v>
      </c>
      <c r="EX97" s="89">
        <v>42401</v>
      </c>
      <c r="EY97" s="89">
        <v>42430</v>
      </c>
      <c r="EZ97" s="89">
        <v>42461</v>
      </c>
      <c r="FA97" s="89">
        <v>42491</v>
      </c>
      <c r="FB97" s="89">
        <v>42522</v>
      </c>
      <c r="FC97" s="89">
        <v>42552</v>
      </c>
      <c r="FD97" s="89">
        <v>42583</v>
      </c>
      <c r="FE97" s="89">
        <v>42614</v>
      </c>
      <c r="FF97" s="89">
        <v>42644</v>
      </c>
      <c r="FG97" s="89">
        <v>42675</v>
      </c>
      <c r="FH97" s="89">
        <v>42705</v>
      </c>
      <c r="FI97" s="89">
        <v>42736</v>
      </c>
      <c r="FJ97" s="89">
        <v>42767</v>
      </c>
      <c r="FK97" s="89">
        <v>42795</v>
      </c>
      <c r="FL97" s="89">
        <v>42826</v>
      </c>
      <c r="FM97" s="89">
        <v>42856</v>
      </c>
      <c r="FN97" s="89">
        <v>42887</v>
      </c>
      <c r="FO97" s="89">
        <v>42917</v>
      </c>
      <c r="FP97" s="89">
        <v>42948</v>
      </c>
      <c r="FQ97" s="89">
        <v>42979</v>
      </c>
      <c r="FR97" s="89">
        <v>43009</v>
      </c>
      <c r="FS97" s="89">
        <v>43040</v>
      </c>
      <c r="FT97" s="89">
        <v>43070</v>
      </c>
      <c r="FU97" s="89">
        <v>43101</v>
      </c>
      <c r="FV97" s="89">
        <v>43132</v>
      </c>
      <c r="FW97" s="89">
        <v>43160</v>
      </c>
      <c r="FX97" s="89">
        <v>43191</v>
      </c>
      <c r="FY97" s="89">
        <v>43221</v>
      </c>
      <c r="FZ97" s="89">
        <v>43252</v>
      </c>
      <c r="GA97" s="89">
        <v>43282</v>
      </c>
      <c r="GB97" s="89">
        <v>43313</v>
      </c>
      <c r="GC97" s="89">
        <v>43344</v>
      </c>
      <c r="GD97" s="89">
        <v>43374</v>
      </c>
      <c r="GE97" s="89">
        <v>43405</v>
      </c>
      <c r="GF97" s="89">
        <v>43435</v>
      </c>
      <c r="GG97" s="89">
        <v>43466</v>
      </c>
      <c r="GH97" s="89">
        <v>43497</v>
      </c>
      <c r="GI97" s="89">
        <v>43525</v>
      </c>
      <c r="GJ97" s="89">
        <v>43556</v>
      </c>
      <c r="GK97" s="89">
        <v>43586</v>
      </c>
      <c r="GL97" s="89">
        <v>43617</v>
      </c>
      <c r="GM97" s="189">
        <v>43647</v>
      </c>
      <c r="GN97" s="89">
        <v>43678</v>
      </c>
      <c r="GO97" s="89">
        <v>43709</v>
      </c>
      <c r="GP97" s="89">
        <v>43739</v>
      </c>
      <c r="GQ97" s="89">
        <v>43770</v>
      </c>
      <c r="GR97" s="89">
        <v>43800</v>
      </c>
      <c r="GS97" s="89">
        <v>43831</v>
      </c>
      <c r="GT97" s="89">
        <v>43862</v>
      </c>
      <c r="GU97" s="89">
        <v>43891</v>
      </c>
      <c r="GV97" s="89">
        <v>43922</v>
      </c>
      <c r="GW97" s="89">
        <v>43952</v>
      </c>
      <c r="GX97" s="89">
        <v>43983</v>
      </c>
      <c r="GY97" s="89">
        <v>44013</v>
      </c>
      <c r="GZ97" s="89">
        <v>44044</v>
      </c>
      <c r="HA97" s="89">
        <v>44075</v>
      </c>
      <c r="HB97" s="89">
        <v>44105</v>
      </c>
      <c r="HC97" s="89">
        <v>44136</v>
      </c>
      <c r="HD97" s="89">
        <v>44166</v>
      </c>
      <c r="HE97" s="89">
        <v>44197</v>
      </c>
      <c r="HF97" s="89">
        <v>44228</v>
      </c>
    </row>
    <row r="98" spans="1:214" s="91" customFormat="1" x14ac:dyDescent="0.3">
      <c r="A98" s="91" t="s">
        <v>18</v>
      </c>
      <c r="BE98" s="91">
        <v>29</v>
      </c>
      <c r="BF98" s="91">
        <v>18</v>
      </c>
      <c r="BG98" s="91">
        <v>13</v>
      </c>
      <c r="BH98" s="91">
        <v>26</v>
      </c>
      <c r="CC98" s="91">
        <v>29</v>
      </c>
      <c r="CD98" s="91">
        <v>18</v>
      </c>
      <c r="CE98" s="91">
        <v>13</v>
      </c>
      <c r="CF98" s="91">
        <v>26</v>
      </c>
      <c r="CG98" s="91">
        <v>18</v>
      </c>
      <c r="CH98" s="91">
        <v>21</v>
      </c>
      <c r="CI98" s="91">
        <v>16</v>
      </c>
      <c r="CJ98" s="91">
        <v>24</v>
      </c>
      <c r="CK98" s="91">
        <v>31</v>
      </c>
      <c r="CL98" s="91">
        <v>15</v>
      </c>
      <c r="CM98" s="91">
        <v>18</v>
      </c>
      <c r="CN98" s="91">
        <v>13</v>
      </c>
      <c r="CO98" s="91">
        <v>14</v>
      </c>
      <c r="CP98" s="91">
        <v>16</v>
      </c>
      <c r="CQ98" s="91">
        <v>36</v>
      </c>
      <c r="CR98" s="91">
        <v>24</v>
      </c>
      <c r="CS98" s="91">
        <v>30</v>
      </c>
      <c r="CT98" s="91">
        <v>32</v>
      </c>
      <c r="CU98" s="91">
        <v>16</v>
      </c>
      <c r="CV98" s="91">
        <v>25</v>
      </c>
      <c r="CW98" s="91">
        <v>21</v>
      </c>
      <c r="CX98" s="91">
        <v>18</v>
      </c>
      <c r="CY98" s="91">
        <v>30</v>
      </c>
      <c r="CZ98" s="91">
        <v>25</v>
      </c>
      <c r="DA98" s="91">
        <v>17</v>
      </c>
      <c r="DB98" s="91">
        <v>31</v>
      </c>
      <c r="DC98" s="91">
        <v>37</v>
      </c>
      <c r="DD98" s="91">
        <v>48</v>
      </c>
      <c r="DE98" s="91">
        <v>33</v>
      </c>
      <c r="DF98" s="91">
        <v>33</v>
      </c>
      <c r="DG98" s="91">
        <v>30</v>
      </c>
      <c r="DH98" s="91">
        <v>43</v>
      </c>
      <c r="DI98" s="91">
        <v>26</v>
      </c>
      <c r="DJ98" s="91">
        <v>35</v>
      </c>
      <c r="DK98" s="91">
        <v>28</v>
      </c>
      <c r="DL98" s="91">
        <v>23</v>
      </c>
      <c r="DM98" s="91">
        <v>19</v>
      </c>
      <c r="DN98" s="91">
        <v>32</v>
      </c>
      <c r="DO98" s="91">
        <v>38</v>
      </c>
      <c r="DP98" s="91">
        <v>36</v>
      </c>
      <c r="DQ98" s="91">
        <v>35</v>
      </c>
      <c r="DR98" s="91">
        <v>31</v>
      </c>
      <c r="DS98" s="91">
        <v>38</v>
      </c>
      <c r="DT98" s="91">
        <v>41</v>
      </c>
      <c r="DU98" s="91">
        <v>35</v>
      </c>
      <c r="DV98" s="91">
        <v>53</v>
      </c>
      <c r="DW98" s="91">
        <v>23</v>
      </c>
      <c r="DX98" s="91">
        <v>55</v>
      </c>
      <c r="DY98" s="91">
        <v>21</v>
      </c>
      <c r="DZ98" s="91">
        <v>19</v>
      </c>
      <c r="EA98" s="91">
        <v>28</v>
      </c>
      <c r="EB98" s="91">
        <v>34</v>
      </c>
      <c r="EC98" s="91">
        <v>31</v>
      </c>
      <c r="ED98" s="91">
        <v>46</v>
      </c>
      <c r="EE98" s="91">
        <v>70</v>
      </c>
      <c r="EF98" s="91">
        <v>39</v>
      </c>
      <c r="EG98" s="91">
        <v>51</v>
      </c>
      <c r="EH98" s="91">
        <v>41</v>
      </c>
      <c r="EI98" s="91">
        <v>29</v>
      </c>
      <c r="EJ98" s="91">
        <v>30</v>
      </c>
      <c r="EK98" s="91">
        <v>27</v>
      </c>
      <c r="EL98" s="91">
        <v>29</v>
      </c>
      <c r="EM98" s="91">
        <v>39</v>
      </c>
      <c r="EN98" s="91">
        <v>37</v>
      </c>
      <c r="EO98" s="91">
        <v>34</v>
      </c>
      <c r="EP98" s="91">
        <v>35</v>
      </c>
      <c r="EQ98" s="91">
        <v>36</v>
      </c>
      <c r="ER98" s="91">
        <v>37</v>
      </c>
      <c r="ES98" s="91">
        <v>47</v>
      </c>
      <c r="ET98" s="91">
        <v>36</v>
      </c>
      <c r="EU98" s="91">
        <v>26</v>
      </c>
      <c r="EV98" s="91">
        <v>34</v>
      </c>
      <c r="EW98" s="91">
        <v>29</v>
      </c>
      <c r="EX98" s="91">
        <v>33</v>
      </c>
      <c r="EY98" s="91">
        <v>38</v>
      </c>
      <c r="EZ98" s="91">
        <v>35</v>
      </c>
      <c r="FA98" s="91">
        <v>33</v>
      </c>
      <c r="FB98" s="91">
        <v>47</v>
      </c>
      <c r="FC98" s="91">
        <v>40</v>
      </c>
      <c r="FD98" s="91">
        <v>42</v>
      </c>
      <c r="FE98" s="91">
        <v>47</v>
      </c>
      <c r="FF98" s="91">
        <v>40</v>
      </c>
      <c r="FG98" s="91">
        <v>24</v>
      </c>
      <c r="FH98" s="91">
        <v>20</v>
      </c>
      <c r="FI98" s="91">
        <v>27</v>
      </c>
      <c r="FJ98" s="91">
        <v>16</v>
      </c>
      <c r="FK98" s="91">
        <v>47</v>
      </c>
      <c r="FL98" s="91">
        <v>27</v>
      </c>
      <c r="FM98" s="91">
        <v>44</v>
      </c>
      <c r="FN98" s="91">
        <v>61</v>
      </c>
      <c r="FO98" s="91">
        <v>47</v>
      </c>
      <c r="FP98" s="91">
        <v>45</v>
      </c>
      <c r="FQ98" s="91">
        <v>40</v>
      </c>
      <c r="FR98" s="91">
        <v>61</v>
      </c>
      <c r="FS98" s="91">
        <v>38</v>
      </c>
      <c r="FT98" s="91">
        <v>33</v>
      </c>
      <c r="FU98" s="91">
        <v>30</v>
      </c>
      <c r="FV98" s="91">
        <v>18</v>
      </c>
      <c r="FW98" s="91">
        <v>37</v>
      </c>
      <c r="FX98" s="91">
        <v>35</v>
      </c>
      <c r="FY98" s="91">
        <v>39</v>
      </c>
      <c r="FZ98" s="91">
        <v>50</v>
      </c>
      <c r="GA98" s="91">
        <v>34</v>
      </c>
      <c r="GB98" s="91">
        <v>36</v>
      </c>
      <c r="GC98" s="91">
        <v>34</v>
      </c>
      <c r="GD98" s="91">
        <v>34</v>
      </c>
      <c r="GE98" s="91">
        <v>25</v>
      </c>
      <c r="GF98" s="91">
        <v>22</v>
      </c>
      <c r="GG98" s="91">
        <v>18</v>
      </c>
      <c r="GH98" s="91">
        <v>33</v>
      </c>
      <c r="GI98" s="91">
        <v>25</v>
      </c>
      <c r="GJ98" s="91">
        <v>35</v>
      </c>
      <c r="GK98" s="91">
        <v>34</v>
      </c>
      <c r="GL98" s="91">
        <v>37</v>
      </c>
      <c r="GM98" s="93">
        <v>41</v>
      </c>
      <c r="GN98" s="91">
        <v>35</v>
      </c>
      <c r="GO98" s="91">
        <v>33</v>
      </c>
      <c r="GP98" s="91">
        <v>29</v>
      </c>
      <c r="GQ98" s="91">
        <v>37</v>
      </c>
      <c r="GR98" s="91">
        <v>38</v>
      </c>
      <c r="GS98" s="91">
        <v>24</v>
      </c>
      <c r="GT98" s="91">
        <v>33</v>
      </c>
      <c r="GU98" s="91">
        <v>30</v>
      </c>
      <c r="GV98" s="91">
        <v>22</v>
      </c>
      <c r="GW98" s="91">
        <v>21</v>
      </c>
      <c r="GX98" s="91">
        <v>24</v>
      </c>
      <c r="GY98" s="93">
        <v>47</v>
      </c>
    </row>
    <row r="99" spans="1:214" s="91" customFormat="1" x14ac:dyDescent="0.3">
      <c r="A99" s="91" t="s">
        <v>56</v>
      </c>
      <c r="BE99" s="91">
        <v>1</v>
      </c>
      <c r="BF99" s="91">
        <v>0</v>
      </c>
      <c r="BG99" s="91">
        <v>0</v>
      </c>
      <c r="BH99" s="91">
        <v>0</v>
      </c>
      <c r="CC99" s="91">
        <v>1</v>
      </c>
      <c r="CD99" s="91">
        <v>0</v>
      </c>
      <c r="CE99" s="91">
        <v>0</v>
      </c>
      <c r="CF99" s="91">
        <v>0</v>
      </c>
      <c r="CG99" s="91">
        <v>1</v>
      </c>
      <c r="CH99" s="91">
        <v>3</v>
      </c>
      <c r="CI99" s="91">
        <v>1</v>
      </c>
      <c r="CJ99" s="91">
        <v>0</v>
      </c>
      <c r="CK99" s="91">
        <v>2</v>
      </c>
      <c r="CL99" s="91">
        <v>0</v>
      </c>
      <c r="CM99" s="91">
        <v>1</v>
      </c>
      <c r="CN99" s="91">
        <v>0</v>
      </c>
      <c r="CO99" s="91">
        <v>1</v>
      </c>
      <c r="CP99" s="91">
        <v>0</v>
      </c>
      <c r="CQ99" s="91">
        <v>1</v>
      </c>
      <c r="CR99" s="91">
        <v>1</v>
      </c>
      <c r="CS99" s="91">
        <v>0</v>
      </c>
      <c r="CT99" s="91">
        <v>0</v>
      </c>
      <c r="CU99" s="91">
        <v>0</v>
      </c>
      <c r="CV99" s="91">
        <v>0</v>
      </c>
      <c r="CW99" s="91">
        <v>0</v>
      </c>
      <c r="CX99" s="91">
        <v>0</v>
      </c>
      <c r="CY99" s="91">
        <v>2</v>
      </c>
      <c r="CZ99" s="91">
        <v>1</v>
      </c>
      <c r="DA99" s="91">
        <v>0</v>
      </c>
      <c r="DB99" s="91">
        <v>0</v>
      </c>
      <c r="DC99" s="91">
        <v>2</v>
      </c>
      <c r="DD99" s="91">
        <v>2</v>
      </c>
      <c r="DE99" s="91">
        <v>1</v>
      </c>
      <c r="DF99" s="91">
        <v>0</v>
      </c>
      <c r="DG99" s="91">
        <v>0</v>
      </c>
      <c r="DH99" s="91">
        <v>1</v>
      </c>
      <c r="DI99" s="91">
        <v>0</v>
      </c>
      <c r="DJ99" s="91">
        <v>5</v>
      </c>
      <c r="DK99" s="91">
        <v>2</v>
      </c>
      <c r="DL99" s="91">
        <v>3</v>
      </c>
      <c r="DM99" s="91">
        <v>5</v>
      </c>
      <c r="DN99" s="91">
        <v>16</v>
      </c>
      <c r="DO99" s="91">
        <v>4</v>
      </c>
      <c r="DP99" s="91">
        <v>4</v>
      </c>
      <c r="DQ99" s="91">
        <v>0</v>
      </c>
      <c r="DR99" s="91">
        <v>2</v>
      </c>
      <c r="DS99" s="91">
        <v>0</v>
      </c>
      <c r="DT99" s="91">
        <v>0</v>
      </c>
      <c r="DU99" s="91">
        <v>1</v>
      </c>
      <c r="DV99" s="91">
        <v>1</v>
      </c>
      <c r="DW99" s="91">
        <v>0</v>
      </c>
      <c r="DX99" s="91">
        <v>3</v>
      </c>
      <c r="DY99" s="91">
        <v>0</v>
      </c>
      <c r="DZ99" s="91">
        <v>0</v>
      </c>
      <c r="EA99" s="91">
        <v>1</v>
      </c>
      <c r="EB99" s="91">
        <v>0</v>
      </c>
      <c r="EC99" s="91">
        <v>1</v>
      </c>
      <c r="ED99" s="91">
        <v>3</v>
      </c>
      <c r="EE99" s="91">
        <v>0</v>
      </c>
      <c r="EF99" s="91">
        <v>2</v>
      </c>
      <c r="EG99" s="91">
        <v>0</v>
      </c>
      <c r="EH99" s="91">
        <v>1</v>
      </c>
      <c r="EI99" s="91">
        <v>1</v>
      </c>
      <c r="EJ99" s="91">
        <v>2</v>
      </c>
      <c r="EK99" s="91">
        <v>3</v>
      </c>
      <c r="EL99" s="91">
        <v>0</v>
      </c>
      <c r="EM99" s="91">
        <v>0</v>
      </c>
      <c r="EN99" s="91">
        <v>0</v>
      </c>
      <c r="EO99" s="91">
        <v>1</v>
      </c>
      <c r="EP99" s="91">
        <v>1</v>
      </c>
      <c r="EQ99" s="91">
        <v>1</v>
      </c>
      <c r="ER99" s="91">
        <v>0</v>
      </c>
      <c r="ES99" s="91">
        <v>1</v>
      </c>
      <c r="ET99" s="91">
        <v>1</v>
      </c>
      <c r="EU99" s="91">
        <v>0</v>
      </c>
      <c r="EV99" s="91">
        <v>4</v>
      </c>
      <c r="EW99" s="91">
        <v>0</v>
      </c>
      <c r="EX99" s="91">
        <v>1</v>
      </c>
      <c r="EY99" s="91">
        <v>1</v>
      </c>
      <c r="EZ99" s="91">
        <v>1</v>
      </c>
      <c r="FA99" s="91">
        <v>3</v>
      </c>
      <c r="FB99" s="91">
        <v>0</v>
      </c>
      <c r="FC99" s="91">
        <v>1</v>
      </c>
      <c r="FD99" s="91">
        <v>0</v>
      </c>
      <c r="FE99" s="91">
        <v>0</v>
      </c>
      <c r="FF99" s="91">
        <v>1</v>
      </c>
      <c r="FG99" s="91">
        <v>0</v>
      </c>
      <c r="FH99" s="91">
        <v>1</v>
      </c>
      <c r="FI99" s="91">
        <v>0</v>
      </c>
      <c r="FJ99" s="91">
        <v>2</v>
      </c>
      <c r="FK99" s="91">
        <v>2</v>
      </c>
      <c r="FL99" s="91">
        <v>0</v>
      </c>
      <c r="FM99" s="91">
        <v>0</v>
      </c>
      <c r="FN99" s="91">
        <v>10</v>
      </c>
      <c r="FO99" s="91">
        <v>1</v>
      </c>
      <c r="FP99" s="91">
        <v>2</v>
      </c>
      <c r="FQ99" s="91">
        <v>1</v>
      </c>
      <c r="FR99" s="91">
        <v>0</v>
      </c>
      <c r="FS99" s="91">
        <v>0</v>
      </c>
      <c r="FT99" s="91">
        <v>0</v>
      </c>
      <c r="FU99" s="91">
        <v>0</v>
      </c>
      <c r="FV99" s="91">
        <v>0</v>
      </c>
      <c r="FW99" s="91">
        <v>4</v>
      </c>
      <c r="FX99" s="91">
        <v>0</v>
      </c>
      <c r="FY99" s="91">
        <v>2</v>
      </c>
      <c r="FZ99" s="91">
        <v>0</v>
      </c>
      <c r="GA99" s="91">
        <v>2</v>
      </c>
      <c r="GB99" s="91">
        <v>0</v>
      </c>
      <c r="GC99" s="91">
        <v>1</v>
      </c>
      <c r="GD99" s="91">
        <v>1</v>
      </c>
      <c r="GE99" s="91">
        <v>1</v>
      </c>
      <c r="GF99" s="91">
        <v>0</v>
      </c>
      <c r="GG99" s="91">
        <v>0</v>
      </c>
      <c r="GH99" s="91">
        <v>0</v>
      </c>
      <c r="GI99" s="91">
        <v>3</v>
      </c>
      <c r="GJ99" s="91">
        <v>0</v>
      </c>
      <c r="GK99" s="91">
        <v>0</v>
      </c>
      <c r="GL99" s="91">
        <v>0</v>
      </c>
      <c r="GM99" s="93">
        <v>1</v>
      </c>
      <c r="GN99" s="91">
        <v>2</v>
      </c>
      <c r="GO99" s="91">
        <v>0</v>
      </c>
      <c r="GP99" s="91">
        <v>0</v>
      </c>
      <c r="GQ99" s="91">
        <v>0</v>
      </c>
      <c r="GR99" s="91">
        <v>2</v>
      </c>
      <c r="GS99" s="91">
        <v>0</v>
      </c>
      <c r="GT99" s="91">
        <v>0</v>
      </c>
      <c r="GU99" s="91">
        <v>1</v>
      </c>
      <c r="GV99" s="91">
        <v>1</v>
      </c>
      <c r="GW99" s="91">
        <v>0</v>
      </c>
      <c r="GX99" s="91">
        <v>0</v>
      </c>
      <c r="GY99" s="93">
        <v>0</v>
      </c>
    </row>
    <row r="100" spans="1:214" s="91" customFormat="1" x14ac:dyDescent="0.3">
      <c r="A100" s="91" t="s">
        <v>57</v>
      </c>
      <c r="BE100" s="91">
        <v>0</v>
      </c>
      <c r="BF100" s="91">
        <v>1</v>
      </c>
      <c r="BG100" s="91">
        <v>0</v>
      </c>
      <c r="BH100" s="91">
        <v>0</v>
      </c>
      <c r="CC100" s="91">
        <v>0</v>
      </c>
      <c r="CD100" s="91">
        <v>1</v>
      </c>
      <c r="CE100" s="91">
        <v>0</v>
      </c>
      <c r="CF100" s="91">
        <v>0</v>
      </c>
      <c r="CG100" s="91">
        <v>0</v>
      </c>
      <c r="CH100" s="91">
        <v>0</v>
      </c>
      <c r="CI100" s="91">
        <v>0</v>
      </c>
      <c r="CJ100" s="91">
        <v>0</v>
      </c>
      <c r="CK100" s="91">
        <v>0</v>
      </c>
      <c r="CL100" s="91">
        <v>1</v>
      </c>
      <c r="CM100" s="91">
        <v>0</v>
      </c>
      <c r="CN100" s="91">
        <v>0</v>
      </c>
      <c r="CO100" s="91">
        <v>0</v>
      </c>
      <c r="CP100" s="91">
        <v>2</v>
      </c>
      <c r="CQ100" s="91">
        <v>0</v>
      </c>
      <c r="CR100" s="91">
        <v>1</v>
      </c>
      <c r="CS100" s="91">
        <v>2</v>
      </c>
      <c r="CT100" s="91">
        <v>0</v>
      </c>
      <c r="CU100" s="91">
        <v>0</v>
      </c>
      <c r="CV100" s="91">
        <v>1</v>
      </c>
      <c r="CW100" s="91">
        <v>0</v>
      </c>
      <c r="CX100" s="91">
        <v>0</v>
      </c>
      <c r="CY100" s="91">
        <v>13</v>
      </c>
      <c r="CZ100" s="91">
        <v>8</v>
      </c>
      <c r="DA100" s="91">
        <v>1</v>
      </c>
      <c r="DB100" s="91">
        <v>0</v>
      </c>
      <c r="DC100" s="91">
        <v>10</v>
      </c>
      <c r="DD100" s="91">
        <v>0</v>
      </c>
      <c r="DE100" s="91">
        <v>5</v>
      </c>
      <c r="DF100" s="91">
        <v>1</v>
      </c>
      <c r="DG100" s="91">
        <v>0</v>
      </c>
      <c r="DH100" s="91">
        <v>0</v>
      </c>
      <c r="DI100" s="91">
        <v>1</v>
      </c>
      <c r="DJ100" s="91">
        <v>0</v>
      </c>
      <c r="DK100" s="91">
        <v>0</v>
      </c>
      <c r="DL100" s="91">
        <v>0</v>
      </c>
      <c r="DM100" s="91">
        <v>0</v>
      </c>
      <c r="DN100" s="91">
        <v>1</v>
      </c>
      <c r="DO100" s="91">
        <v>0</v>
      </c>
      <c r="DP100" s="91">
        <v>1</v>
      </c>
      <c r="DQ100" s="91">
        <v>1</v>
      </c>
      <c r="DR100" s="91">
        <v>0</v>
      </c>
      <c r="DS100" s="91">
        <v>1</v>
      </c>
      <c r="DT100" s="91">
        <v>2</v>
      </c>
      <c r="DU100" s="91">
        <v>2</v>
      </c>
      <c r="DV100" s="91">
        <v>1</v>
      </c>
      <c r="DW100" s="91">
        <v>0</v>
      </c>
      <c r="DX100" s="91">
        <v>1</v>
      </c>
      <c r="DY100" s="91">
        <v>0</v>
      </c>
      <c r="DZ100" s="91">
        <v>2</v>
      </c>
      <c r="EA100" s="91">
        <v>0</v>
      </c>
      <c r="EB100" s="91">
        <v>1</v>
      </c>
      <c r="EC100" s="91">
        <v>0</v>
      </c>
      <c r="ED100" s="91">
        <v>2</v>
      </c>
      <c r="EE100" s="91">
        <v>2</v>
      </c>
      <c r="EF100" s="91">
        <v>2</v>
      </c>
      <c r="EG100" s="91">
        <v>0</v>
      </c>
      <c r="EH100" s="91">
        <v>4</v>
      </c>
      <c r="EI100" s="91">
        <v>2</v>
      </c>
      <c r="EJ100" s="91">
        <v>1</v>
      </c>
      <c r="EK100" s="91">
        <v>0</v>
      </c>
      <c r="EL100" s="91">
        <v>0</v>
      </c>
      <c r="EM100" s="91">
        <v>1</v>
      </c>
      <c r="EN100" s="91">
        <v>0</v>
      </c>
      <c r="EO100" s="91">
        <v>0</v>
      </c>
      <c r="EP100" s="91">
        <v>0</v>
      </c>
      <c r="EQ100" s="91">
        <v>3</v>
      </c>
      <c r="ER100" s="91">
        <v>1</v>
      </c>
      <c r="ES100" s="91">
        <v>2</v>
      </c>
      <c r="ET100" s="91">
        <v>0</v>
      </c>
      <c r="EU100" s="91">
        <v>0</v>
      </c>
      <c r="EV100" s="91">
        <v>1</v>
      </c>
      <c r="EW100" s="91">
        <v>2</v>
      </c>
      <c r="EX100" s="91">
        <v>1</v>
      </c>
      <c r="EY100" s="91">
        <v>0</v>
      </c>
      <c r="EZ100" s="91">
        <v>0</v>
      </c>
      <c r="FA100" s="91">
        <v>1</v>
      </c>
      <c r="FB100" s="91">
        <v>1</v>
      </c>
      <c r="FC100" s="91">
        <v>3</v>
      </c>
      <c r="FD100" s="91">
        <v>1</v>
      </c>
      <c r="FE100" s="91">
        <v>3</v>
      </c>
      <c r="FF100" s="91">
        <v>1</v>
      </c>
      <c r="FG100" s="91">
        <v>0</v>
      </c>
      <c r="FH100" s="91">
        <v>1</v>
      </c>
      <c r="FI100" s="91">
        <v>0</v>
      </c>
      <c r="FJ100" s="91">
        <v>1</v>
      </c>
      <c r="FK100" s="91">
        <v>3</v>
      </c>
      <c r="FL100" s="91">
        <v>2</v>
      </c>
      <c r="FM100" s="91">
        <v>1</v>
      </c>
      <c r="FN100" s="91">
        <v>0</v>
      </c>
      <c r="FO100" s="91">
        <v>0</v>
      </c>
      <c r="FP100" s="91">
        <v>2</v>
      </c>
      <c r="FQ100" s="91">
        <v>0</v>
      </c>
      <c r="FR100" s="91">
        <v>3</v>
      </c>
      <c r="FS100" s="91">
        <v>1</v>
      </c>
      <c r="FT100" s="91">
        <v>1</v>
      </c>
      <c r="FU100" s="91">
        <v>1</v>
      </c>
      <c r="FV100" s="91">
        <v>3</v>
      </c>
      <c r="FW100" s="91">
        <v>1</v>
      </c>
      <c r="FX100" s="91">
        <v>0</v>
      </c>
      <c r="FY100" s="91">
        <v>0</v>
      </c>
      <c r="FZ100" s="91">
        <v>1</v>
      </c>
      <c r="GA100" s="91">
        <v>0</v>
      </c>
      <c r="GB100" s="91">
        <v>1</v>
      </c>
      <c r="GC100" s="91">
        <v>0</v>
      </c>
      <c r="GD100" s="91">
        <v>1</v>
      </c>
      <c r="GE100" s="91">
        <v>0</v>
      </c>
      <c r="GF100" s="91">
        <v>0</v>
      </c>
      <c r="GG100" s="91">
        <v>1</v>
      </c>
      <c r="GH100" s="91">
        <v>1</v>
      </c>
      <c r="GI100" s="91">
        <v>1</v>
      </c>
      <c r="GJ100" s="91">
        <v>1</v>
      </c>
      <c r="GK100" s="91">
        <v>0</v>
      </c>
      <c r="GL100" s="91">
        <v>0</v>
      </c>
      <c r="GM100" s="93">
        <v>1</v>
      </c>
      <c r="GN100" s="91">
        <v>0</v>
      </c>
      <c r="GO100" s="91">
        <v>0</v>
      </c>
      <c r="GP100" s="91">
        <v>3</v>
      </c>
      <c r="GQ100" s="91">
        <v>2</v>
      </c>
      <c r="GR100" s="91">
        <v>0</v>
      </c>
      <c r="GS100" s="91">
        <v>0</v>
      </c>
      <c r="GT100" s="91">
        <v>0</v>
      </c>
      <c r="GU100" s="91">
        <v>4</v>
      </c>
      <c r="GV100" s="91">
        <v>1</v>
      </c>
      <c r="GW100" s="91">
        <v>4</v>
      </c>
      <c r="GX100" s="91">
        <v>0</v>
      </c>
      <c r="GY100" s="93">
        <v>1</v>
      </c>
    </row>
    <row r="101" spans="1:214" s="91" customFormat="1" x14ac:dyDescent="0.3">
      <c r="A101" s="51" t="s">
        <v>124</v>
      </c>
      <c r="BE101" s="91">
        <v>0</v>
      </c>
      <c r="BF101" s="91">
        <v>3</v>
      </c>
      <c r="BG101" s="91">
        <v>0</v>
      </c>
      <c r="BH101" s="91">
        <v>3</v>
      </c>
      <c r="CC101" s="91">
        <v>0</v>
      </c>
      <c r="CD101" s="91">
        <v>3</v>
      </c>
      <c r="CE101" s="91">
        <v>0</v>
      </c>
      <c r="CF101" s="91">
        <v>3</v>
      </c>
      <c r="CG101" s="91">
        <v>2</v>
      </c>
      <c r="CH101" s="91">
        <v>1</v>
      </c>
      <c r="CI101" s="91">
        <v>0</v>
      </c>
      <c r="CJ101" s="91">
        <v>0</v>
      </c>
      <c r="CK101" s="91">
        <v>0</v>
      </c>
      <c r="CL101" s="91">
        <v>0</v>
      </c>
      <c r="CM101" s="91">
        <v>1</v>
      </c>
      <c r="CN101" s="91">
        <v>0</v>
      </c>
      <c r="CO101" s="91">
        <v>0</v>
      </c>
      <c r="CP101" s="91">
        <v>0</v>
      </c>
      <c r="CQ101" s="91">
        <v>0</v>
      </c>
      <c r="CR101" s="91">
        <v>1</v>
      </c>
      <c r="CS101" s="91">
        <v>0</v>
      </c>
      <c r="CT101" s="91">
        <v>1</v>
      </c>
      <c r="CU101" s="91">
        <v>2</v>
      </c>
      <c r="CV101" s="91">
        <v>1</v>
      </c>
      <c r="CW101" s="91">
        <v>2</v>
      </c>
      <c r="CX101" s="91">
        <v>0</v>
      </c>
      <c r="CY101" s="91">
        <v>0</v>
      </c>
      <c r="CZ101" s="91">
        <v>4</v>
      </c>
      <c r="DA101" s="91">
        <v>0</v>
      </c>
      <c r="DB101" s="91">
        <v>0</v>
      </c>
      <c r="DC101" s="91">
        <v>1</v>
      </c>
      <c r="DD101" s="91">
        <v>1</v>
      </c>
      <c r="DE101" s="91">
        <v>1</v>
      </c>
      <c r="DF101" s="91">
        <v>1</v>
      </c>
      <c r="DG101" s="91">
        <v>0</v>
      </c>
      <c r="DH101" s="91">
        <v>1</v>
      </c>
      <c r="DI101" s="91">
        <v>1</v>
      </c>
      <c r="DJ101" s="91">
        <v>0</v>
      </c>
      <c r="DK101" s="91">
        <v>0</v>
      </c>
      <c r="DL101" s="91">
        <v>1</v>
      </c>
      <c r="DM101" s="91">
        <v>0</v>
      </c>
      <c r="DN101" s="91">
        <v>2</v>
      </c>
      <c r="DO101" s="91">
        <v>2</v>
      </c>
      <c r="DP101" s="91">
        <v>0</v>
      </c>
      <c r="DQ101" s="91">
        <v>0</v>
      </c>
      <c r="DR101" s="91">
        <v>1</v>
      </c>
      <c r="DS101" s="91">
        <v>0</v>
      </c>
      <c r="DT101" s="91">
        <v>0</v>
      </c>
      <c r="DU101" s="91">
        <v>0</v>
      </c>
      <c r="DV101" s="91">
        <v>1</v>
      </c>
      <c r="DW101" s="91">
        <v>4</v>
      </c>
      <c r="DX101" s="91">
        <v>0</v>
      </c>
      <c r="DY101" s="91">
        <v>0</v>
      </c>
      <c r="DZ101" s="91">
        <v>3</v>
      </c>
      <c r="EA101" s="91">
        <v>0</v>
      </c>
      <c r="EB101" s="91">
        <v>0</v>
      </c>
      <c r="EC101" s="91">
        <v>1</v>
      </c>
      <c r="ED101" s="91">
        <v>0</v>
      </c>
      <c r="EE101" s="91">
        <v>1</v>
      </c>
      <c r="EF101" s="91">
        <v>1</v>
      </c>
      <c r="EG101" s="91">
        <v>1</v>
      </c>
      <c r="EH101" s="91">
        <v>2</v>
      </c>
      <c r="EI101" s="91">
        <v>2</v>
      </c>
      <c r="EJ101" s="91">
        <v>2</v>
      </c>
      <c r="EK101" s="91">
        <v>1</v>
      </c>
      <c r="EL101" s="91">
        <v>1</v>
      </c>
      <c r="EM101" s="91">
        <v>0</v>
      </c>
      <c r="EN101" s="91">
        <v>0</v>
      </c>
      <c r="EO101" s="91">
        <v>1</v>
      </c>
      <c r="EP101" s="91">
        <v>4</v>
      </c>
      <c r="EQ101" s="91">
        <v>3</v>
      </c>
      <c r="ER101" s="91">
        <v>1</v>
      </c>
      <c r="ES101" s="91">
        <v>0</v>
      </c>
      <c r="ET101" s="91">
        <v>2</v>
      </c>
      <c r="EU101" s="91">
        <v>2</v>
      </c>
      <c r="EV101" s="91">
        <v>3</v>
      </c>
      <c r="EW101" s="91">
        <v>1</v>
      </c>
      <c r="EX101" s="91">
        <v>2</v>
      </c>
      <c r="EY101" s="91">
        <v>4</v>
      </c>
      <c r="EZ101" s="91">
        <v>2</v>
      </c>
      <c r="FA101" s="91">
        <v>2</v>
      </c>
      <c r="FB101" s="91">
        <v>0</v>
      </c>
      <c r="FC101" s="91">
        <v>2</v>
      </c>
      <c r="FD101" s="91">
        <v>1</v>
      </c>
      <c r="FE101" s="91">
        <v>1</v>
      </c>
      <c r="FF101" s="91">
        <v>2</v>
      </c>
      <c r="FG101" s="91">
        <v>2</v>
      </c>
      <c r="FH101" s="91">
        <v>1</v>
      </c>
      <c r="FI101" s="91">
        <v>2</v>
      </c>
      <c r="FJ101" s="91">
        <v>0</v>
      </c>
      <c r="FK101" s="91">
        <v>2</v>
      </c>
      <c r="FL101" s="91">
        <v>4</v>
      </c>
      <c r="FM101" s="91">
        <v>1</v>
      </c>
      <c r="FN101" s="91">
        <v>4</v>
      </c>
      <c r="FO101" s="91">
        <v>1</v>
      </c>
      <c r="FP101" s="91">
        <v>3</v>
      </c>
      <c r="FQ101" s="91">
        <v>3</v>
      </c>
      <c r="FR101" s="91">
        <v>2</v>
      </c>
      <c r="FS101" s="91">
        <v>1</v>
      </c>
      <c r="FT101" s="91">
        <v>2</v>
      </c>
      <c r="FU101" s="91">
        <v>4</v>
      </c>
      <c r="FV101" s="91">
        <v>1</v>
      </c>
      <c r="FW101" s="91">
        <v>1</v>
      </c>
      <c r="FX101" s="91">
        <v>0</v>
      </c>
      <c r="FY101" s="91">
        <v>1</v>
      </c>
      <c r="FZ101" s="91">
        <v>2</v>
      </c>
      <c r="GA101" s="91">
        <v>1</v>
      </c>
      <c r="GB101" s="91">
        <v>0</v>
      </c>
      <c r="GC101" s="91">
        <v>0</v>
      </c>
      <c r="GD101" s="91">
        <v>0</v>
      </c>
      <c r="GE101" s="91">
        <v>0</v>
      </c>
      <c r="GF101" s="91">
        <v>1</v>
      </c>
      <c r="GG101" s="91">
        <v>2</v>
      </c>
      <c r="GH101" s="91">
        <v>3</v>
      </c>
      <c r="GI101" s="91">
        <v>1</v>
      </c>
      <c r="GJ101" s="91">
        <v>1</v>
      </c>
      <c r="GK101" s="91">
        <v>0</v>
      </c>
      <c r="GL101" s="91">
        <v>2</v>
      </c>
      <c r="GM101" s="93">
        <v>2</v>
      </c>
      <c r="GN101" s="91">
        <v>2</v>
      </c>
      <c r="GO101" s="91">
        <v>2</v>
      </c>
      <c r="GP101" s="91">
        <v>0</v>
      </c>
      <c r="GQ101" s="91">
        <v>4</v>
      </c>
      <c r="GR101" s="91">
        <v>1</v>
      </c>
      <c r="GS101" s="91">
        <v>1</v>
      </c>
      <c r="GT101" s="91">
        <v>0</v>
      </c>
      <c r="GU101" s="91">
        <v>3</v>
      </c>
      <c r="GV101" s="91">
        <v>1</v>
      </c>
      <c r="GW101" s="91">
        <v>2</v>
      </c>
      <c r="GX101" s="91">
        <v>3</v>
      </c>
      <c r="GY101" s="93">
        <v>3</v>
      </c>
    </row>
    <row r="102" spans="1:214" s="95" customFormat="1" x14ac:dyDescent="0.3">
      <c r="A102" s="95" t="s">
        <v>68</v>
      </c>
      <c r="BE102" s="95">
        <f>SUM(BE98:BE101)</f>
        <v>30</v>
      </c>
      <c r="BF102" s="95">
        <f t="shared" ref="BF102:CC102" si="81">SUM(BF98:BF101)</f>
        <v>22</v>
      </c>
      <c r="BG102" s="95">
        <f t="shared" si="81"/>
        <v>13</v>
      </c>
      <c r="BH102" s="95">
        <f t="shared" si="81"/>
        <v>29</v>
      </c>
      <c r="BI102" s="95">
        <f t="shared" si="81"/>
        <v>0</v>
      </c>
      <c r="BJ102" s="95">
        <f t="shared" si="81"/>
        <v>0</v>
      </c>
      <c r="BK102" s="95">
        <f t="shared" si="81"/>
        <v>0</v>
      </c>
      <c r="BL102" s="95">
        <f t="shared" si="81"/>
        <v>0</v>
      </c>
      <c r="BM102" s="95">
        <f t="shared" si="81"/>
        <v>0</v>
      </c>
      <c r="BN102" s="95">
        <f t="shared" si="81"/>
        <v>0</v>
      </c>
      <c r="BO102" s="95">
        <f t="shared" si="81"/>
        <v>0</v>
      </c>
      <c r="BP102" s="95">
        <f t="shared" si="81"/>
        <v>0</v>
      </c>
      <c r="BQ102" s="95">
        <f t="shared" si="81"/>
        <v>0</v>
      </c>
      <c r="BR102" s="95">
        <f t="shared" si="81"/>
        <v>0</v>
      </c>
      <c r="BS102" s="95">
        <f t="shared" si="81"/>
        <v>0</v>
      </c>
      <c r="BT102" s="95">
        <f t="shared" si="81"/>
        <v>0</v>
      </c>
      <c r="BU102" s="95">
        <f t="shared" si="81"/>
        <v>0</v>
      </c>
      <c r="BV102" s="95">
        <f t="shared" si="81"/>
        <v>0</v>
      </c>
      <c r="BW102" s="95">
        <f t="shared" si="81"/>
        <v>0</v>
      </c>
      <c r="BX102" s="95">
        <f t="shared" si="81"/>
        <v>0</v>
      </c>
      <c r="BY102" s="95">
        <f t="shared" si="81"/>
        <v>0</v>
      </c>
      <c r="BZ102" s="95">
        <f t="shared" si="81"/>
        <v>0</v>
      </c>
      <c r="CA102" s="95">
        <f t="shared" si="81"/>
        <v>0</v>
      </c>
      <c r="CB102" s="95">
        <f t="shared" si="81"/>
        <v>0</v>
      </c>
      <c r="CC102" s="95">
        <f t="shared" si="81"/>
        <v>30</v>
      </c>
      <c r="CD102" s="95">
        <f>SUM(CD98:CD101)</f>
        <v>22</v>
      </c>
      <c r="CE102" s="95">
        <f>SUM(CE98:CE101)</f>
        <v>13</v>
      </c>
      <c r="CF102" s="95">
        <f>SUM(CF98:CF101)</f>
        <v>29</v>
      </c>
      <c r="CG102" s="95">
        <f t="shared" ref="CG102:EC102" si="82">SUM(CG98:CG101)</f>
        <v>21</v>
      </c>
      <c r="CH102" s="95">
        <f t="shared" si="82"/>
        <v>25</v>
      </c>
      <c r="CI102" s="95">
        <f t="shared" si="82"/>
        <v>17</v>
      </c>
      <c r="CJ102" s="95">
        <f t="shared" si="82"/>
        <v>24</v>
      </c>
      <c r="CK102" s="95">
        <f t="shared" si="82"/>
        <v>33</v>
      </c>
      <c r="CL102" s="95">
        <f t="shared" si="82"/>
        <v>16</v>
      </c>
      <c r="CM102" s="95">
        <f t="shared" si="82"/>
        <v>20</v>
      </c>
      <c r="CN102" s="95">
        <f t="shared" si="82"/>
        <v>13</v>
      </c>
      <c r="CO102" s="95">
        <f t="shared" si="82"/>
        <v>15</v>
      </c>
      <c r="CP102" s="95">
        <f t="shared" si="82"/>
        <v>18</v>
      </c>
      <c r="CQ102" s="95">
        <f t="shared" si="82"/>
        <v>37</v>
      </c>
      <c r="CR102" s="95">
        <f t="shared" si="82"/>
        <v>27</v>
      </c>
      <c r="CS102" s="95">
        <f t="shared" si="82"/>
        <v>32</v>
      </c>
      <c r="CT102" s="95">
        <f t="shared" si="82"/>
        <v>33</v>
      </c>
      <c r="CU102" s="95">
        <f t="shared" si="82"/>
        <v>18</v>
      </c>
      <c r="CV102" s="95">
        <f t="shared" si="82"/>
        <v>27</v>
      </c>
      <c r="CW102" s="95">
        <f t="shared" si="82"/>
        <v>23</v>
      </c>
      <c r="CX102" s="95">
        <f t="shared" si="82"/>
        <v>18</v>
      </c>
      <c r="CY102" s="95">
        <f t="shared" si="82"/>
        <v>45</v>
      </c>
      <c r="CZ102" s="95">
        <f t="shared" si="82"/>
        <v>38</v>
      </c>
      <c r="DA102" s="95">
        <f t="shared" si="82"/>
        <v>18</v>
      </c>
      <c r="DB102" s="95">
        <f t="shared" si="82"/>
        <v>31</v>
      </c>
      <c r="DC102" s="95">
        <f t="shared" si="82"/>
        <v>50</v>
      </c>
      <c r="DD102" s="95">
        <f t="shared" si="82"/>
        <v>51</v>
      </c>
      <c r="DE102" s="95">
        <f t="shared" si="82"/>
        <v>40</v>
      </c>
      <c r="DF102" s="95">
        <f t="shared" si="82"/>
        <v>35</v>
      </c>
      <c r="DG102" s="95">
        <f t="shared" si="82"/>
        <v>30</v>
      </c>
      <c r="DH102" s="95">
        <f t="shared" si="82"/>
        <v>45</v>
      </c>
      <c r="DI102" s="95">
        <f t="shared" si="82"/>
        <v>28</v>
      </c>
      <c r="DJ102" s="95">
        <f t="shared" si="82"/>
        <v>40</v>
      </c>
      <c r="DK102" s="95">
        <f t="shared" si="82"/>
        <v>30</v>
      </c>
      <c r="DL102" s="95">
        <f t="shared" si="82"/>
        <v>27</v>
      </c>
      <c r="DM102" s="95">
        <f t="shared" si="82"/>
        <v>24</v>
      </c>
      <c r="DN102" s="95">
        <f t="shared" si="82"/>
        <v>51</v>
      </c>
      <c r="DO102" s="95">
        <f t="shared" si="82"/>
        <v>44</v>
      </c>
      <c r="DP102" s="95">
        <f t="shared" si="82"/>
        <v>41</v>
      </c>
      <c r="DQ102" s="95">
        <f t="shared" si="82"/>
        <v>36</v>
      </c>
      <c r="DR102" s="95">
        <f t="shared" si="82"/>
        <v>34</v>
      </c>
      <c r="DS102" s="95">
        <f t="shared" si="82"/>
        <v>39</v>
      </c>
      <c r="DT102" s="95">
        <f t="shared" si="82"/>
        <v>43</v>
      </c>
      <c r="DU102" s="95">
        <f t="shared" si="82"/>
        <v>38</v>
      </c>
      <c r="DV102" s="95">
        <f t="shared" si="82"/>
        <v>56</v>
      </c>
      <c r="DW102" s="95">
        <f t="shared" si="82"/>
        <v>27</v>
      </c>
      <c r="DX102" s="95">
        <f t="shared" si="82"/>
        <v>59</v>
      </c>
      <c r="DY102" s="95">
        <f t="shared" si="82"/>
        <v>21</v>
      </c>
      <c r="DZ102" s="95">
        <f t="shared" si="82"/>
        <v>24</v>
      </c>
      <c r="EA102" s="95">
        <f t="shared" si="82"/>
        <v>29</v>
      </c>
      <c r="EB102" s="95">
        <f t="shared" si="82"/>
        <v>35</v>
      </c>
      <c r="EC102" s="95">
        <f t="shared" si="82"/>
        <v>33</v>
      </c>
      <c r="ED102" s="95">
        <f t="shared" ref="ED102:EK102" si="83">SUM(ED98:ED101)</f>
        <v>51</v>
      </c>
      <c r="EE102" s="95">
        <f t="shared" si="83"/>
        <v>73</v>
      </c>
      <c r="EF102" s="95">
        <f t="shared" si="83"/>
        <v>44</v>
      </c>
      <c r="EG102" s="95">
        <f t="shared" si="83"/>
        <v>52</v>
      </c>
      <c r="EH102" s="95">
        <f t="shared" si="83"/>
        <v>48</v>
      </c>
      <c r="EI102" s="95">
        <f t="shared" si="83"/>
        <v>34</v>
      </c>
      <c r="EJ102" s="95">
        <f t="shared" si="83"/>
        <v>35</v>
      </c>
      <c r="EK102" s="95">
        <f t="shared" si="83"/>
        <v>31</v>
      </c>
      <c r="EL102" s="95">
        <f>SUM(EL98:EL101)</f>
        <v>30</v>
      </c>
      <c r="EM102" s="95">
        <f t="shared" ref="EM102:GY102" si="84">SUM(EM98:EM101)</f>
        <v>40</v>
      </c>
      <c r="EN102" s="95">
        <f t="shared" si="84"/>
        <v>37</v>
      </c>
      <c r="EO102" s="95">
        <f t="shared" si="84"/>
        <v>36</v>
      </c>
      <c r="EP102" s="95">
        <f t="shared" si="84"/>
        <v>40</v>
      </c>
      <c r="EQ102" s="95">
        <f t="shared" si="84"/>
        <v>43</v>
      </c>
      <c r="ER102" s="95">
        <f t="shared" si="84"/>
        <v>39</v>
      </c>
      <c r="ES102" s="95">
        <f t="shared" si="84"/>
        <v>50</v>
      </c>
      <c r="ET102" s="95">
        <f t="shared" si="84"/>
        <v>39</v>
      </c>
      <c r="EU102" s="95">
        <f t="shared" si="84"/>
        <v>28</v>
      </c>
      <c r="EV102" s="95">
        <f t="shared" si="84"/>
        <v>42</v>
      </c>
      <c r="EW102" s="95">
        <f t="shared" si="84"/>
        <v>32</v>
      </c>
      <c r="EX102" s="95">
        <f t="shared" si="84"/>
        <v>37</v>
      </c>
      <c r="EY102" s="95">
        <f t="shared" si="84"/>
        <v>43</v>
      </c>
      <c r="EZ102" s="95">
        <f t="shared" si="84"/>
        <v>38</v>
      </c>
      <c r="FA102" s="95">
        <f t="shared" si="84"/>
        <v>39</v>
      </c>
      <c r="FB102" s="95">
        <f t="shared" si="84"/>
        <v>48</v>
      </c>
      <c r="FC102" s="95">
        <f t="shared" si="84"/>
        <v>46</v>
      </c>
      <c r="FD102" s="95">
        <f t="shared" si="84"/>
        <v>44</v>
      </c>
      <c r="FE102" s="95">
        <f t="shared" si="84"/>
        <v>51</v>
      </c>
      <c r="FF102" s="95">
        <f t="shared" si="84"/>
        <v>44</v>
      </c>
      <c r="FG102" s="95">
        <f t="shared" si="84"/>
        <v>26</v>
      </c>
      <c r="FH102" s="95">
        <f t="shared" si="84"/>
        <v>23</v>
      </c>
      <c r="FI102" s="95">
        <f t="shared" si="84"/>
        <v>29</v>
      </c>
      <c r="FJ102" s="95">
        <f t="shared" si="84"/>
        <v>19</v>
      </c>
      <c r="FK102" s="95">
        <f t="shared" si="84"/>
        <v>54</v>
      </c>
      <c r="FL102" s="95">
        <f t="shared" si="84"/>
        <v>33</v>
      </c>
      <c r="FM102" s="95">
        <f t="shared" si="84"/>
        <v>46</v>
      </c>
      <c r="FN102" s="95">
        <f t="shared" si="84"/>
        <v>75</v>
      </c>
      <c r="FO102" s="95">
        <f t="shared" si="84"/>
        <v>49</v>
      </c>
      <c r="FP102" s="95">
        <f t="shared" si="84"/>
        <v>52</v>
      </c>
      <c r="FQ102" s="95">
        <f t="shared" si="84"/>
        <v>44</v>
      </c>
      <c r="FR102" s="95">
        <f t="shared" si="84"/>
        <v>66</v>
      </c>
      <c r="FS102" s="95">
        <f t="shared" si="84"/>
        <v>40</v>
      </c>
      <c r="FT102" s="95">
        <f t="shared" si="84"/>
        <v>36</v>
      </c>
      <c r="FU102" s="95">
        <f t="shared" si="84"/>
        <v>35</v>
      </c>
      <c r="FV102" s="95">
        <f t="shared" si="84"/>
        <v>22</v>
      </c>
      <c r="FW102" s="95">
        <f t="shared" si="84"/>
        <v>43</v>
      </c>
      <c r="FX102" s="95">
        <f t="shared" si="84"/>
        <v>35</v>
      </c>
      <c r="FY102" s="95">
        <f t="shared" si="84"/>
        <v>42</v>
      </c>
      <c r="FZ102" s="95">
        <f t="shared" si="84"/>
        <v>53</v>
      </c>
      <c r="GA102" s="95">
        <f t="shared" si="84"/>
        <v>37</v>
      </c>
      <c r="GB102" s="95">
        <f t="shared" si="84"/>
        <v>37</v>
      </c>
      <c r="GC102" s="95">
        <f t="shared" si="84"/>
        <v>35</v>
      </c>
      <c r="GD102" s="95">
        <f t="shared" si="84"/>
        <v>36</v>
      </c>
      <c r="GE102" s="95">
        <f t="shared" si="84"/>
        <v>26</v>
      </c>
      <c r="GF102" s="95">
        <f t="shared" si="84"/>
        <v>23</v>
      </c>
      <c r="GG102" s="95">
        <f t="shared" si="84"/>
        <v>21</v>
      </c>
      <c r="GH102" s="95">
        <f t="shared" si="84"/>
        <v>37</v>
      </c>
      <c r="GI102" s="95">
        <f t="shared" si="84"/>
        <v>30</v>
      </c>
      <c r="GJ102" s="95">
        <f t="shared" si="84"/>
        <v>37</v>
      </c>
      <c r="GK102" s="95">
        <f t="shared" si="84"/>
        <v>34</v>
      </c>
      <c r="GL102" s="95">
        <f t="shared" si="84"/>
        <v>39</v>
      </c>
      <c r="GM102" s="93">
        <f t="shared" si="84"/>
        <v>45</v>
      </c>
      <c r="GN102" s="95">
        <f t="shared" si="84"/>
        <v>39</v>
      </c>
      <c r="GO102" s="95">
        <f t="shared" si="84"/>
        <v>35</v>
      </c>
      <c r="GP102" s="95">
        <f t="shared" si="84"/>
        <v>32</v>
      </c>
      <c r="GQ102" s="95">
        <f t="shared" si="84"/>
        <v>43</v>
      </c>
      <c r="GR102" s="95">
        <f t="shared" si="84"/>
        <v>41</v>
      </c>
      <c r="GS102" s="95">
        <f t="shared" si="84"/>
        <v>25</v>
      </c>
      <c r="GT102" s="95">
        <f t="shared" si="84"/>
        <v>33</v>
      </c>
      <c r="GU102" s="95">
        <f t="shared" si="84"/>
        <v>38</v>
      </c>
      <c r="GV102" s="95">
        <f t="shared" si="84"/>
        <v>25</v>
      </c>
      <c r="GW102" s="95">
        <f t="shared" si="84"/>
        <v>27</v>
      </c>
      <c r="GX102" s="95">
        <f t="shared" si="84"/>
        <v>27</v>
      </c>
      <c r="GY102" s="95">
        <f t="shared" si="84"/>
        <v>51</v>
      </c>
    </row>
    <row r="103" spans="1:214" s="116" customFormat="1" x14ac:dyDescent="0.3">
      <c r="A103" s="115"/>
      <c r="AZ103" s="115"/>
      <c r="BA103" s="115"/>
      <c r="BB103" s="115"/>
      <c r="BC103" s="115"/>
      <c r="BD103" s="115"/>
      <c r="GM103" s="192"/>
      <c r="GY103" s="192"/>
    </row>
    <row r="104" spans="1:214" s="108" customFormat="1" x14ac:dyDescent="0.3">
      <c r="A104" s="90" t="s">
        <v>60</v>
      </c>
      <c r="AZ104" s="90"/>
      <c r="BA104" s="90"/>
      <c r="BB104" s="90"/>
      <c r="BC104" s="90"/>
      <c r="BD104" s="90"/>
      <c r="GM104" s="192"/>
      <c r="GY104" s="192"/>
    </row>
    <row r="105" spans="1:214" s="91" customFormat="1" x14ac:dyDescent="0.3">
      <c r="A105" s="91" t="s">
        <v>162</v>
      </c>
      <c r="EM105" s="91">
        <v>4</v>
      </c>
      <c r="EN105" s="91">
        <v>1</v>
      </c>
      <c r="EO105" s="91">
        <v>2</v>
      </c>
      <c r="EP105" s="91">
        <v>0</v>
      </c>
      <c r="EQ105" s="91">
        <v>3</v>
      </c>
      <c r="ER105" s="91">
        <v>2</v>
      </c>
      <c r="ES105" s="91">
        <v>4</v>
      </c>
      <c r="ET105" s="91">
        <v>0</v>
      </c>
      <c r="EU105" s="91">
        <v>5</v>
      </c>
      <c r="EV105" s="91">
        <v>4</v>
      </c>
      <c r="EW105" s="91">
        <v>2</v>
      </c>
      <c r="EX105" s="91">
        <v>1</v>
      </c>
      <c r="EY105" s="91">
        <v>2</v>
      </c>
      <c r="EZ105" s="91">
        <v>5</v>
      </c>
      <c r="FA105" s="91">
        <v>3</v>
      </c>
      <c r="FB105" s="91">
        <v>5</v>
      </c>
      <c r="FC105" s="91">
        <v>0</v>
      </c>
      <c r="FD105" s="91">
        <v>1</v>
      </c>
      <c r="FE105" s="91">
        <v>1</v>
      </c>
      <c r="FF105" s="91">
        <v>4</v>
      </c>
      <c r="FG105" s="91">
        <v>1</v>
      </c>
      <c r="FH105" s="91">
        <v>5</v>
      </c>
      <c r="FI105" s="91">
        <v>0</v>
      </c>
      <c r="FJ105" s="91">
        <v>1</v>
      </c>
      <c r="FK105" s="91">
        <v>1</v>
      </c>
      <c r="FL105" s="91">
        <v>6</v>
      </c>
      <c r="FM105" s="91">
        <v>6</v>
      </c>
      <c r="FN105" s="91">
        <v>1</v>
      </c>
      <c r="FO105" s="91">
        <v>0</v>
      </c>
      <c r="FP105" s="91">
        <v>1</v>
      </c>
      <c r="FQ105" s="91">
        <v>0</v>
      </c>
      <c r="FR105" s="91">
        <v>2</v>
      </c>
      <c r="FS105" s="91">
        <v>2</v>
      </c>
      <c r="FT105" s="91">
        <v>6</v>
      </c>
      <c r="FU105" s="91">
        <v>0</v>
      </c>
      <c r="FV105" s="91">
        <v>1</v>
      </c>
      <c r="FW105" s="91">
        <v>2</v>
      </c>
      <c r="FX105" s="91">
        <v>3</v>
      </c>
      <c r="FY105" s="91">
        <v>4</v>
      </c>
      <c r="FZ105" s="91">
        <v>3</v>
      </c>
      <c r="GA105" s="91">
        <v>0</v>
      </c>
      <c r="GB105" s="91">
        <v>0</v>
      </c>
      <c r="GC105" s="91">
        <v>1</v>
      </c>
      <c r="GD105" s="91">
        <v>3</v>
      </c>
      <c r="GE105" s="91">
        <v>1</v>
      </c>
      <c r="GF105" s="91">
        <v>3</v>
      </c>
      <c r="GG105" s="91">
        <v>4</v>
      </c>
      <c r="GH105" s="91">
        <v>3</v>
      </c>
      <c r="GI105" s="91">
        <v>4</v>
      </c>
      <c r="GJ105" s="91">
        <v>3</v>
      </c>
      <c r="GK105" s="91">
        <v>1</v>
      </c>
      <c r="GL105" s="91">
        <v>3</v>
      </c>
      <c r="GM105" s="93">
        <v>1</v>
      </c>
      <c r="GN105" s="91">
        <v>3</v>
      </c>
      <c r="GO105" s="91">
        <v>2</v>
      </c>
      <c r="GP105" s="91">
        <v>3</v>
      </c>
      <c r="GQ105" s="91">
        <v>1</v>
      </c>
      <c r="GR105" s="91">
        <v>4</v>
      </c>
      <c r="GS105" s="91">
        <v>2</v>
      </c>
      <c r="GT105" s="91">
        <v>2</v>
      </c>
      <c r="GU105" s="91">
        <v>0</v>
      </c>
      <c r="GV105" s="91">
        <v>2</v>
      </c>
      <c r="GW105" s="91">
        <v>2</v>
      </c>
      <c r="GX105" s="91">
        <v>3</v>
      </c>
      <c r="GY105" s="93">
        <v>1</v>
      </c>
    </row>
    <row r="106" spans="1:214" s="119" customFormat="1" x14ac:dyDescent="0.3">
      <c r="A106" s="117" t="s">
        <v>48</v>
      </c>
      <c r="EL106" s="119">
        <v>113966</v>
      </c>
      <c r="EM106" s="119">
        <v>301000</v>
      </c>
      <c r="EN106" s="119">
        <v>134500</v>
      </c>
      <c r="EO106" s="119">
        <v>505000</v>
      </c>
      <c r="EP106" s="119">
        <v>0</v>
      </c>
      <c r="EQ106" s="119">
        <v>411666</v>
      </c>
      <c r="ER106" s="119">
        <v>617500</v>
      </c>
      <c r="ES106" s="119">
        <v>583250</v>
      </c>
      <c r="ET106" s="119">
        <v>0</v>
      </c>
      <c r="EU106" s="119">
        <v>694500</v>
      </c>
      <c r="EV106" s="119">
        <v>624750</v>
      </c>
      <c r="EW106" s="119">
        <v>1640000</v>
      </c>
      <c r="EX106" s="119">
        <v>208897</v>
      </c>
      <c r="EY106" s="119">
        <v>705000</v>
      </c>
      <c r="EZ106" s="119">
        <v>515000</v>
      </c>
      <c r="FA106" s="119">
        <v>1235333</v>
      </c>
      <c r="FB106" s="119">
        <v>582124</v>
      </c>
      <c r="FC106" s="119">
        <v>0</v>
      </c>
      <c r="FD106" s="119">
        <v>134000</v>
      </c>
      <c r="FE106" s="119">
        <v>340000</v>
      </c>
      <c r="FF106" s="119">
        <v>183750</v>
      </c>
      <c r="FG106" s="119">
        <v>320000</v>
      </c>
      <c r="FH106" s="119">
        <v>243400</v>
      </c>
      <c r="FI106" s="119">
        <v>0</v>
      </c>
      <c r="FJ106" s="119">
        <v>110000</v>
      </c>
      <c r="FK106" s="119">
        <v>511000</v>
      </c>
      <c r="FL106" s="119">
        <v>305000</v>
      </c>
      <c r="FM106" s="119">
        <v>311250</v>
      </c>
      <c r="FN106" s="119">
        <v>800000</v>
      </c>
      <c r="FO106" s="119">
        <v>0</v>
      </c>
      <c r="FP106" s="119">
        <v>234000</v>
      </c>
      <c r="FQ106" s="119">
        <v>0</v>
      </c>
      <c r="FR106" s="119">
        <v>198250</v>
      </c>
      <c r="FS106" s="119">
        <v>455000</v>
      </c>
      <c r="FT106" s="119">
        <v>524066</v>
      </c>
      <c r="FU106" s="119">
        <v>0</v>
      </c>
      <c r="FV106" s="119">
        <v>575000</v>
      </c>
      <c r="FW106" s="119">
        <v>922500</v>
      </c>
      <c r="FX106" s="119">
        <v>342500</v>
      </c>
      <c r="FY106" s="119">
        <v>365156</v>
      </c>
      <c r="FZ106" s="119">
        <v>595833</v>
      </c>
      <c r="GA106" s="119">
        <v>0</v>
      </c>
      <c r="GB106" s="119">
        <v>0</v>
      </c>
      <c r="GC106" s="119">
        <v>370000</v>
      </c>
      <c r="GD106" s="119">
        <v>485833</v>
      </c>
      <c r="GE106" s="119">
        <v>160000</v>
      </c>
      <c r="GF106" s="119">
        <v>437500</v>
      </c>
      <c r="GG106" s="119">
        <v>571125</v>
      </c>
      <c r="GH106" s="119">
        <v>286333</v>
      </c>
      <c r="GI106" s="119">
        <v>527500</v>
      </c>
      <c r="GJ106" s="119">
        <v>513333</v>
      </c>
      <c r="GK106" s="119">
        <v>350000</v>
      </c>
      <c r="GL106" s="119">
        <v>355000</v>
      </c>
      <c r="GM106" s="197">
        <v>489500</v>
      </c>
      <c r="GN106" s="119">
        <v>125000</v>
      </c>
      <c r="GO106" s="119">
        <v>642500</v>
      </c>
      <c r="GP106" s="119">
        <v>901666</v>
      </c>
      <c r="GQ106" s="119">
        <v>130000</v>
      </c>
      <c r="GR106" s="119">
        <v>301250</v>
      </c>
      <c r="GS106" s="119">
        <v>431250</v>
      </c>
      <c r="GT106" s="119">
        <v>1100000</v>
      </c>
      <c r="GU106" s="119">
        <v>0</v>
      </c>
      <c r="GV106" s="119">
        <v>510000</v>
      </c>
      <c r="GW106" s="119">
        <v>360000</v>
      </c>
      <c r="GX106" s="119">
        <v>1373633</v>
      </c>
      <c r="GY106" s="197">
        <v>510000</v>
      </c>
    </row>
    <row r="107" spans="1:214" s="119" customFormat="1" x14ac:dyDescent="0.3">
      <c r="A107" s="117" t="s">
        <v>49</v>
      </c>
      <c r="EL107" s="119">
        <v>119000</v>
      </c>
      <c r="EM107" s="119">
        <v>305000</v>
      </c>
      <c r="EN107" s="119">
        <v>134500</v>
      </c>
      <c r="EO107" s="119">
        <v>505000</v>
      </c>
      <c r="EP107" s="119">
        <v>0</v>
      </c>
      <c r="EQ107" s="119">
        <v>435000</v>
      </c>
      <c r="ER107" s="119">
        <v>617500</v>
      </c>
      <c r="ES107" s="119">
        <v>247500</v>
      </c>
      <c r="ET107" s="119">
        <v>0</v>
      </c>
      <c r="EU107" s="119">
        <v>493500</v>
      </c>
      <c r="EV107" s="119">
        <v>480000</v>
      </c>
      <c r="EW107" s="119">
        <v>1640000</v>
      </c>
      <c r="EX107" s="119">
        <v>208897</v>
      </c>
      <c r="EY107" s="119">
        <v>705000</v>
      </c>
      <c r="EZ107" s="119">
        <v>320000</v>
      </c>
      <c r="FA107" s="119">
        <v>675000</v>
      </c>
      <c r="FB107" s="119">
        <v>200000</v>
      </c>
      <c r="FC107" s="119">
        <v>0</v>
      </c>
      <c r="FD107" s="119">
        <v>134000</v>
      </c>
      <c r="FE107" s="119">
        <v>340000</v>
      </c>
      <c r="FF107" s="119">
        <v>135000</v>
      </c>
      <c r="FG107" s="119">
        <v>320000</v>
      </c>
      <c r="FH107" s="119">
        <v>250000</v>
      </c>
      <c r="FI107" s="119">
        <v>0</v>
      </c>
      <c r="FJ107" s="119">
        <v>110000</v>
      </c>
      <c r="FK107" s="119">
        <v>511000</v>
      </c>
      <c r="FL107" s="119">
        <v>324875</v>
      </c>
      <c r="FM107" s="119">
        <v>293750</v>
      </c>
      <c r="FN107" s="119">
        <v>800000</v>
      </c>
      <c r="FO107" s="119">
        <v>0</v>
      </c>
      <c r="FP107" s="119">
        <v>234000</v>
      </c>
      <c r="FQ107" s="119">
        <v>0</v>
      </c>
      <c r="FR107" s="119">
        <v>198250</v>
      </c>
      <c r="FS107" s="119">
        <v>455000</v>
      </c>
      <c r="FT107" s="119">
        <v>344750</v>
      </c>
      <c r="FU107" s="119">
        <v>0</v>
      </c>
      <c r="FV107" s="119">
        <v>575000</v>
      </c>
      <c r="FW107" s="119">
        <v>922500</v>
      </c>
      <c r="FX107" s="119">
        <v>225000</v>
      </c>
      <c r="FY107" s="119">
        <v>356500</v>
      </c>
      <c r="FZ107" s="119">
        <v>290000</v>
      </c>
      <c r="GA107" s="119">
        <v>0</v>
      </c>
      <c r="GB107" s="119">
        <v>0</v>
      </c>
      <c r="GC107" s="119">
        <v>370000</v>
      </c>
      <c r="GD107" s="119">
        <v>460000</v>
      </c>
      <c r="GE107" s="119">
        <v>160000</v>
      </c>
      <c r="GF107" s="119">
        <v>437500</v>
      </c>
      <c r="GG107" s="119">
        <v>455000</v>
      </c>
      <c r="GH107" s="119">
        <v>130000</v>
      </c>
      <c r="GI107" s="119">
        <v>450000</v>
      </c>
      <c r="GJ107" s="119">
        <v>400000</v>
      </c>
      <c r="GK107" s="119">
        <v>350000</v>
      </c>
      <c r="GL107" s="119">
        <v>300000</v>
      </c>
      <c r="GM107" s="197">
        <v>489500</v>
      </c>
      <c r="GN107" s="119">
        <v>239000</v>
      </c>
      <c r="GO107" s="119">
        <v>642500</v>
      </c>
      <c r="GP107" s="119">
        <v>1100000</v>
      </c>
      <c r="GQ107" s="119">
        <v>130000</v>
      </c>
      <c r="GR107" s="119">
        <v>255000</v>
      </c>
      <c r="GS107" s="119">
        <v>431250</v>
      </c>
      <c r="GT107" s="119">
        <v>1100000</v>
      </c>
      <c r="GU107" s="119">
        <v>0</v>
      </c>
      <c r="GV107" s="119">
        <v>510000</v>
      </c>
      <c r="GW107" s="119">
        <v>550000</v>
      </c>
      <c r="GX107" s="119">
        <v>647500</v>
      </c>
      <c r="GY107" s="197">
        <v>510000</v>
      </c>
    </row>
    <row r="108" spans="1:214" s="119" customFormat="1" x14ac:dyDescent="0.3">
      <c r="A108" s="117" t="s">
        <v>55</v>
      </c>
      <c r="EL108" s="119">
        <v>683800</v>
      </c>
      <c r="EM108" s="119">
        <v>1204000</v>
      </c>
      <c r="EN108" s="119">
        <v>134500</v>
      </c>
      <c r="EO108" s="119">
        <v>1010000</v>
      </c>
      <c r="EP108" s="119">
        <v>0</v>
      </c>
      <c r="EQ108" s="119">
        <v>1235000</v>
      </c>
      <c r="ER108" s="119">
        <v>1235000</v>
      </c>
      <c r="ES108" s="119">
        <v>2333000</v>
      </c>
      <c r="ET108" s="119">
        <v>0</v>
      </c>
      <c r="EU108" s="119">
        <v>3472500</v>
      </c>
      <c r="EV108" s="119">
        <v>2499000</v>
      </c>
      <c r="EW108" s="119">
        <v>3280000</v>
      </c>
      <c r="EX108" s="119">
        <v>208897</v>
      </c>
      <c r="EY108" s="119">
        <v>1410000</v>
      </c>
      <c r="EZ108" s="119">
        <v>2575000</v>
      </c>
      <c r="FA108" s="119">
        <v>3706000</v>
      </c>
      <c r="FB108" s="119">
        <v>2910620</v>
      </c>
      <c r="FC108" s="119">
        <v>0</v>
      </c>
      <c r="FD108" s="119">
        <v>134000</v>
      </c>
      <c r="FE108" s="119">
        <v>340000</v>
      </c>
      <c r="FF108" s="119">
        <v>735000</v>
      </c>
      <c r="FG108" s="119">
        <v>320000</v>
      </c>
      <c r="FH108" s="119">
        <v>1217000</v>
      </c>
      <c r="FI108" s="119">
        <v>0</v>
      </c>
      <c r="FJ108" s="119">
        <v>110000</v>
      </c>
      <c r="FK108" s="119">
        <v>511000</v>
      </c>
      <c r="FL108" s="119">
        <v>1830000</v>
      </c>
      <c r="FM108" s="119">
        <v>1867500</v>
      </c>
      <c r="FN108" s="119">
        <v>800000</v>
      </c>
      <c r="FO108" s="119">
        <v>0</v>
      </c>
      <c r="FP108" s="119">
        <v>234000</v>
      </c>
      <c r="FQ108" s="119">
        <v>0</v>
      </c>
      <c r="FR108" s="119">
        <v>396500</v>
      </c>
      <c r="FS108" s="119">
        <v>910000</v>
      </c>
      <c r="FT108" s="119">
        <v>3144400</v>
      </c>
      <c r="FU108" s="119">
        <v>0</v>
      </c>
      <c r="FV108" s="119">
        <v>5750000</v>
      </c>
      <c r="FW108" s="119">
        <v>1845000</v>
      </c>
      <c r="FX108" s="119">
        <v>1027500</v>
      </c>
      <c r="FY108" s="119">
        <v>1460625</v>
      </c>
      <c r="FZ108" s="119">
        <v>1787500</v>
      </c>
      <c r="GA108" s="119">
        <v>0</v>
      </c>
      <c r="GB108" s="119">
        <v>0</v>
      </c>
      <c r="GC108" s="119">
        <v>370000</v>
      </c>
      <c r="GD108" s="119">
        <v>1457500</v>
      </c>
      <c r="GE108" s="119">
        <v>160000</v>
      </c>
      <c r="GF108" s="119">
        <v>875000</v>
      </c>
      <c r="GG108" s="119">
        <v>2284500</v>
      </c>
      <c r="GH108" s="119">
        <v>859000</v>
      </c>
      <c r="GI108" s="119">
        <v>2110000</v>
      </c>
      <c r="GJ108" s="119">
        <v>1540000</v>
      </c>
      <c r="GK108" s="119">
        <v>350000</v>
      </c>
      <c r="GL108" s="119">
        <v>1065000</v>
      </c>
      <c r="GM108" s="197">
        <v>979000</v>
      </c>
      <c r="GN108" s="119">
        <v>2464000</v>
      </c>
      <c r="GO108" s="119">
        <v>1285000</v>
      </c>
      <c r="GP108" s="119">
        <v>2705000</v>
      </c>
      <c r="GQ108" s="119">
        <v>130000</v>
      </c>
      <c r="GR108" s="119">
        <v>1205000</v>
      </c>
      <c r="GS108" s="119">
        <v>862500</v>
      </c>
      <c r="GT108" s="119">
        <v>2200000</v>
      </c>
      <c r="GU108" s="119">
        <v>0</v>
      </c>
      <c r="GV108" s="119">
        <v>1020000</v>
      </c>
      <c r="GW108" s="119">
        <v>1100000</v>
      </c>
      <c r="GX108" s="119">
        <v>4120900</v>
      </c>
      <c r="GY108" s="197">
        <v>510000</v>
      </c>
    </row>
    <row r="109" spans="1:214" s="108" customFormat="1" x14ac:dyDescent="0.3">
      <c r="A109" s="126" t="s">
        <v>69</v>
      </c>
      <c r="AZ109" s="90"/>
      <c r="BA109" s="90"/>
      <c r="BB109" s="90"/>
      <c r="BC109" s="90"/>
      <c r="BD109" s="90"/>
      <c r="GM109" s="192"/>
      <c r="GY109" s="192"/>
    </row>
    <row r="110" spans="1:214" s="91" customFormat="1" x14ac:dyDescent="0.3">
      <c r="A110" s="127"/>
      <c r="GM110" s="93"/>
      <c r="GS110" s="91" t="s">
        <v>70</v>
      </c>
      <c r="GT110" s="91" t="s">
        <v>71</v>
      </c>
      <c r="GU110" s="91" t="s">
        <v>72</v>
      </c>
      <c r="GV110" s="91" t="s">
        <v>73</v>
      </c>
      <c r="GW110" s="91" t="s">
        <v>74</v>
      </c>
      <c r="GX110" s="91" t="s">
        <v>75</v>
      </c>
      <c r="GY110" s="93" t="s">
        <v>76</v>
      </c>
      <c r="GZ110" s="128" t="s">
        <v>77</v>
      </c>
      <c r="HA110" s="128" t="s">
        <v>78</v>
      </c>
      <c r="HB110" s="128" t="s">
        <v>79</v>
      </c>
      <c r="HC110" s="128" t="s">
        <v>80</v>
      </c>
      <c r="HD110" s="128" t="s">
        <v>81</v>
      </c>
      <c r="HE110" s="93"/>
    </row>
    <row r="111" spans="1:214" x14ac:dyDescent="0.3">
      <c r="A111" s="92">
        <v>2009</v>
      </c>
      <c r="AZ111" s="94"/>
      <c r="BA111" s="94"/>
      <c r="BB111" s="94"/>
      <c r="BC111" s="94"/>
      <c r="BD111" s="94"/>
      <c r="GR111" s="94">
        <v>2009</v>
      </c>
      <c r="GS111" s="94">
        <v>213.32</v>
      </c>
      <c r="GT111" s="94">
        <v>203.73</v>
      </c>
      <c r="GU111" s="94">
        <v>202.1</v>
      </c>
      <c r="GV111" s="94">
        <v>215.98</v>
      </c>
      <c r="GW111" s="94">
        <v>196.85</v>
      </c>
      <c r="GX111" s="94">
        <v>205.7</v>
      </c>
      <c r="GY111" s="192">
        <v>202.33</v>
      </c>
      <c r="GZ111" s="129">
        <v>207.43</v>
      </c>
      <c r="HA111" s="129">
        <v>189.5</v>
      </c>
      <c r="HB111" s="129">
        <v>167.37</v>
      </c>
      <c r="HC111" s="129">
        <v>186.35</v>
      </c>
      <c r="HD111" s="129">
        <v>211.52</v>
      </c>
      <c r="HE111" s="192"/>
    </row>
    <row r="112" spans="1:214" x14ac:dyDescent="0.3">
      <c r="A112" s="92">
        <v>2010</v>
      </c>
      <c r="AZ112" s="94"/>
      <c r="BA112" s="94"/>
      <c r="BB112" s="94"/>
      <c r="BC112" s="94"/>
      <c r="BD112" s="94"/>
      <c r="GR112" s="94">
        <v>2010</v>
      </c>
      <c r="GS112" s="94">
        <v>200.29</v>
      </c>
      <c r="GT112" s="94">
        <v>178.04</v>
      </c>
      <c r="GU112" s="94">
        <v>176.08</v>
      </c>
      <c r="GV112" s="94">
        <v>188.89</v>
      </c>
      <c r="GW112" s="94">
        <v>211.08</v>
      </c>
      <c r="GX112" s="94">
        <v>187.99</v>
      </c>
      <c r="GY112" s="192">
        <v>191.37</v>
      </c>
      <c r="GZ112" s="129">
        <v>182.79</v>
      </c>
      <c r="HA112" s="129">
        <v>189.73</v>
      </c>
      <c r="HB112" s="129">
        <v>192.71</v>
      </c>
      <c r="HC112" s="129">
        <v>177.07</v>
      </c>
      <c r="HD112" s="129">
        <v>180.9</v>
      </c>
      <c r="HE112" s="192"/>
    </row>
    <row r="113" spans="1:213" x14ac:dyDescent="0.3">
      <c r="A113" s="92">
        <v>2011</v>
      </c>
      <c r="AZ113" s="94"/>
      <c r="BA113" s="94"/>
      <c r="BB113" s="94"/>
      <c r="BC113" s="94"/>
      <c r="BD113" s="94"/>
      <c r="GR113" s="94">
        <v>2011</v>
      </c>
      <c r="GS113" s="94">
        <v>185.85</v>
      </c>
      <c r="GT113" s="94">
        <v>183.74</v>
      </c>
      <c r="GU113" s="94">
        <v>197.21</v>
      </c>
      <c r="GV113" s="94">
        <v>183.15</v>
      </c>
      <c r="GW113" s="94">
        <v>186.97</v>
      </c>
      <c r="GX113" s="94">
        <v>162.72999999999999</v>
      </c>
      <c r="GY113" s="192">
        <v>162.08000000000001</v>
      </c>
      <c r="GZ113" s="129">
        <v>162.25</v>
      </c>
      <c r="HA113" s="129">
        <v>177.71</v>
      </c>
      <c r="HB113" s="129">
        <v>155.44</v>
      </c>
      <c r="HC113" s="129">
        <v>175.24</v>
      </c>
      <c r="HD113" s="129">
        <v>165.95</v>
      </c>
      <c r="HE113" s="192"/>
    </row>
    <row r="114" spans="1:213" x14ac:dyDescent="0.3">
      <c r="A114" s="92">
        <v>2012</v>
      </c>
      <c r="AZ114" s="94"/>
      <c r="BA114" s="94"/>
      <c r="BB114" s="94"/>
      <c r="BC114" s="94"/>
      <c r="BD114" s="94"/>
      <c r="GR114" s="94">
        <v>2012</v>
      </c>
      <c r="GS114" s="94">
        <v>163.74</v>
      </c>
      <c r="GT114" s="94">
        <v>158.38999999999999</v>
      </c>
      <c r="GU114" s="94">
        <v>177.35</v>
      </c>
      <c r="GV114" s="94">
        <v>176.04</v>
      </c>
      <c r="GW114" s="94">
        <v>171.77</v>
      </c>
      <c r="GX114" s="94">
        <v>158.62</v>
      </c>
      <c r="GY114" s="192">
        <v>158.85</v>
      </c>
      <c r="GZ114" s="129">
        <v>163.63999999999999</v>
      </c>
      <c r="HA114" s="129">
        <v>158.21</v>
      </c>
      <c r="HB114" s="129">
        <v>169.43</v>
      </c>
      <c r="HC114" s="129">
        <v>183.21</v>
      </c>
      <c r="HD114" s="129">
        <v>178.99</v>
      </c>
      <c r="HE114" s="192"/>
    </row>
    <row r="115" spans="1:213" x14ac:dyDescent="0.3">
      <c r="A115" s="92">
        <v>2013</v>
      </c>
      <c r="AZ115" s="94"/>
      <c r="BA115" s="94"/>
      <c r="BB115" s="94"/>
      <c r="BC115" s="94"/>
      <c r="BD115" s="94"/>
      <c r="GR115" s="94">
        <v>2013</v>
      </c>
      <c r="GS115" s="94">
        <v>153.63</v>
      </c>
      <c r="GT115" s="94">
        <v>143.28</v>
      </c>
      <c r="GU115" s="94">
        <v>167.48</v>
      </c>
      <c r="GV115" s="94">
        <v>156.33000000000001</v>
      </c>
      <c r="GW115" s="94">
        <v>182.69</v>
      </c>
      <c r="GX115" s="94">
        <v>165.93</v>
      </c>
      <c r="GY115" s="192">
        <v>167.24</v>
      </c>
      <c r="GZ115" s="129">
        <v>172.27</v>
      </c>
      <c r="HA115" s="129">
        <v>163.34</v>
      </c>
      <c r="HB115" s="129">
        <v>181.41</v>
      </c>
      <c r="HC115" s="129">
        <v>173.15</v>
      </c>
      <c r="HD115" s="129">
        <v>172.22</v>
      </c>
      <c r="HE115" s="192"/>
    </row>
    <row r="116" spans="1:213" x14ac:dyDescent="0.3">
      <c r="A116" s="92">
        <v>2014</v>
      </c>
      <c r="AZ116" s="94"/>
      <c r="BA116" s="94"/>
      <c r="BB116" s="94"/>
      <c r="BC116" s="94"/>
      <c r="BD116" s="94"/>
      <c r="GR116" s="94">
        <v>2014</v>
      </c>
      <c r="GS116" s="94">
        <v>169.84</v>
      </c>
      <c r="GT116" s="94">
        <v>165.27</v>
      </c>
      <c r="GU116" s="94">
        <v>164.02</v>
      </c>
      <c r="GV116" s="94">
        <v>175</v>
      </c>
      <c r="GW116" s="94">
        <v>180.33</v>
      </c>
      <c r="GX116" s="94">
        <v>175.67</v>
      </c>
      <c r="GY116" s="192">
        <v>159.03</v>
      </c>
      <c r="GZ116" s="129">
        <v>164.11</v>
      </c>
      <c r="HA116" s="129">
        <v>170.42</v>
      </c>
      <c r="HB116" s="129">
        <v>177.12</v>
      </c>
      <c r="HC116" s="129">
        <v>181.19</v>
      </c>
      <c r="HD116" s="129">
        <v>179.21</v>
      </c>
      <c r="HE116" s="192"/>
    </row>
    <row r="117" spans="1:213" x14ac:dyDescent="0.3">
      <c r="A117" s="92">
        <v>2015</v>
      </c>
      <c r="GR117" s="94">
        <v>2015</v>
      </c>
      <c r="GS117" s="94">
        <v>164.68</v>
      </c>
      <c r="GT117" s="94">
        <v>181.32</v>
      </c>
      <c r="GU117" s="94">
        <v>179.89</v>
      </c>
      <c r="GV117" s="94">
        <v>184.31</v>
      </c>
      <c r="GW117" s="94">
        <v>177.38</v>
      </c>
      <c r="GX117" s="94">
        <v>176.27</v>
      </c>
      <c r="GY117" s="192">
        <v>166.99</v>
      </c>
      <c r="GZ117" s="129">
        <v>172.72</v>
      </c>
      <c r="HA117" s="129">
        <v>177.21</v>
      </c>
      <c r="HB117" s="129">
        <v>176.75</v>
      </c>
      <c r="HC117" s="129">
        <v>177.87</v>
      </c>
      <c r="HD117" s="129">
        <v>183.29</v>
      </c>
      <c r="HE117" s="192"/>
    </row>
    <row r="118" spans="1:213" x14ac:dyDescent="0.3">
      <c r="A118" s="92">
        <v>2016</v>
      </c>
      <c r="GR118" s="94">
        <v>2016</v>
      </c>
      <c r="GS118" s="94">
        <v>187.52</v>
      </c>
      <c r="GT118" s="94">
        <v>182.08</v>
      </c>
      <c r="GU118" s="94">
        <v>180.7</v>
      </c>
      <c r="GV118" s="94">
        <v>183.47</v>
      </c>
      <c r="GW118" s="94">
        <v>184.88</v>
      </c>
      <c r="GX118" s="94">
        <v>176.61</v>
      </c>
      <c r="GY118" s="192">
        <v>181.42</v>
      </c>
      <c r="GZ118" s="129">
        <v>182.96</v>
      </c>
      <c r="HA118" s="129">
        <v>180.63</v>
      </c>
      <c r="HB118" s="129">
        <v>179.36</v>
      </c>
      <c r="HC118" s="129">
        <v>187.09</v>
      </c>
      <c r="HD118" s="129">
        <v>188.42</v>
      </c>
      <c r="HE118" s="192"/>
    </row>
    <row r="119" spans="1:213" x14ac:dyDescent="0.3">
      <c r="A119" s="91">
        <v>2017</v>
      </c>
      <c r="GR119" s="94">
        <v>2017</v>
      </c>
      <c r="GS119" s="94">
        <v>188.33</v>
      </c>
      <c r="GT119" s="219">
        <v>190</v>
      </c>
      <c r="GU119" s="219">
        <v>186.32</v>
      </c>
      <c r="GV119" s="219">
        <v>194.52</v>
      </c>
      <c r="GW119" s="219">
        <v>186.88</v>
      </c>
      <c r="GX119" s="219">
        <v>199.37</v>
      </c>
      <c r="GY119" s="192">
        <v>192.57</v>
      </c>
      <c r="GZ119" s="130">
        <v>187.96</v>
      </c>
      <c r="HA119" s="130">
        <v>193.7</v>
      </c>
      <c r="HB119" s="130">
        <v>178.97</v>
      </c>
      <c r="HC119" s="130">
        <v>197.64</v>
      </c>
      <c r="HD119" s="130">
        <v>205.61</v>
      </c>
      <c r="HE119" s="192"/>
    </row>
    <row r="120" spans="1:213" x14ac:dyDescent="0.3">
      <c r="A120" s="91">
        <v>2018</v>
      </c>
      <c r="GR120" s="94">
        <v>2018</v>
      </c>
      <c r="GS120" s="94">
        <v>188.25</v>
      </c>
      <c r="GT120" s="94">
        <v>199.07</v>
      </c>
      <c r="GU120" s="94">
        <v>192.74</v>
      </c>
      <c r="GV120" s="94">
        <v>197.21</v>
      </c>
      <c r="GW120" s="94">
        <v>190.2</v>
      </c>
      <c r="GX120" s="94">
        <v>201.49</v>
      </c>
      <c r="GY120" s="192">
        <v>192.05</v>
      </c>
      <c r="GZ120" s="130">
        <v>196.28</v>
      </c>
      <c r="HA120" s="130">
        <v>191.31</v>
      </c>
      <c r="HB120" s="130">
        <v>200.35</v>
      </c>
      <c r="HC120" s="130">
        <v>199.4</v>
      </c>
      <c r="HD120" s="130">
        <v>211.82</v>
      </c>
      <c r="HE120" s="192"/>
    </row>
    <row r="121" spans="1:213" x14ac:dyDescent="0.3">
      <c r="A121" s="91">
        <v>2019</v>
      </c>
      <c r="GM121" s="94"/>
      <c r="GR121" s="94">
        <v>2019</v>
      </c>
      <c r="GS121" s="94">
        <v>193.75</v>
      </c>
      <c r="GT121" s="94">
        <v>184.26</v>
      </c>
      <c r="GU121" s="94">
        <v>205.74</v>
      </c>
      <c r="GV121" s="94">
        <v>193.05</v>
      </c>
      <c r="GW121" s="94">
        <v>193.44</v>
      </c>
      <c r="GX121" s="94">
        <v>195.42</v>
      </c>
      <c r="GY121" s="192">
        <v>184.67</v>
      </c>
      <c r="GZ121" s="186">
        <v>204.31</v>
      </c>
      <c r="HA121" s="186">
        <v>195.19</v>
      </c>
      <c r="HB121" s="186">
        <v>197.75</v>
      </c>
      <c r="HC121" s="186">
        <v>206.55</v>
      </c>
      <c r="HD121" s="186">
        <v>203.06</v>
      </c>
      <c r="HE121" s="192"/>
    </row>
    <row r="122" spans="1:213" x14ac:dyDescent="0.3">
      <c r="A122" s="91">
        <v>2020</v>
      </c>
      <c r="GM122" s="94"/>
      <c r="GR122" s="214">
        <v>2020</v>
      </c>
      <c r="GS122" s="94">
        <v>196.69</v>
      </c>
      <c r="GT122" s="94">
        <v>195.26</v>
      </c>
      <c r="GU122" s="94">
        <v>207.95</v>
      </c>
      <c r="GV122" s="94">
        <v>209.44</v>
      </c>
      <c r="GW122" s="214">
        <v>198.29</v>
      </c>
      <c r="GX122" s="214">
        <v>194.29</v>
      </c>
      <c r="GY122" s="192">
        <v>209.32</v>
      </c>
      <c r="GZ122" s="186"/>
      <c r="HA122" s="186"/>
      <c r="HB122" s="186"/>
      <c r="HC122" s="186"/>
      <c r="HD122" s="186"/>
      <c r="HE122" s="192"/>
    </row>
    <row r="123" spans="1:213" s="108" customFormat="1" x14ac:dyDescent="0.3">
      <c r="A123" s="126" t="s">
        <v>174</v>
      </c>
      <c r="W123" s="108" t="e">
        <f>W62+#REF!+#REF!</f>
        <v>#REF!</v>
      </c>
      <c r="AA123" s="108">
        <v>301984</v>
      </c>
      <c r="AC123" s="108">
        <v>235000</v>
      </c>
      <c r="AZ123" s="90"/>
      <c r="BA123" s="90"/>
      <c r="BB123" s="90"/>
      <c r="BC123" s="90"/>
      <c r="BD123" s="90"/>
      <c r="GM123" s="192"/>
      <c r="GY123" s="192"/>
    </row>
    <row r="124" spans="1:213" s="120" customFormat="1" x14ac:dyDescent="0.3">
      <c r="AA124" s="120">
        <v>306442</v>
      </c>
      <c r="AC124" s="120">
        <v>235000</v>
      </c>
      <c r="GS124" s="120" t="s">
        <v>141</v>
      </c>
      <c r="GT124" s="120" t="s">
        <v>142</v>
      </c>
      <c r="GU124" s="120" t="s">
        <v>143</v>
      </c>
      <c r="GV124" s="120" t="s">
        <v>144</v>
      </c>
      <c r="GW124" s="120" t="s">
        <v>74</v>
      </c>
      <c r="GX124" s="120" t="s">
        <v>145</v>
      </c>
      <c r="GY124" s="196" t="s">
        <v>146</v>
      </c>
      <c r="GZ124" s="120" t="s">
        <v>147</v>
      </c>
      <c r="HA124" s="120" t="s">
        <v>148</v>
      </c>
      <c r="HB124" s="120" t="s">
        <v>149</v>
      </c>
      <c r="HC124" s="120" t="s">
        <v>150</v>
      </c>
      <c r="HD124" s="120" t="s">
        <v>151</v>
      </c>
    </row>
    <row r="125" spans="1:213" s="120" customFormat="1" hidden="1" x14ac:dyDescent="0.3">
      <c r="A125" s="120">
        <v>2006</v>
      </c>
      <c r="GS125" s="120">
        <v>163</v>
      </c>
      <c r="GY125" s="196"/>
    </row>
    <row r="126" spans="1:213" s="120" customFormat="1" hidden="1" x14ac:dyDescent="0.3">
      <c r="A126" s="120">
        <v>2007</v>
      </c>
      <c r="GS126" s="120">
        <v>199</v>
      </c>
      <c r="GY126" s="196"/>
    </row>
    <row r="127" spans="1:213" s="120" customFormat="1" hidden="1" x14ac:dyDescent="0.3">
      <c r="A127" s="120">
        <v>2008</v>
      </c>
      <c r="GS127" s="120">
        <v>195</v>
      </c>
      <c r="GY127" s="196"/>
    </row>
    <row r="128" spans="1:213" s="120" customFormat="1" hidden="1" x14ac:dyDescent="0.3">
      <c r="A128" s="120">
        <v>2009</v>
      </c>
      <c r="GS128" s="120">
        <v>192</v>
      </c>
      <c r="GY128" s="196"/>
    </row>
    <row r="129" spans="1:212" s="120" customFormat="1" hidden="1" x14ac:dyDescent="0.3">
      <c r="A129" s="91">
        <v>2010</v>
      </c>
      <c r="GS129" s="120">
        <v>229</v>
      </c>
      <c r="GY129" s="196"/>
    </row>
    <row r="130" spans="1:212" s="120" customFormat="1" hidden="1" x14ac:dyDescent="0.3">
      <c r="A130" s="91">
        <v>2011</v>
      </c>
      <c r="GS130" s="120">
        <v>197</v>
      </c>
      <c r="GY130" s="196"/>
    </row>
    <row r="131" spans="1:212" s="120" customFormat="1" hidden="1" x14ac:dyDescent="0.3">
      <c r="A131" s="120">
        <v>2012</v>
      </c>
      <c r="GS131" s="120">
        <v>273</v>
      </c>
      <c r="GY131" s="196"/>
    </row>
    <row r="132" spans="1:212" x14ac:dyDescent="0.3">
      <c r="A132" s="91">
        <v>2013</v>
      </c>
      <c r="GM132" s="94"/>
      <c r="GR132" s="94">
        <v>2013</v>
      </c>
      <c r="GS132" s="94">
        <v>0</v>
      </c>
      <c r="GT132" s="94">
        <v>178</v>
      </c>
      <c r="GU132" s="94">
        <v>201</v>
      </c>
      <c r="GV132" s="94">
        <v>246</v>
      </c>
      <c r="GW132" s="94">
        <v>215</v>
      </c>
      <c r="GX132" s="94">
        <v>213</v>
      </c>
      <c r="GY132" s="192">
        <v>232</v>
      </c>
      <c r="GZ132" s="91">
        <v>219</v>
      </c>
      <c r="HA132" s="91">
        <v>231</v>
      </c>
      <c r="HB132" s="91">
        <v>237</v>
      </c>
      <c r="HC132" s="91">
        <v>212</v>
      </c>
      <c r="HD132" s="91">
        <v>216</v>
      </c>
    </row>
    <row r="133" spans="1:212" x14ac:dyDescent="0.3">
      <c r="A133" s="92">
        <v>2014</v>
      </c>
      <c r="GM133" s="94"/>
      <c r="GR133" s="94">
        <v>2014</v>
      </c>
      <c r="GS133" s="94">
        <v>206</v>
      </c>
      <c r="GT133" s="94">
        <v>202</v>
      </c>
      <c r="GU133" s="94">
        <v>206</v>
      </c>
      <c r="GV133" s="94">
        <v>231</v>
      </c>
      <c r="GW133" s="94">
        <v>212</v>
      </c>
      <c r="GX133" s="94">
        <v>227</v>
      </c>
      <c r="GY133" s="192">
        <v>218</v>
      </c>
      <c r="GZ133" s="91">
        <v>191</v>
      </c>
      <c r="HA133" s="91">
        <v>199</v>
      </c>
      <c r="HB133" s="91">
        <v>212</v>
      </c>
      <c r="HC133" s="91">
        <v>205</v>
      </c>
      <c r="HD133" s="91">
        <v>234</v>
      </c>
    </row>
    <row r="134" spans="1:212" x14ac:dyDescent="0.3">
      <c r="A134" s="92">
        <v>2015</v>
      </c>
      <c r="GM134" s="94"/>
      <c r="GR134" s="94">
        <v>2015</v>
      </c>
      <c r="GS134" s="94">
        <v>237</v>
      </c>
      <c r="GT134" s="94">
        <v>233</v>
      </c>
      <c r="GU134" s="94">
        <v>212</v>
      </c>
      <c r="GV134" s="94">
        <v>237</v>
      </c>
      <c r="GW134" s="94">
        <v>197</v>
      </c>
      <c r="GX134" s="94">
        <v>218</v>
      </c>
      <c r="GY134" s="192">
        <v>212</v>
      </c>
      <c r="GZ134" s="91">
        <v>190</v>
      </c>
      <c r="HA134" s="91">
        <v>215</v>
      </c>
      <c r="HB134" s="91">
        <v>235</v>
      </c>
      <c r="HC134" s="91">
        <v>216</v>
      </c>
      <c r="HD134" s="91">
        <v>216</v>
      </c>
    </row>
    <row r="135" spans="1:212" x14ac:dyDescent="0.3">
      <c r="A135" s="92">
        <v>2016</v>
      </c>
      <c r="GM135" s="94"/>
      <c r="GR135" s="94">
        <v>2016</v>
      </c>
      <c r="GS135" s="94">
        <v>214</v>
      </c>
      <c r="GT135" s="94">
        <v>197</v>
      </c>
      <c r="GU135" s="94">
        <v>198</v>
      </c>
      <c r="GV135" s="94">
        <v>207</v>
      </c>
      <c r="GW135" s="94">
        <v>209</v>
      </c>
      <c r="GX135" s="94">
        <v>182</v>
      </c>
      <c r="GY135" s="192">
        <v>224</v>
      </c>
      <c r="GZ135" s="91">
        <v>197</v>
      </c>
      <c r="HA135" s="91">
        <v>203</v>
      </c>
      <c r="HB135" s="91">
        <v>185</v>
      </c>
      <c r="HC135" s="91">
        <v>254</v>
      </c>
      <c r="HD135" s="91">
        <v>211</v>
      </c>
    </row>
    <row r="136" spans="1:212" x14ac:dyDescent="0.3">
      <c r="A136" s="91">
        <v>2017</v>
      </c>
      <c r="GM136" s="94"/>
      <c r="GR136" s="94">
        <v>2017</v>
      </c>
      <c r="GS136" s="94">
        <v>223</v>
      </c>
      <c r="GT136" s="94">
        <v>191</v>
      </c>
      <c r="GU136" s="94">
        <v>192</v>
      </c>
      <c r="GV136" s="94">
        <v>160</v>
      </c>
      <c r="GW136" s="94">
        <v>135</v>
      </c>
      <c r="GX136" s="94">
        <v>137</v>
      </c>
      <c r="GY136" s="192">
        <v>119</v>
      </c>
      <c r="GZ136" s="91">
        <v>142</v>
      </c>
      <c r="HA136" s="91">
        <v>120</v>
      </c>
      <c r="HB136" s="91">
        <v>147</v>
      </c>
      <c r="HC136" s="91">
        <v>141</v>
      </c>
      <c r="HD136" s="91">
        <v>120</v>
      </c>
    </row>
    <row r="137" spans="1:212" x14ac:dyDescent="0.3">
      <c r="A137" s="91">
        <v>2018</v>
      </c>
      <c r="GM137" s="94"/>
      <c r="GR137" s="94">
        <v>2018</v>
      </c>
      <c r="GS137" s="94">
        <v>170</v>
      </c>
      <c r="GT137" s="94">
        <v>117</v>
      </c>
      <c r="GU137" s="94">
        <v>123</v>
      </c>
      <c r="GV137" s="94">
        <v>133</v>
      </c>
      <c r="GW137" s="94">
        <v>132</v>
      </c>
      <c r="GX137" s="94">
        <v>126</v>
      </c>
      <c r="GY137" s="192">
        <v>129</v>
      </c>
      <c r="GZ137" s="204">
        <v>137</v>
      </c>
      <c r="HA137" s="204">
        <v>110</v>
      </c>
      <c r="HB137" s="51">
        <v>117</v>
      </c>
      <c r="HC137" s="202">
        <v>118</v>
      </c>
      <c r="HD137" s="206">
        <v>110</v>
      </c>
    </row>
    <row r="138" spans="1:212" x14ac:dyDescent="0.3">
      <c r="A138" s="91">
        <v>2019</v>
      </c>
      <c r="GM138" s="94"/>
      <c r="GR138" s="94">
        <v>2019</v>
      </c>
      <c r="GS138" s="94">
        <v>104</v>
      </c>
      <c r="GT138" s="94">
        <v>122</v>
      </c>
      <c r="GU138" s="94">
        <v>106</v>
      </c>
      <c r="GV138" s="94">
        <v>118</v>
      </c>
      <c r="GW138" s="94">
        <v>108</v>
      </c>
      <c r="GX138" s="94">
        <v>127</v>
      </c>
      <c r="GY138" s="192">
        <v>119</v>
      </c>
      <c r="GZ138" s="204">
        <v>136</v>
      </c>
      <c r="HA138" s="204">
        <v>112</v>
      </c>
      <c r="HB138" s="51">
        <v>103</v>
      </c>
      <c r="HC138" s="202">
        <v>111</v>
      </c>
      <c r="HD138" s="206">
        <v>125</v>
      </c>
    </row>
    <row r="139" spans="1:212" x14ac:dyDescent="0.3">
      <c r="A139" s="91">
        <v>2020</v>
      </c>
      <c r="GM139" s="94"/>
      <c r="GR139" s="214">
        <v>2020</v>
      </c>
      <c r="GS139" s="94">
        <v>109</v>
      </c>
      <c r="GT139" s="94">
        <v>119</v>
      </c>
      <c r="GU139" s="94">
        <v>121</v>
      </c>
      <c r="GV139" s="94">
        <v>96</v>
      </c>
      <c r="GW139" s="214">
        <v>115</v>
      </c>
      <c r="GX139" s="214">
        <v>97</v>
      </c>
      <c r="GY139" s="192">
        <v>126</v>
      </c>
    </row>
    <row r="140" spans="1:212" s="155" customFormat="1" x14ac:dyDescent="0.3">
      <c r="AZ140" s="154"/>
      <c r="BA140" s="154"/>
      <c r="BB140" s="154"/>
      <c r="BC140" s="154"/>
      <c r="BD140" s="154"/>
      <c r="GM140" s="192"/>
      <c r="GY140" s="192"/>
    </row>
    <row r="141" spans="1:212" x14ac:dyDescent="0.3">
      <c r="FT141" s="94">
        <v>2004</v>
      </c>
      <c r="FU141" s="51">
        <v>2005</v>
      </c>
      <c r="FV141" s="51">
        <v>2006</v>
      </c>
      <c r="FW141" s="51">
        <v>2007</v>
      </c>
      <c r="FX141" s="51">
        <v>2008</v>
      </c>
      <c r="FY141" s="51">
        <v>2009</v>
      </c>
      <c r="FZ141" s="51">
        <v>2010</v>
      </c>
      <c r="GA141" s="51">
        <v>2011</v>
      </c>
      <c r="GB141" s="51">
        <v>2012</v>
      </c>
      <c r="GC141" s="199">
        <v>2013</v>
      </c>
      <c r="GD141" s="200">
        <v>2014</v>
      </c>
      <c r="GE141" s="202">
        <v>2015</v>
      </c>
      <c r="GF141" s="206">
        <v>2016</v>
      </c>
      <c r="GG141" s="215">
        <v>2017</v>
      </c>
      <c r="GH141" s="218">
        <v>2018</v>
      </c>
      <c r="GI141" s="221"/>
      <c r="GJ141" s="222"/>
      <c r="GK141" s="225"/>
      <c r="GL141" s="227"/>
      <c r="GM141" s="190"/>
      <c r="GY141" s="190"/>
    </row>
    <row r="142" spans="1:212" x14ac:dyDescent="0.3">
      <c r="A142" s="51" t="s">
        <v>265</v>
      </c>
      <c r="FS142" t="s">
        <v>264</v>
      </c>
      <c r="FT142" s="94">
        <v>2357</v>
      </c>
      <c r="FU142" s="51">
        <f>SUM(U45:AF45)</f>
        <v>2104</v>
      </c>
      <c r="FV142" s="51">
        <f>SUM(AG45:AR45)</f>
        <v>1269</v>
      </c>
      <c r="FW142" s="51">
        <f>SUM(AS45:BD45)</f>
        <v>1235</v>
      </c>
      <c r="FX142" s="51">
        <f>SUM(BE45:BP45)</f>
        <v>1045</v>
      </c>
      <c r="FY142" s="51">
        <f>SUM(BQ45:CB45)</f>
        <v>1126</v>
      </c>
      <c r="FZ142" s="51">
        <f>SUM(CC45:CN45)</f>
        <v>1374</v>
      </c>
      <c r="GA142" s="51">
        <f>SUM(CO45:CZ45)</f>
        <v>1333</v>
      </c>
      <c r="GB142" s="51">
        <f>SUM(DA45:DL45)</f>
        <v>1583</v>
      </c>
      <c r="GC142" s="199">
        <f>SUM(DM45:DX45)</f>
        <v>1569</v>
      </c>
      <c r="GD142" s="200">
        <f>SUM(DY45:EJ45)</f>
        <v>1607</v>
      </c>
      <c r="GE142" s="202">
        <f>SUM(EK45:EV45)</f>
        <v>1791</v>
      </c>
      <c r="GF142" s="206">
        <f>SUM(EW45:FH45)</f>
        <v>1790</v>
      </c>
      <c r="GG142" s="215">
        <f>SUM(FI45:FT45)</f>
        <v>1985</v>
      </c>
      <c r="GH142" s="218">
        <f>SUM(FU45:GF45)</f>
        <v>1967</v>
      </c>
      <c r="GI142" s="221"/>
      <c r="GJ142" s="222"/>
      <c r="GK142" s="225"/>
      <c r="GL142" s="227"/>
      <c r="GM142" s="190"/>
      <c r="GY142" s="190"/>
    </row>
    <row r="143" spans="1:212" s="119" customFormat="1" x14ac:dyDescent="0.3">
      <c r="A143" s="30" t="s">
        <v>99</v>
      </c>
      <c r="AZ143" s="117"/>
      <c r="BA143" s="117"/>
      <c r="BB143" s="117"/>
      <c r="BC143" s="117"/>
      <c r="BD143" s="117"/>
      <c r="FS143" s="29" t="s">
        <v>99</v>
      </c>
      <c r="FT143" s="119">
        <v>387000</v>
      </c>
      <c r="FU143" s="119">
        <f>AF68</f>
        <v>425000</v>
      </c>
      <c r="FV143" s="119">
        <f>AS68</f>
        <v>395000</v>
      </c>
      <c r="FW143" s="119">
        <f>BD68</f>
        <v>365000</v>
      </c>
      <c r="FX143" s="119">
        <f>BP68</f>
        <v>380000</v>
      </c>
      <c r="FY143" s="119">
        <f>CB68</f>
        <v>337000</v>
      </c>
      <c r="FZ143" s="119">
        <f>CN68</f>
        <v>296900</v>
      </c>
      <c r="GA143" s="119">
        <f>CZ68</f>
        <v>264250</v>
      </c>
      <c r="GB143" s="29">
        <f>DL68</f>
        <v>300000</v>
      </c>
      <c r="GC143" s="29">
        <f>DX68</f>
        <v>280000</v>
      </c>
      <c r="GD143" s="29">
        <f>EJ68</f>
        <v>315000</v>
      </c>
      <c r="GE143" s="29">
        <f>EV68</f>
        <v>278000</v>
      </c>
      <c r="GF143" s="29">
        <f>FH68</f>
        <v>327500</v>
      </c>
      <c r="GG143" s="29">
        <f>FT68</f>
        <v>345000</v>
      </c>
      <c r="GH143" s="29">
        <f>GF68</f>
        <v>341500</v>
      </c>
      <c r="GI143" s="29"/>
      <c r="GJ143" s="29"/>
      <c r="GK143" s="29"/>
      <c r="GL143" s="29"/>
      <c r="GM143" s="198"/>
      <c r="GY143" s="198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8D998-E4BD-4266-81CC-56CDFCBB91A8}">
  <dimension ref="A1:GM5"/>
  <sheetViews>
    <sheetView workbookViewId="0">
      <selection activeCell="F2" sqref="F2"/>
    </sheetView>
  </sheetViews>
  <sheetFormatPr defaultRowHeight="14.4" x14ac:dyDescent="0.3"/>
  <sheetData>
    <row r="1" spans="1:195" s="89" customFormat="1" x14ac:dyDescent="0.3">
      <c r="A1" s="89" t="s">
        <v>17</v>
      </c>
      <c r="B1" s="89">
        <v>38353</v>
      </c>
      <c r="C1" s="89">
        <v>38384</v>
      </c>
      <c r="D1" s="89">
        <v>38412</v>
      </c>
      <c r="E1" s="89">
        <v>38443</v>
      </c>
      <c r="F1" s="89">
        <v>38473</v>
      </c>
      <c r="G1" s="89">
        <v>38504</v>
      </c>
      <c r="H1" s="89">
        <v>38534</v>
      </c>
      <c r="I1" s="89">
        <v>38565</v>
      </c>
      <c r="J1" s="89">
        <v>38596</v>
      </c>
      <c r="K1" s="89">
        <v>38626</v>
      </c>
      <c r="L1" s="89">
        <v>38657</v>
      </c>
      <c r="M1" s="89">
        <v>38687</v>
      </c>
      <c r="N1" s="89">
        <v>38718</v>
      </c>
      <c r="O1" s="89">
        <v>38749</v>
      </c>
      <c r="P1" s="89">
        <v>38777</v>
      </c>
      <c r="Q1" s="89">
        <v>38808</v>
      </c>
      <c r="R1" s="89">
        <v>38838</v>
      </c>
      <c r="S1" s="89">
        <v>38869</v>
      </c>
      <c r="T1" s="89">
        <v>38899</v>
      </c>
      <c r="U1" s="89">
        <v>38930</v>
      </c>
      <c r="V1" s="89">
        <v>38961</v>
      </c>
      <c r="W1" s="89">
        <v>38991</v>
      </c>
      <c r="X1" s="89">
        <v>39022</v>
      </c>
      <c r="Y1" s="89">
        <v>39052</v>
      </c>
      <c r="Z1" s="89">
        <v>39083</v>
      </c>
      <c r="AA1" s="89">
        <v>39114</v>
      </c>
      <c r="AB1" s="89">
        <v>39142</v>
      </c>
      <c r="AC1" s="89">
        <v>39173</v>
      </c>
      <c r="AD1" s="89">
        <v>39203</v>
      </c>
      <c r="AE1" s="89">
        <v>39234</v>
      </c>
      <c r="AF1" s="89">
        <v>39264</v>
      </c>
      <c r="AG1" s="89">
        <v>39295</v>
      </c>
      <c r="AH1" s="89">
        <v>39326</v>
      </c>
      <c r="AI1" s="89">
        <v>39356</v>
      </c>
      <c r="AJ1" s="89">
        <v>39387</v>
      </c>
      <c r="AK1" s="89">
        <v>39417</v>
      </c>
      <c r="AL1" s="89">
        <v>39448</v>
      </c>
      <c r="AM1" s="89">
        <v>39479</v>
      </c>
      <c r="AN1" s="89">
        <v>39510</v>
      </c>
      <c r="AO1" s="89">
        <v>39539</v>
      </c>
      <c r="AP1" s="89">
        <v>39569</v>
      </c>
      <c r="AQ1" s="89">
        <v>39600</v>
      </c>
      <c r="AR1" s="89">
        <v>39630</v>
      </c>
      <c r="AS1" s="89">
        <v>39661</v>
      </c>
      <c r="AT1" s="89">
        <v>39692</v>
      </c>
      <c r="AU1" s="89">
        <v>39729</v>
      </c>
      <c r="AV1" s="89">
        <v>39766</v>
      </c>
      <c r="AW1" s="89">
        <v>39803</v>
      </c>
      <c r="AX1" s="89">
        <v>39840</v>
      </c>
      <c r="AY1" s="89">
        <v>39853</v>
      </c>
      <c r="AZ1" s="89">
        <v>39881</v>
      </c>
      <c r="BA1" s="89">
        <v>39912</v>
      </c>
      <c r="BB1" s="89">
        <v>39942</v>
      </c>
      <c r="BC1" s="89">
        <v>39973</v>
      </c>
      <c r="BD1" s="89">
        <v>40003</v>
      </c>
      <c r="BE1" s="89">
        <v>40034</v>
      </c>
      <c r="BF1" s="89">
        <v>40065</v>
      </c>
      <c r="BG1" s="89">
        <v>40095</v>
      </c>
      <c r="BH1" s="89">
        <v>40126</v>
      </c>
      <c r="BI1" s="89">
        <v>40156</v>
      </c>
      <c r="BJ1" s="89">
        <v>40187</v>
      </c>
      <c r="BK1" s="89">
        <v>40218</v>
      </c>
      <c r="BL1" s="89">
        <v>40246</v>
      </c>
      <c r="BM1" s="89">
        <v>40277</v>
      </c>
      <c r="BN1" s="89">
        <v>40307</v>
      </c>
      <c r="BO1" s="89">
        <v>40338</v>
      </c>
      <c r="BP1" s="89">
        <v>40368</v>
      </c>
      <c r="BQ1" s="89">
        <v>40399</v>
      </c>
      <c r="BR1" s="89">
        <v>40430</v>
      </c>
      <c r="BS1" s="89">
        <v>40460</v>
      </c>
      <c r="BT1" s="89">
        <v>40491</v>
      </c>
      <c r="BU1" s="89">
        <v>40521</v>
      </c>
      <c r="BV1" s="89">
        <v>40552</v>
      </c>
      <c r="BW1" s="89">
        <v>40583</v>
      </c>
      <c r="BX1" s="89">
        <v>40611</v>
      </c>
      <c r="BY1" s="89">
        <v>40642</v>
      </c>
      <c r="BZ1" s="89">
        <v>40672</v>
      </c>
      <c r="CA1" s="89">
        <v>40703</v>
      </c>
      <c r="CB1" s="89">
        <v>40733</v>
      </c>
      <c r="CC1" s="89">
        <v>40764</v>
      </c>
      <c r="CD1" s="89">
        <v>40795</v>
      </c>
      <c r="CE1" s="89">
        <v>40825</v>
      </c>
      <c r="CF1" s="89">
        <v>40856</v>
      </c>
      <c r="CG1" s="89">
        <v>40886</v>
      </c>
      <c r="CH1" s="89">
        <v>40917</v>
      </c>
      <c r="CI1" s="89">
        <v>40948</v>
      </c>
      <c r="CJ1" s="89">
        <v>40977</v>
      </c>
      <c r="CK1" s="89">
        <v>41008</v>
      </c>
      <c r="CL1" s="89">
        <v>41038</v>
      </c>
      <c r="CM1" s="89">
        <v>41069</v>
      </c>
      <c r="CN1" s="89">
        <v>41099</v>
      </c>
      <c r="CO1" s="89">
        <v>41130</v>
      </c>
      <c r="CP1" s="89">
        <v>41161</v>
      </c>
      <c r="CQ1" s="89">
        <v>41191</v>
      </c>
      <c r="CR1" s="89">
        <v>41222</v>
      </c>
      <c r="CS1" s="89">
        <v>41252</v>
      </c>
      <c r="CT1" s="89">
        <v>41283</v>
      </c>
      <c r="CU1" s="89">
        <v>41314</v>
      </c>
      <c r="CV1" s="89">
        <v>41342</v>
      </c>
      <c r="CW1" s="89">
        <v>41373</v>
      </c>
      <c r="CX1" s="89">
        <v>41403</v>
      </c>
      <c r="CY1" s="89">
        <v>41434</v>
      </c>
      <c r="CZ1" s="89">
        <v>41464</v>
      </c>
      <c r="DA1" s="89">
        <v>41495</v>
      </c>
      <c r="DB1" s="89">
        <v>41526</v>
      </c>
      <c r="DC1" s="89">
        <v>41556</v>
      </c>
      <c r="DD1" s="89">
        <v>41587</v>
      </c>
      <c r="DE1" s="89">
        <v>41617</v>
      </c>
      <c r="DF1" s="89">
        <v>41648</v>
      </c>
      <c r="DG1" s="89">
        <v>41679</v>
      </c>
      <c r="DH1" s="89">
        <v>41707</v>
      </c>
      <c r="DI1" s="89">
        <v>41738</v>
      </c>
      <c r="DJ1" s="89">
        <v>41768</v>
      </c>
      <c r="DK1" s="89">
        <v>41799</v>
      </c>
      <c r="DL1" s="89">
        <v>41829</v>
      </c>
      <c r="DM1" s="89">
        <v>41860</v>
      </c>
      <c r="DN1" s="89">
        <v>41891</v>
      </c>
      <c r="DO1" s="89">
        <v>41921</v>
      </c>
      <c r="DP1" s="89">
        <v>41952</v>
      </c>
      <c r="DQ1" s="89">
        <v>41982</v>
      </c>
      <c r="DR1" s="89">
        <v>42013</v>
      </c>
      <c r="DS1" s="89">
        <v>42044</v>
      </c>
      <c r="DT1" s="89">
        <v>42072</v>
      </c>
      <c r="DU1" s="89">
        <v>42103</v>
      </c>
      <c r="DV1" s="89">
        <v>42133</v>
      </c>
      <c r="DW1" s="89">
        <v>42164</v>
      </c>
      <c r="DX1" s="89">
        <v>42194</v>
      </c>
      <c r="DY1" s="89">
        <v>42225</v>
      </c>
      <c r="DZ1" s="89">
        <v>42256</v>
      </c>
      <c r="EA1" s="89">
        <v>42286</v>
      </c>
      <c r="EB1" s="89">
        <v>42317</v>
      </c>
      <c r="EC1" s="89">
        <v>42347</v>
      </c>
      <c r="ED1" s="89">
        <v>42378</v>
      </c>
      <c r="EE1" s="89">
        <v>42409</v>
      </c>
      <c r="EF1" s="89">
        <v>42438</v>
      </c>
      <c r="EG1" s="89">
        <v>42469</v>
      </c>
      <c r="EH1" s="89">
        <v>42499</v>
      </c>
      <c r="EI1" s="89">
        <v>42530</v>
      </c>
      <c r="EJ1" s="89">
        <v>42560</v>
      </c>
      <c r="EK1" s="89">
        <v>42591</v>
      </c>
      <c r="EL1" s="89">
        <v>42622</v>
      </c>
      <c r="EM1" s="89">
        <v>42652</v>
      </c>
      <c r="EN1" s="89">
        <v>42683</v>
      </c>
      <c r="EO1" s="89">
        <v>42713</v>
      </c>
      <c r="EP1" s="89">
        <v>42744</v>
      </c>
      <c r="EQ1" s="89">
        <v>42775</v>
      </c>
      <c r="ER1" s="89">
        <v>42803</v>
      </c>
      <c r="ES1" s="89">
        <v>42834</v>
      </c>
      <c r="ET1" s="89">
        <v>42864</v>
      </c>
      <c r="EU1" s="89">
        <v>42895</v>
      </c>
      <c r="EV1" s="89">
        <v>42925</v>
      </c>
      <c r="EW1" s="89">
        <v>42956</v>
      </c>
      <c r="EX1" s="89">
        <v>42987</v>
      </c>
      <c r="EY1" s="89">
        <v>43017</v>
      </c>
      <c r="EZ1" s="89">
        <v>43048</v>
      </c>
      <c r="FA1" s="89">
        <v>43078</v>
      </c>
      <c r="FB1" s="89">
        <v>43109</v>
      </c>
      <c r="FC1" s="89">
        <v>43140</v>
      </c>
      <c r="FD1" s="89">
        <v>43168</v>
      </c>
      <c r="FE1" s="89">
        <v>43199</v>
      </c>
      <c r="FF1" s="89">
        <v>43229</v>
      </c>
      <c r="FG1" s="89">
        <v>43260</v>
      </c>
      <c r="FH1" s="89">
        <v>43290</v>
      </c>
      <c r="FI1" s="89">
        <v>43321</v>
      </c>
      <c r="FJ1" s="89">
        <v>43352</v>
      </c>
      <c r="FK1" s="89">
        <v>43382</v>
      </c>
      <c r="FL1" s="89">
        <v>43413</v>
      </c>
      <c r="FM1" s="89">
        <v>43443</v>
      </c>
      <c r="FN1" s="89">
        <v>43474</v>
      </c>
      <c r="FO1" s="89">
        <v>43505</v>
      </c>
      <c r="FP1" s="89">
        <v>43533</v>
      </c>
      <c r="FQ1" s="89">
        <v>43564</v>
      </c>
      <c r="FR1" s="89">
        <v>43594</v>
      </c>
      <c r="FS1" s="89">
        <v>43625</v>
      </c>
      <c r="FT1" s="189">
        <v>43655</v>
      </c>
      <c r="FU1" s="89">
        <v>43686</v>
      </c>
      <c r="FV1" s="89">
        <v>43717</v>
      </c>
      <c r="FW1" s="89">
        <v>43747</v>
      </c>
      <c r="FX1" s="89">
        <v>43778</v>
      </c>
      <c r="FY1" s="89">
        <v>43808</v>
      </c>
      <c r="FZ1" s="89">
        <v>43839</v>
      </c>
      <c r="GA1" s="89">
        <v>43870</v>
      </c>
      <c r="GB1" s="89">
        <v>43899</v>
      </c>
      <c r="GC1" s="89">
        <v>43930</v>
      </c>
      <c r="GD1" s="89">
        <v>43960</v>
      </c>
      <c r="GE1" s="89">
        <v>43991</v>
      </c>
      <c r="GF1" s="89">
        <v>44021</v>
      </c>
      <c r="GG1" s="89">
        <v>44052</v>
      </c>
      <c r="GH1" s="89">
        <v>44083</v>
      </c>
      <c r="GI1" s="89">
        <v>44113</v>
      </c>
      <c r="GJ1" s="89">
        <v>44144</v>
      </c>
      <c r="GK1" s="89">
        <v>44174</v>
      </c>
      <c r="GL1" s="89">
        <v>44205</v>
      </c>
      <c r="GM1" s="89">
        <v>44236</v>
      </c>
    </row>
    <row r="2" spans="1:195" s="94" customFormat="1" x14ac:dyDescent="0.3">
      <c r="A2" s="91" t="s">
        <v>18</v>
      </c>
      <c r="B2" s="91">
        <v>149</v>
      </c>
      <c r="C2" s="91">
        <v>119</v>
      </c>
      <c r="D2" s="91">
        <v>190</v>
      </c>
      <c r="E2" s="91">
        <v>208</v>
      </c>
      <c r="F2" s="91">
        <v>286</v>
      </c>
      <c r="G2" s="91">
        <v>234</v>
      </c>
      <c r="H2" s="91">
        <v>167</v>
      </c>
      <c r="I2" s="91">
        <v>178</v>
      </c>
      <c r="J2" s="91">
        <v>177</v>
      </c>
      <c r="K2" s="91">
        <v>162</v>
      </c>
      <c r="L2" s="91">
        <v>126</v>
      </c>
      <c r="M2" s="91">
        <v>108</v>
      </c>
      <c r="N2" s="91">
        <v>97</v>
      </c>
      <c r="O2" s="91">
        <v>93</v>
      </c>
      <c r="P2" s="91">
        <v>122</v>
      </c>
      <c r="Q2" s="91">
        <v>118</v>
      </c>
      <c r="R2" s="91">
        <v>151</v>
      </c>
      <c r="S2" s="91">
        <v>117</v>
      </c>
      <c r="T2" s="91">
        <v>83</v>
      </c>
      <c r="U2" s="91">
        <v>106</v>
      </c>
      <c r="V2" s="91">
        <v>93</v>
      </c>
      <c r="W2" s="91">
        <v>119</v>
      </c>
      <c r="X2" s="91">
        <v>81</v>
      </c>
      <c r="Y2" s="91">
        <v>89</v>
      </c>
      <c r="Z2" s="91">
        <v>76</v>
      </c>
      <c r="AA2" s="91">
        <v>103</v>
      </c>
      <c r="AB2" s="91">
        <v>100</v>
      </c>
      <c r="AC2" s="91">
        <v>119</v>
      </c>
      <c r="AD2" s="91">
        <v>137</v>
      </c>
      <c r="AE2" s="91">
        <v>117</v>
      </c>
      <c r="AF2" s="91">
        <v>103</v>
      </c>
      <c r="AG2" s="91">
        <v>106</v>
      </c>
      <c r="AH2" s="91">
        <v>104</v>
      </c>
      <c r="AI2" s="91">
        <v>95</v>
      </c>
      <c r="AJ2" s="91">
        <v>93</v>
      </c>
      <c r="AK2" s="91">
        <v>82</v>
      </c>
      <c r="AL2" s="91">
        <v>57</v>
      </c>
      <c r="AM2" s="91">
        <v>75</v>
      </c>
      <c r="AN2" s="91">
        <v>96</v>
      </c>
      <c r="AO2" s="91">
        <v>92</v>
      </c>
      <c r="AP2" s="91">
        <v>111</v>
      </c>
      <c r="AQ2" s="91">
        <v>110</v>
      </c>
      <c r="AR2" s="91">
        <v>94</v>
      </c>
      <c r="AS2" s="91">
        <v>103</v>
      </c>
      <c r="AT2" s="91">
        <v>93</v>
      </c>
      <c r="AU2" s="91">
        <v>85</v>
      </c>
      <c r="AV2" s="91">
        <v>60</v>
      </c>
      <c r="AW2" s="91">
        <v>69</v>
      </c>
      <c r="AX2" s="91">
        <v>42</v>
      </c>
      <c r="AY2" s="91">
        <v>68</v>
      </c>
      <c r="AZ2" s="91">
        <v>84</v>
      </c>
      <c r="BA2" s="91">
        <v>81</v>
      </c>
      <c r="BB2" s="91">
        <v>111</v>
      </c>
      <c r="BC2" s="91">
        <v>114</v>
      </c>
      <c r="BD2" s="91">
        <v>105</v>
      </c>
      <c r="BE2" s="91">
        <v>105</v>
      </c>
      <c r="BF2" s="91">
        <v>104</v>
      </c>
      <c r="BG2" s="91">
        <v>106</v>
      </c>
      <c r="BH2" s="91">
        <v>106</v>
      </c>
      <c r="BI2" s="91">
        <v>100</v>
      </c>
      <c r="BJ2" s="91">
        <v>86</v>
      </c>
      <c r="BK2" s="91">
        <v>72</v>
      </c>
      <c r="BL2" s="91">
        <v>113</v>
      </c>
      <c r="BM2" s="91">
        <v>136</v>
      </c>
      <c r="BN2" s="91">
        <v>151</v>
      </c>
      <c r="BO2" s="91">
        <v>137</v>
      </c>
      <c r="BP2" s="91">
        <v>125</v>
      </c>
      <c r="BQ2" s="91">
        <v>99</v>
      </c>
      <c r="BR2" s="91">
        <v>109</v>
      </c>
      <c r="BS2" s="91">
        <v>115</v>
      </c>
      <c r="BT2" s="91">
        <v>106</v>
      </c>
      <c r="BU2" s="91">
        <v>125</v>
      </c>
      <c r="BV2" s="91">
        <v>83</v>
      </c>
      <c r="BW2" s="91">
        <v>87</v>
      </c>
      <c r="BX2" s="91">
        <v>130</v>
      </c>
      <c r="BY2" s="91">
        <v>137</v>
      </c>
      <c r="BZ2" s="91">
        <v>124</v>
      </c>
      <c r="CA2" s="91">
        <v>142</v>
      </c>
      <c r="CB2" s="91">
        <v>127</v>
      </c>
      <c r="CC2" s="91">
        <v>105</v>
      </c>
      <c r="CD2" s="91">
        <v>113</v>
      </c>
      <c r="CE2" s="91">
        <v>109</v>
      </c>
      <c r="CF2" s="91">
        <v>74</v>
      </c>
      <c r="CG2" s="91">
        <v>102</v>
      </c>
      <c r="CH2" s="91">
        <v>94</v>
      </c>
      <c r="CI2" s="91">
        <v>112</v>
      </c>
      <c r="CJ2" s="91">
        <v>171</v>
      </c>
      <c r="CK2" s="91">
        <v>131</v>
      </c>
      <c r="CL2" s="91">
        <v>165</v>
      </c>
      <c r="CM2" s="91">
        <v>146</v>
      </c>
      <c r="CN2" s="91">
        <v>121</v>
      </c>
      <c r="CO2" s="91">
        <v>125</v>
      </c>
      <c r="CP2" s="91">
        <v>146</v>
      </c>
      <c r="CQ2" s="91">
        <v>134</v>
      </c>
      <c r="CR2" s="91">
        <v>129</v>
      </c>
      <c r="CS2" s="91">
        <v>109</v>
      </c>
      <c r="CT2" s="91">
        <v>89</v>
      </c>
      <c r="CU2" s="91">
        <v>91</v>
      </c>
      <c r="CV2" s="91">
        <v>136</v>
      </c>
      <c r="CW2" s="91">
        <v>168</v>
      </c>
      <c r="CX2" s="91">
        <v>157</v>
      </c>
      <c r="CY2" s="91">
        <v>150</v>
      </c>
      <c r="CZ2" s="91">
        <v>161</v>
      </c>
      <c r="DA2" s="91">
        <v>136</v>
      </c>
      <c r="DB2" s="91">
        <v>127</v>
      </c>
      <c r="DC2" s="91">
        <v>114</v>
      </c>
      <c r="DD2" s="91">
        <v>115</v>
      </c>
      <c r="DE2" s="91">
        <v>125</v>
      </c>
      <c r="DF2" s="91">
        <v>106</v>
      </c>
      <c r="DG2" s="91">
        <v>88</v>
      </c>
      <c r="DH2" s="91">
        <v>115</v>
      </c>
      <c r="DI2" s="91">
        <v>149</v>
      </c>
      <c r="DJ2" s="91">
        <v>192</v>
      </c>
      <c r="DK2" s="91">
        <v>147</v>
      </c>
      <c r="DL2" s="91">
        <v>122</v>
      </c>
      <c r="DM2" s="91">
        <v>127</v>
      </c>
      <c r="DN2" s="91">
        <v>142</v>
      </c>
      <c r="DO2" s="91">
        <v>144</v>
      </c>
      <c r="DP2" s="91">
        <v>118</v>
      </c>
      <c r="DQ2" s="91">
        <v>157</v>
      </c>
      <c r="DR2" s="91">
        <v>96</v>
      </c>
      <c r="DS2" s="91">
        <v>105</v>
      </c>
      <c r="DT2" s="91">
        <v>140</v>
      </c>
      <c r="DU2" s="91">
        <v>153</v>
      </c>
      <c r="DV2" s="91">
        <v>202</v>
      </c>
      <c r="DW2" s="91">
        <v>185</v>
      </c>
      <c r="DX2" s="91">
        <v>171</v>
      </c>
      <c r="DY2" s="91">
        <v>146</v>
      </c>
      <c r="DZ2" s="91">
        <v>143</v>
      </c>
      <c r="EA2" s="91">
        <v>159</v>
      </c>
      <c r="EB2" s="91">
        <v>143</v>
      </c>
      <c r="EC2" s="91">
        <v>148</v>
      </c>
      <c r="ED2" s="91">
        <v>111</v>
      </c>
      <c r="EE2" s="91">
        <v>92</v>
      </c>
      <c r="EF2" s="91">
        <v>138</v>
      </c>
      <c r="EG2" s="91">
        <v>158</v>
      </c>
      <c r="EH2" s="91">
        <v>175</v>
      </c>
      <c r="EI2" s="91">
        <v>185</v>
      </c>
      <c r="EJ2" s="91">
        <v>155</v>
      </c>
      <c r="EK2" s="91">
        <v>159</v>
      </c>
      <c r="EL2" s="91">
        <v>159</v>
      </c>
      <c r="EM2" s="91">
        <v>145</v>
      </c>
      <c r="EN2" s="91">
        <v>140</v>
      </c>
      <c r="EO2" s="91">
        <v>173</v>
      </c>
      <c r="EP2" s="91">
        <v>112</v>
      </c>
      <c r="EQ2" s="91">
        <v>129</v>
      </c>
      <c r="ER2" s="91">
        <v>180</v>
      </c>
      <c r="ES2" s="91">
        <v>180</v>
      </c>
      <c r="ET2" s="91">
        <v>203</v>
      </c>
      <c r="EU2" s="91">
        <v>218</v>
      </c>
      <c r="EV2" s="91">
        <v>136</v>
      </c>
      <c r="EW2" s="228">
        <v>171</v>
      </c>
      <c r="EX2" s="228">
        <v>162</v>
      </c>
      <c r="EY2" s="228">
        <v>166</v>
      </c>
      <c r="EZ2" s="228">
        <v>164</v>
      </c>
      <c r="FA2" s="228">
        <v>164</v>
      </c>
      <c r="FB2" s="228">
        <v>118</v>
      </c>
      <c r="FC2" s="228">
        <v>89</v>
      </c>
      <c r="FD2" s="228">
        <v>187</v>
      </c>
      <c r="FE2" s="228">
        <v>186</v>
      </c>
      <c r="FF2" s="228">
        <v>219</v>
      </c>
      <c r="FG2" s="228">
        <v>188</v>
      </c>
      <c r="FH2" s="228">
        <v>172</v>
      </c>
      <c r="FI2" s="228">
        <v>189</v>
      </c>
      <c r="FJ2" s="228">
        <v>142</v>
      </c>
      <c r="FK2" s="228">
        <v>176</v>
      </c>
      <c r="FL2" s="228">
        <v>135</v>
      </c>
      <c r="FM2" s="228">
        <v>166</v>
      </c>
      <c r="FN2" s="228">
        <v>119</v>
      </c>
      <c r="FO2" s="228">
        <v>123</v>
      </c>
      <c r="FP2" s="228">
        <v>184</v>
      </c>
      <c r="FQ2" s="228">
        <v>189</v>
      </c>
      <c r="FR2" s="228">
        <v>217</v>
      </c>
      <c r="FS2" s="228">
        <v>190</v>
      </c>
      <c r="FT2" s="190">
        <v>185</v>
      </c>
      <c r="FU2" s="177">
        <v>201</v>
      </c>
      <c r="FV2" s="177">
        <v>162</v>
      </c>
      <c r="FW2" s="177">
        <v>189</v>
      </c>
      <c r="FX2" s="177">
        <v>206</v>
      </c>
      <c r="FY2" s="177">
        <v>174</v>
      </c>
      <c r="FZ2" s="177">
        <v>147</v>
      </c>
      <c r="GA2" s="177">
        <v>146</v>
      </c>
      <c r="GB2" s="177">
        <v>199</v>
      </c>
      <c r="GC2" s="177">
        <v>154</v>
      </c>
      <c r="GD2" s="177">
        <v>149</v>
      </c>
      <c r="GE2" s="177">
        <v>221</v>
      </c>
      <c r="GF2" s="190">
        <v>290</v>
      </c>
    </row>
    <row r="3" spans="1:195" s="94" customFormat="1" x14ac:dyDescent="0.3">
      <c r="A3" s="91" t="s">
        <v>19</v>
      </c>
      <c r="B3" s="91">
        <v>96</v>
      </c>
      <c r="C3" s="91">
        <v>61</v>
      </c>
      <c r="D3" s="91">
        <v>91</v>
      </c>
      <c r="E3" s="91">
        <v>106</v>
      </c>
      <c r="F3" s="91">
        <v>111</v>
      </c>
      <c r="G3" s="91">
        <v>114</v>
      </c>
      <c r="H3" s="91">
        <v>69</v>
      </c>
      <c r="I3" s="91">
        <v>83</v>
      </c>
      <c r="J3" s="91">
        <v>115</v>
      </c>
      <c r="K3" s="91">
        <v>71</v>
      </c>
      <c r="L3" s="91">
        <v>77</v>
      </c>
      <c r="M3" s="91">
        <v>55</v>
      </c>
      <c r="N3" s="91">
        <v>63</v>
      </c>
      <c r="O3" s="91">
        <v>22</v>
      </c>
      <c r="P3" s="91">
        <v>48</v>
      </c>
      <c r="Q3" s="91">
        <v>33</v>
      </c>
      <c r="R3" s="91">
        <v>53</v>
      </c>
      <c r="S3" s="91">
        <v>34</v>
      </c>
      <c r="T3" s="91">
        <v>38</v>
      </c>
      <c r="U3" s="91">
        <v>31</v>
      </c>
      <c r="V3" s="91">
        <v>21</v>
      </c>
      <c r="W3" s="91">
        <v>52</v>
      </c>
      <c r="X3" s="91">
        <v>20</v>
      </c>
      <c r="Y3" s="91">
        <v>35</v>
      </c>
      <c r="Z3" s="91">
        <v>19</v>
      </c>
      <c r="AA3" s="91">
        <v>19</v>
      </c>
      <c r="AB3" s="91">
        <v>11</v>
      </c>
      <c r="AC3" s="91">
        <v>22</v>
      </c>
      <c r="AD3" s="91">
        <v>33</v>
      </c>
      <c r="AE3" s="91">
        <v>23</v>
      </c>
      <c r="AF3" s="91">
        <v>17</v>
      </c>
      <c r="AG3" s="91">
        <v>20</v>
      </c>
      <c r="AH3" s="91">
        <v>28</v>
      </c>
      <c r="AI3" s="91">
        <v>26</v>
      </c>
      <c r="AJ3" s="91">
        <v>35</v>
      </c>
      <c r="AK3" s="91">
        <v>19</v>
      </c>
      <c r="AL3" s="91">
        <v>30</v>
      </c>
      <c r="AM3" s="91">
        <v>22</v>
      </c>
      <c r="AN3" s="91">
        <v>13</v>
      </c>
      <c r="AO3" s="91">
        <v>29</v>
      </c>
      <c r="AP3" s="91">
        <v>22</v>
      </c>
      <c r="AQ3" s="91">
        <v>25</v>
      </c>
      <c r="AR3" s="91">
        <v>17</v>
      </c>
      <c r="AS3" s="91">
        <v>24</v>
      </c>
      <c r="AT3" s="91">
        <v>33</v>
      </c>
      <c r="AU3" s="91">
        <v>16</v>
      </c>
      <c r="AV3" s="91">
        <v>20</v>
      </c>
      <c r="AW3" s="91">
        <v>13</v>
      </c>
      <c r="AX3" s="91">
        <v>9</v>
      </c>
      <c r="AY3" s="91">
        <v>9</v>
      </c>
      <c r="AZ3" s="91">
        <v>15</v>
      </c>
      <c r="BA3" s="91">
        <v>6</v>
      </c>
      <c r="BB3" s="91">
        <v>15</v>
      </c>
      <c r="BC3" s="91">
        <v>28</v>
      </c>
      <c r="BD3" s="91">
        <v>16</v>
      </c>
      <c r="BE3" s="91">
        <v>29</v>
      </c>
      <c r="BF3" s="91">
        <v>33</v>
      </c>
      <c r="BG3" s="91">
        <v>34</v>
      </c>
      <c r="BH3" s="91">
        <v>22</v>
      </c>
      <c r="BI3" s="91">
        <v>24</v>
      </c>
      <c r="BJ3" s="91">
        <v>12</v>
      </c>
      <c r="BK3" s="91">
        <v>20</v>
      </c>
      <c r="BL3" s="91">
        <v>12</v>
      </c>
      <c r="BM3" s="91">
        <v>26</v>
      </c>
      <c r="BN3" s="91">
        <v>18</v>
      </c>
      <c r="BO3" s="91">
        <v>28</v>
      </c>
      <c r="BP3" s="91">
        <v>21</v>
      </c>
      <c r="BQ3" s="91">
        <v>30</v>
      </c>
      <c r="BR3" s="91">
        <v>33</v>
      </c>
      <c r="BS3" s="91">
        <v>23</v>
      </c>
      <c r="BT3" s="91">
        <v>30</v>
      </c>
      <c r="BU3" s="91">
        <v>29</v>
      </c>
      <c r="BV3" s="91">
        <v>15</v>
      </c>
      <c r="BW3" s="91">
        <v>18</v>
      </c>
      <c r="BX3" s="91">
        <v>37</v>
      </c>
      <c r="BY3" s="91">
        <v>27</v>
      </c>
      <c r="BZ3" s="91">
        <v>32</v>
      </c>
      <c r="CA3" s="91">
        <v>33</v>
      </c>
      <c r="CB3" s="91">
        <v>18</v>
      </c>
      <c r="CC3" s="91">
        <v>27</v>
      </c>
      <c r="CD3" s="91">
        <v>23</v>
      </c>
      <c r="CE3" s="91">
        <v>18</v>
      </c>
      <c r="CF3" s="91">
        <v>45</v>
      </c>
      <c r="CG3" s="91">
        <v>38</v>
      </c>
      <c r="CH3" s="91">
        <v>19</v>
      </c>
      <c r="CI3" s="91">
        <v>30</v>
      </c>
      <c r="CJ3" s="91">
        <v>50</v>
      </c>
      <c r="CK3" s="91">
        <v>51</v>
      </c>
      <c r="CL3" s="91">
        <v>40</v>
      </c>
      <c r="CM3" s="91">
        <v>35</v>
      </c>
      <c r="CN3" s="91">
        <v>30</v>
      </c>
      <c r="CO3" s="91">
        <v>46</v>
      </c>
      <c r="CP3" s="91">
        <v>29</v>
      </c>
      <c r="CQ3" s="91">
        <v>40</v>
      </c>
      <c r="CR3" s="91">
        <v>30</v>
      </c>
      <c r="CS3" s="91">
        <v>27</v>
      </c>
      <c r="CT3" s="91">
        <v>25</v>
      </c>
      <c r="CU3" s="91">
        <v>52</v>
      </c>
      <c r="CV3" s="91">
        <v>44</v>
      </c>
      <c r="CW3" s="91">
        <v>41</v>
      </c>
      <c r="CX3" s="91">
        <v>36</v>
      </c>
      <c r="CY3" s="91">
        <v>34</v>
      </c>
      <c r="CZ3" s="91">
        <v>39</v>
      </c>
      <c r="DA3" s="91">
        <v>44</v>
      </c>
      <c r="DB3" s="91">
        <v>38</v>
      </c>
      <c r="DC3" s="91">
        <v>48</v>
      </c>
      <c r="DD3" s="91">
        <v>30</v>
      </c>
      <c r="DE3" s="91">
        <v>59</v>
      </c>
      <c r="DF3" s="91">
        <v>22</v>
      </c>
      <c r="DG3" s="91">
        <v>26</v>
      </c>
      <c r="DH3" s="91">
        <v>30</v>
      </c>
      <c r="DI3" s="91">
        <v>38</v>
      </c>
      <c r="DJ3" s="91">
        <v>33</v>
      </c>
      <c r="DK3" s="91">
        <v>51</v>
      </c>
      <c r="DL3" s="91">
        <v>75</v>
      </c>
      <c r="DM3" s="91">
        <v>46</v>
      </c>
      <c r="DN3" s="91">
        <v>53</v>
      </c>
      <c r="DO3" s="91">
        <v>48</v>
      </c>
      <c r="DP3" s="91">
        <v>34</v>
      </c>
      <c r="DQ3" s="91">
        <v>35</v>
      </c>
      <c r="DR3" s="91">
        <v>32</v>
      </c>
      <c r="DS3" s="91">
        <v>31</v>
      </c>
      <c r="DT3" s="91">
        <v>40</v>
      </c>
      <c r="DU3" s="91">
        <v>38</v>
      </c>
      <c r="DV3" s="91">
        <v>37</v>
      </c>
      <c r="DW3" s="91">
        <v>42</v>
      </c>
      <c r="DX3" s="91">
        <v>44</v>
      </c>
      <c r="DY3" s="91">
        <v>39</v>
      </c>
      <c r="DZ3" s="91">
        <v>51</v>
      </c>
      <c r="EA3" s="91">
        <v>39</v>
      </c>
      <c r="EB3" s="91">
        <v>28</v>
      </c>
      <c r="EC3" s="91">
        <v>46</v>
      </c>
      <c r="ED3" s="91">
        <v>32</v>
      </c>
      <c r="EE3" s="91">
        <v>37</v>
      </c>
      <c r="EF3" s="91">
        <v>43</v>
      </c>
      <c r="EG3" s="91">
        <v>38</v>
      </c>
      <c r="EH3" s="91">
        <v>39</v>
      </c>
      <c r="EI3" s="91">
        <v>48</v>
      </c>
      <c r="EJ3" s="91">
        <v>46</v>
      </c>
      <c r="EK3" s="91">
        <v>44</v>
      </c>
      <c r="EL3" s="91">
        <v>51</v>
      </c>
      <c r="EM3" s="91">
        <v>44</v>
      </c>
      <c r="EN3" s="91">
        <v>26</v>
      </c>
      <c r="EO3" s="91">
        <v>23</v>
      </c>
      <c r="EP3" s="91">
        <v>29</v>
      </c>
      <c r="EQ3" s="91">
        <v>19</v>
      </c>
      <c r="ER3" s="91">
        <v>54</v>
      </c>
      <c r="ES3" s="91">
        <v>33</v>
      </c>
      <c r="ET3" s="91">
        <v>45</v>
      </c>
      <c r="EU3" s="91">
        <v>76</v>
      </c>
      <c r="EV3" s="91">
        <v>49</v>
      </c>
      <c r="EW3" s="91">
        <v>52</v>
      </c>
      <c r="EX3" s="228">
        <v>44</v>
      </c>
      <c r="EY3" s="228">
        <v>66</v>
      </c>
      <c r="EZ3" s="228">
        <v>42</v>
      </c>
      <c r="FA3" s="228">
        <v>38</v>
      </c>
      <c r="FB3" s="228">
        <v>35</v>
      </c>
      <c r="FC3" s="228">
        <v>22</v>
      </c>
      <c r="FD3" s="228">
        <v>43</v>
      </c>
      <c r="FE3" s="228">
        <v>36</v>
      </c>
      <c r="FF3" s="228">
        <v>44</v>
      </c>
      <c r="FG3" s="228">
        <v>53</v>
      </c>
      <c r="FH3" s="228">
        <v>37</v>
      </c>
      <c r="FI3" s="228">
        <v>39</v>
      </c>
      <c r="FJ3" s="228">
        <v>35</v>
      </c>
      <c r="FK3" s="228">
        <v>36</v>
      </c>
      <c r="FL3" s="228">
        <v>26</v>
      </c>
      <c r="FM3" s="228">
        <v>24</v>
      </c>
      <c r="FN3" s="228">
        <v>21</v>
      </c>
      <c r="FO3" s="228">
        <v>37</v>
      </c>
      <c r="FP3" s="228">
        <v>30</v>
      </c>
      <c r="FQ3" s="228">
        <v>37</v>
      </c>
      <c r="FR3" s="228">
        <v>35</v>
      </c>
      <c r="FS3" s="228">
        <v>39</v>
      </c>
      <c r="FT3" s="190">
        <v>45</v>
      </c>
      <c r="FU3" s="177">
        <v>39</v>
      </c>
      <c r="FV3" s="177">
        <v>35</v>
      </c>
      <c r="FW3" s="177">
        <v>32</v>
      </c>
      <c r="FX3" s="177">
        <v>43</v>
      </c>
      <c r="FY3" s="177">
        <v>41</v>
      </c>
      <c r="FZ3" s="177">
        <v>29</v>
      </c>
      <c r="GA3" s="177">
        <v>33</v>
      </c>
      <c r="GB3" s="177">
        <v>38</v>
      </c>
      <c r="GC3" s="177">
        <v>25</v>
      </c>
      <c r="GD3" s="177">
        <v>27</v>
      </c>
      <c r="GE3" s="177">
        <v>27</v>
      </c>
      <c r="GF3" s="190">
        <v>34</v>
      </c>
    </row>
    <row r="4" spans="1:195" s="94" customFormat="1" x14ac:dyDescent="0.3">
      <c r="A4" s="91" t="s">
        <v>20</v>
      </c>
      <c r="B4" s="91">
        <v>1</v>
      </c>
      <c r="C4" s="91">
        <v>3</v>
      </c>
      <c r="D4" s="91">
        <v>3</v>
      </c>
      <c r="E4" s="91">
        <v>4</v>
      </c>
      <c r="F4" s="91">
        <v>4</v>
      </c>
      <c r="G4" s="91">
        <v>6</v>
      </c>
      <c r="H4" s="91">
        <v>4</v>
      </c>
      <c r="I4" s="91">
        <v>4</v>
      </c>
      <c r="J4" s="91">
        <v>1</v>
      </c>
      <c r="K4" s="91">
        <v>14</v>
      </c>
      <c r="L4" s="91">
        <v>1</v>
      </c>
      <c r="M4" s="91">
        <v>3</v>
      </c>
      <c r="N4" s="91">
        <v>2</v>
      </c>
      <c r="O4" s="91">
        <v>1</v>
      </c>
      <c r="P4" s="91">
        <v>6</v>
      </c>
      <c r="Q4" s="91">
        <v>2</v>
      </c>
      <c r="R4" s="91">
        <v>3</v>
      </c>
      <c r="S4" s="91">
        <v>5</v>
      </c>
      <c r="T4" s="91">
        <v>2</v>
      </c>
      <c r="U4" s="91">
        <v>2</v>
      </c>
      <c r="V4" s="91">
        <v>9</v>
      </c>
      <c r="W4" s="91">
        <v>5</v>
      </c>
      <c r="X4" s="91">
        <v>0</v>
      </c>
      <c r="Y4" s="91">
        <v>1</v>
      </c>
      <c r="Z4" s="91">
        <v>2</v>
      </c>
      <c r="AA4" s="91">
        <v>0</v>
      </c>
      <c r="AB4" s="91">
        <v>1</v>
      </c>
      <c r="AC4" s="91">
        <v>2</v>
      </c>
      <c r="AD4" s="91">
        <v>1</v>
      </c>
      <c r="AE4" s="91">
        <v>0</v>
      </c>
      <c r="AF4" s="91">
        <v>3</v>
      </c>
      <c r="AG4" s="91">
        <v>3</v>
      </c>
      <c r="AH4" s="91">
        <v>1</v>
      </c>
      <c r="AI4" s="91">
        <v>0</v>
      </c>
      <c r="AJ4" s="91">
        <v>2</v>
      </c>
      <c r="AK4" s="91">
        <v>0</v>
      </c>
      <c r="AL4" s="91">
        <v>0</v>
      </c>
      <c r="AM4" s="91">
        <v>1</v>
      </c>
      <c r="AN4" s="91">
        <v>1</v>
      </c>
      <c r="AO4" s="91">
        <v>3</v>
      </c>
      <c r="AP4" s="91">
        <v>2</v>
      </c>
      <c r="AQ4" s="91">
        <v>1</v>
      </c>
      <c r="AR4" s="91">
        <v>3</v>
      </c>
      <c r="AS4" s="91">
        <v>1</v>
      </c>
      <c r="AT4" s="91">
        <v>0</v>
      </c>
      <c r="AU4" s="91">
        <v>0</v>
      </c>
      <c r="AV4" s="91">
        <v>0</v>
      </c>
      <c r="AW4" s="91">
        <v>1</v>
      </c>
      <c r="AX4" s="91">
        <v>2</v>
      </c>
      <c r="AY4" s="91">
        <v>1</v>
      </c>
      <c r="AZ4" s="91">
        <v>2</v>
      </c>
      <c r="BA4" s="91">
        <v>1</v>
      </c>
      <c r="BB4" s="91">
        <v>0</v>
      </c>
      <c r="BC4" s="91">
        <v>0</v>
      </c>
      <c r="BD4" s="91">
        <v>1</v>
      </c>
      <c r="BE4" s="91">
        <v>0</v>
      </c>
      <c r="BF4" s="91">
        <v>0</v>
      </c>
      <c r="BG4" s="91">
        <v>0</v>
      </c>
      <c r="BH4" s="91">
        <v>1</v>
      </c>
      <c r="BI4" s="91">
        <v>11</v>
      </c>
      <c r="BJ4" s="91">
        <v>1</v>
      </c>
      <c r="BK4" s="91">
        <v>1</v>
      </c>
      <c r="BL4" s="91">
        <v>1</v>
      </c>
      <c r="BM4" s="91">
        <v>2</v>
      </c>
      <c r="BN4" s="91">
        <v>1</v>
      </c>
      <c r="BO4" s="91">
        <v>3</v>
      </c>
      <c r="BP4" s="91">
        <v>2</v>
      </c>
      <c r="BQ4" s="91">
        <v>0</v>
      </c>
      <c r="BR4" s="91">
        <v>1</v>
      </c>
      <c r="BS4" s="91">
        <v>0</v>
      </c>
      <c r="BT4" s="91">
        <v>0</v>
      </c>
      <c r="BU4" s="91">
        <v>1</v>
      </c>
      <c r="BV4" s="91">
        <v>1</v>
      </c>
      <c r="BW4" s="91">
        <v>2</v>
      </c>
      <c r="BX4" s="91">
        <v>2</v>
      </c>
      <c r="BY4" s="91">
        <v>3</v>
      </c>
      <c r="BZ4" s="91">
        <v>3</v>
      </c>
      <c r="CA4" s="91">
        <v>2</v>
      </c>
      <c r="CB4" s="91">
        <v>2</v>
      </c>
      <c r="CC4" s="91">
        <v>0</v>
      </c>
      <c r="CD4" s="91">
        <v>2</v>
      </c>
      <c r="CE4" s="91">
        <v>5</v>
      </c>
      <c r="CF4" s="91">
        <v>3</v>
      </c>
      <c r="CG4" s="91">
        <v>0</v>
      </c>
      <c r="CH4" s="91">
        <v>3</v>
      </c>
      <c r="CI4" s="91">
        <v>1</v>
      </c>
      <c r="CJ4" s="91">
        <v>6</v>
      </c>
      <c r="CK4" s="91">
        <v>4</v>
      </c>
      <c r="CL4" s="91">
        <v>1</v>
      </c>
      <c r="CM4" s="91">
        <v>1</v>
      </c>
      <c r="CN4" s="91">
        <v>0</v>
      </c>
      <c r="CO4" s="91">
        <v>2</v>
      </c>
      <c r="CP4" s="91">
        <v>1</v>
      </c>
      <c r="CQ4" s="91">
        <v>3</v>
      </c>
      <c r="CR4" s="91">
        <v>6</v>
      </c>
      <c r="CS4" s="91">
        <v>4</v>
      </c>
      <c r="CT4" s="91">
        <v>1</v>
      </c>
      <c r="CU4" s="91">
        <v>3</v>
      </c>
      <c r="CV4" s="91">
        <v>0</v>
      </c>
      <c r="CW4" s="91">
        <v>4</v>
      </c>
      <c r="CX4" s="91">
        <v>1</v>
      </c>
      <c r="CY4" s="91">
        <v>3</v>
      </c>
      <c r="CZ4" s="91">
        <v>2</v>
      </c>
      <c r="DA4" s="91">
        <v>4</v>
      </c>
      <c r="DB4" s="91">
        <v>7</v>
      </c>
      <c r="DC4" s="91">
        <v>2</v>
      </c>
      <c r="DD4" s="91">
        <v>2</v>
      </c>
      <c r="DE4" s="91">
        <v>5</v>
      </c>
      <c r="DF4" s="91">
        <v>5</v>
      </c>
      <c r="DG4" s="91">
        <v>3</v>
      </c>
      <c r="DH4" s="91">
        <v>1</v>
      </c>
      <c r="DI4" s="91">
        <v>2</v>
      </c>
      <c r="DJ4" s="91">
        <v>6</v>
      </c>
      <c r="DK4" s="91">
        <v>2</v>
      </c>
      <c r="DL4" s="91">
        <v>4</v>
      </c>
      <c r="DM4" s="91">
        <v>1</v>
      </c>
      <c r="DN4" s="91">
        <v>6</v>
      </c>
      <c r="DO4" s="91">
        <v>0</v>
      </c>
      <c r="DP4" s="91">
        <v>1</v>
      </c>
      <c r="DQ4" s="91">
        <v>10</v>
      </c>
      <c r="DR4" s="91">
        <v>1</v>
      </c>
      <c r="DS4" s="91">
        <v>6</v>
      </c>
      <c r="DT4" s="91">
        <v>4</v>
      </c>
      <c r="DU4" s="91">
        <v>2</v>
      </c>
      <c r="DV4" s="91">
        <v>2</v>
      </c>
      <c r="DW4" s="91">
        <v>0</v>
      </c>
      <c r="DX4" s="91">
        <v>3</v>
      </c>
      <c r="DY4" s="91">
        <v>2</v>
      </c>
      <c r="DZ4" s="91">
        <v>4</v>
      </c>
      <c r="EA4" s="91">
        <v>0</v>
      </c>
      <c r="EB4" s="91">
        <v>6</v>
      </c>
      <c r="EC4" s="91">
        <v>4</v>
      </c>
      <c r="ED4" s="91">
        <v>2</v>
      </c>
      <c r="EE4" s="91">
        <v>1</v>
      </c>
      <c r="EF4" s="91">
        <v>3</v>
      </c>
      <c r="EG4" s="91">
        <v>5</v>
      </c>
      <c r="EH4" s="91">
        <v>3</v>
      </c>
      <c r="EI4" s="91">
        <v>5</v>
      </c>
      <c r="EJ4" s="91">
        <v>0</v>
      </c>
      <c r="EK4" s="91">
        <v>1</v>
      </c>
      <c r="EL4" s="91">
        <v>1</v>
      </c>
      <c r="EM4" s="91">
        <v>4</v>
      </c>
      <c r="EN4" s="91">
        <v>1</v>
      </c>
      <c r="EO4" s="91">
        <v>6</v>
      </c>
      <c r="EP4" s="91">
        <v>0</v>
      </c>
      <c r="EQ4" s="91">
        <v>1</v>
      </c>
      <c r="ER4" s="91">
        <v>1</v>
      </c>
      <c r="ES4" s="91">
        <v>6</v>
      </c>
      <c r="ET4" s="91">
        <v>6</v>
      </c>
      <c r="EU4" s="91">
        <v>1</v>
      </c>
      <c r="EV4" s="91">
        <v>0</v>
      </c>
      <c r="EW4" s="91">
        <v>1</v>
      </c>
      <c r="EX4" s="91">
        <v>0</v>
      </c>
      <c r="EY4" s="91">
        <v>2</v>
      </c>
      <c r="EZ4" s="228">
        <v>2</v>
      </c>
      <c r="FA4" s="228">
        <v>6</v>
      </c>
      <c r="FB4" s="228">
        <v>0</v>
      </c>
      <c r="FC4" s="228">
        <v>1</v>
      </c>
      <c r="FD4" s="228">
        <v>2</v>
      </c>
      <c r="FE4" s="228">
        <v>3</v>
      </c>
      <c r="FF4" s="228">
        <v>4</v>
      </c>
      <c r="FG4" s="228">
        <v>4</v>
      </c>
      <c r="FH4" s="228">
        <v>0</v>
      </c>
      <c r="FI4" s="228">
        <v>0</v>
      </c>
      <c r="FJ4" s="228">
        <v>1</v>
      </c>
      <c r="FK4" s="228">
        <v>3</v>
      </c>
      <c r="FL4" s="228">
        <v>1</v>
      </c>
      <c r="FM4" s="228">
        <v>2</v>
      </c>
      <c r="FN4" s="228">
        <v>4</v>
      </c>
      <c r="FO4" s="228">
        <v>3</v>
      </c>
      <c r="FP4" s="228">
        <v>4</v>
      </c>
      <c r="FQ4" s="228">
        <v>3</v>
      </c>
      <c r="FR4" s="228">
        <v>1</v>
      </c>
      <c r="FS4" s="228">
        <v>3</v>
      </c>
      <c r="FT4" s="190">
        <v>2</v>
      </c>
      <c r="FU4" s="177">
        <v>3</v>
      </c>
      <c r="FV4" s="177">
        <v>2</v>
      </c>
      <c r="FW4" s="177">
        <v>3</v>
      </c>
      <c r="FX4" s="177">
        <v>1</v>
      </c>
      <c r="FY4" s="177">
        <v>4</v>
      </c>
      <c r="FZ4" s="177">
        <v>2</v>
      </c>
      <c r="GA4" s="177">
        <v>2</v>
      </c>
      <c r="GB4" s="177">
        <v>0</v>
      </c>
      <c r="GC4" s="177">
        <v>2</v>
      </c>
      <c r="GD4" s="177">
        <v>2</v>
      </c>
      <c r="GE4" s="177">
        <v>3</v>
      </c>
      <c r="GF4" s="190">
        <v>0</v>
      </c>
    </row>
    <row r="5" spans="1:195" s="105" customFormat="1" x14ac:dyDescent="0.3">
      <c r="A5" s="95" t="s">
        <v>16</v>
      </c>
      <c r="B5" s="95">
        <f t="shared" ref="B5:BM5" si="0">SUM(B2:B4)</f>
        <v>246</v>
      </c>
      <c r="C5" s="95">
        <f t="shared" si="0"/>
        <v>183</v>
      </c>
      <c r="D5" s="95">
        <f t="shared" si="0"/>
        <v>284</v>
      </c>
      <c r="E5" s="95">
        <f t="shared" si="0"/>
        <v>318</v>
      </c>
      <c r="F5" s="95">
        <f t="shared" si="0"/>
        <v>401</v>
      </c>
      <c r="G5" s="95">
        <f t="shared" si="0"/>
        <v>354</v>
      </c>
      <c r="H5" s="95">
        <f t="shared" si="0"/>
        <v>240</v>
      </c>
      <c r="I5" s="95">
        <f t="shared" si="0"/>
        <v>265</v>
      </c>
      <c r="J5" s="95">
        <f t="shared" si="0"/>
        <v>293</v>
      </c>
      <c r="K5" s="95">
        <f t="shared" si="0"/>
        <v>247</v>
      </c>
      <c r="L5" s="95">
        <f t="shared" si="0"/>
        <v>204</v>
      </c>
      <c r="M5" s="95">
        <f t="shared" si="0"/>
        <v>166</v>
      </c>
      <c r="N5" s="95">
        <f t="shared" si="0"/>
        <v>162</v>
      </c>
      <c r="O5" s="95">
        <f t="shared" si="0"/>
        <v>116</v>
      </c>
      <c r="P5" s="95">
        <f t="shared" si="0"/>
        <v>176</v>
      </c>
      <c r="Q5" s="95">
        <f t="shared" si="0"/>
        <v>153</v>
      </c>
      <c r="R5" s="95">
        <f t="shared" si="0"/>
        <v>207</v>
      </c>
      <c r="S5" s="95">
        <f t="shared" si="0"/>
        <v>156</v>
      </c>
      <c r="T5" s="95">
        <f t="shared" si="0"/>
        <v>123</v>
      </c>
      <c r="U5" s="95">
        <f t="shared" si="0"/>
        <v>139</v>
      </c>
      <c r="V5" s="95">
        <f t="shared" si="0"/>
        <v>123</v>
      </c>
      <c r="W5" s="95">
        <f t="shared" si="0"/>
        <v>176</v>
      </c>
      <c r="X5" s="95">
        <f t="shared" si="0"/>
        <v>101</v>
      </c>
      <c r="Y5" s="95">
        <f t="shared" si="0"/>
        <v>125</v>
      </c>
      <c r="Z5" s="95">
        <f t="shared" si="0"/>
        <v>97</v>
      </c>
      <c r="AA5" s="95">
        <f t="shared" si="0"/>
        <v>122</v>
      </c>
      <c r="AB5" s="95">
        <f t="shared" si="0"/>
        <v>112</v>
      </c>
      <c r="AC5" s="95">
        <f t="shared" si="0"/>
        <v>143</v>
      </c>
      <c r="AD5" s="95">
        <f t="shared" si="0"/>
        <v>171</v>
      </c>
      <c r="AE5" s="95">
        <f t="shared" si="0"/>
        <v>140</v>
      </c>
      <c r="AF5" s="95">
        <f t="shared" si="0"/>
        <v>123</v>
      </c>
      <c r="AG5" s="95">
        <f t="shared" si="0"/>
        <v>129</v>
      </c>
      <c r="AH5" s="95">
        <f t="shared" si="0"/>
        <v>133</v>
      </c>
      <c r="AI5" s="95">
        <f t="shared" si="0"/>
        <v>121</v>
      </c>
      <c r="AJ5" s="95">
        <f t="shared" si="0"/>
        <v>130</v>
      </c>
      <c r="AK5" s="95">
        <f t="shared" si="0"/>
        <v>101</v>
      </c>
      <c r="AL5" s="95">
        <f t="shared" si="0"/>
        <v>87</v>
      </c>
      <c r="AM5" s="95">
        <f t="shared" si="0"/>
        <v>98</v>
      </c>
      <c r="AN5" s="95">
        <f t="shared" si="0"/>
        <v>110</v>
      </c>
      <c r="AO5" s="95">
        <f t="shared" si="0"/>
        <v>124</v>
      </c>
      <c r="AP5" s="95">
        <f t="shared" si="0"/>
        <v>135</v>
      </c>
      <c r="AQ5" s="95">
        <f t="shared" si="0"/>
        <v>136</v>
      </c>
      <c r="AR5" s="95">
        <f t="shared" si="0"/>
        <v>114</v>
      </c>
      <c r="AS5" s="95">
        <f t="shared" si="0"/>
        <v>128</v>
      </c>
      <c r="AT5" s="95">
        <f t="shared" si="0"/>
        <v>126</v>
      </c>
      <c r="AU5" s="95">
        <f t="shared" si="0"/>
        <v>101</v>
      </c>
      <c r="AV5" s="95">
        <f t="shared" si="0"/>
        <v>80</v>
      </c>
      <c r="AW5" s="95">
        <f t="shared" si="0"/>
        <v>83</v>
      </c>
      <c r="AX5" s="95">
        <f t="shared" si="0"/>
        <v>53</v>
      </c>
      <c r="AY5" s="95">
        <f t="shared" si="0"/>
        <v>78</v>
      </c>
      <c r="AZ5" s="95">
        <f t="shared" si="0"/>
        <v>101</v>
      </c>
      <c r="BA5" s="95">
        <f t="shared" si="0"/>
        <v>88</v>
      </c>
      <c r="BB5" s="95">
        <f t="shared" si="0"/>
        <v>126</v>
      </c>
      <c r="BC5" s="95">
        <f t="shared" si="0"/>
        <v>142</v>
      </c>
      <c r="BD5" s="95">
        <f t="shared" si="0"/>
        <v>122</v>
      </c>
      <c r="BE5" s="95">
        <f t="shared" si="0"/>
        <v>134</v>
      </c>
      <c r="BF5" s="95">
        <f t="shared" si="0"/>
        <v>137</v>
      </c>
      <c r="BG5" s="95">
        <f t="shared" si="0"/>
        <v>140</v>
      </c>
      <c r="BH5" s="95">
        <f t="shared" si="0"/>
        <v>129</v>
      </c>
      <c r="BI5" s="95">
        <f t="shared" si="0"/>
        <v>135</v>
      </c>
      <c r="BJ5" s="95">
        <f t="shared" si="0"/>
        <v>99</v>
      </c>
      <c r="BK5" s="95">
        <f t="shared" si="0"/>
        <v>93</v>
      </c>
      <c r="BL5" s="95">
        <f t="shared" si="0"/>
        <v>126</v>
      </c>
      <c r="BM5" s="95">
        <f t="shared" si="0"/>
        <v>164</v>
      </c>
      <c r="BN5" s="95">
        <f>SUM(BN2:BN4)</f>
        <v>170</v>
      </c>
      <c r="BO5" s="95">
        <f t="shared" ref="BO5:DZ5" si="1">SUM(BO2:BO4)</f>
        <v>168</v>
      </c>
      <c r="BP5" s="95">
        <f t="shared" si="1"/>
        <v>148</v>
      </c>
      <c r="BQ5" s="95">
        <f t="shared" si="1"/>
        <v>129</v>
      </c>
      <c r="BR5" s="95">
        <f t="shared" si="1"/>
        <v>143</v>
      </c>
      <c r="BS5" s="95">
        <f t="shared" si="1"/>
        <v>138</v>
      </c>
      <c r="BT5" s="95">
        <f t="shared" si="1"/>
        <v>136</v>
      </c>
      <c r="BU5" s="95">
        <f t="shared" si="1"/>
        <v>155</v>
      </c>
      <c r="BV5" s="95">
        <f t="shared" si="1"/>
        <v>99</v>
      </c>
      <c r="BW5" s="95">
        <f t="shared" si="1"/>
        <v>107</v>
      </c>
      <c r="BX5" s="95">
        <f t="shared" si="1"/>
        <v>169</v>
      </c>
      <c r="BY5" s="95">
        <f t="shared" si="1"/>
        <v>167</v>
      </c>
      <c r="BZ5" s="95">
        <f t="shared" si="1"/>
        <v>159</v>
      </c>
      <c r="CA5" s="95">
        <f t="shared" si="1"/>
        <v>177</v>
      </c>
      <c r="CB5" s="95">
        <f t="shared" si="1"/>
        <v>147</v>
      </c>
      <c r="CC5" s="95">
        <f t="shared" si="1"/>
        <v>132</v>
      </c>
      <c r="CD5" s="95">
        <f t="shared" si="1"/>
        <v>138</v>
      </c>
      <c r="CE5" s="95">
        <f t="shared" si="1"/>
        <v>132</v>
      </c>
      <c r="CF5" s="95">
        <f t="shared" si="1"/>
        <v>122</v>
      </c>
      <c r="CG5" s="95">
        <f t="shared" si="1"/>
        <v>140</v>
      </c>
      <c r="CH5" s="95">
        <f t="shared" si="1"/>
        <v>116</v>
      </c>
      <c r="CI5" s="95">
        <f t="shared" si="1"/>
        <v>143</v>
      </c>
      <c r="CJ5" s="95">
        <f t="shared" si="1"/>
        <v>227</v>
      </c>
      <c r="CK5" s="95">
        <f t="shared" si="1"/>
        <v>186</v>
      </c>
      <c r="CL5" s="95">
        <f t="shared" si="1"/>
        <v>206</v>
      </c>
      <c r="CM5" s="95">
        <f t="shared" si="1"/>
        <v>182</v>
      </c>
      <c r="CN5" s="95">
        <f t="shared" si="1"/>
        <v>151</v>
      </c>
      <c r="CO5" s="95">
        <f t="shared" si="1"/>
        <v>173</v>
      </c>
      <c r="CP5" s="95">
        <f t="shared" si="1"/>
        <v>176</v>
      </c>
      <c r="CQ5" s="95">
        <f t="shared" si="1"/>
        <v>177</v>
      </c>
      <c r="CR5" s="95">
        <f t="shared" si="1"/>
        <v>165</v>
      </c>
      <c r="CS5" s="95">
        <f t="shared" si="1"/>
        <v>140</v>
      </c>
      <c r="CT5" s="95">
        <f t="shared" si="1"/>
        <v>115</v>
      </c>
      <c r="CU5" s="95">
        <f t="shared" si="1"/>
        <v>146</v>
      </c>
      <c r="CV5" s="95">
        <f t="shared" si="1"/>
        <v>180</v>
      </c>
      <c r="CW5" s="95">
        <f t="shared" si="1"/>
        <v>213</v>
      </c>
      <c r="CX5" s="95">
        <f t="shared" si="1"/>
        <v>194</v>
      </c>
      <c r="CY5" s="95">
        <f t="shared" si="1"/>
        <v>187</v>
      </c>
      <c r="CZ5" s="95">
        <f t="shared" si="1"/>
        <v>202</v>
      </c>
      <c r="DA5" s="95">
        <f t="shared" si="1"/>
        <v>184</v>
      </c>
      <c r="DB5" s="95">
        <f t="shared" si="1"/>
        <v>172</v>
      </c>
      <c r="DC5" s="95">
        <f t="shared" si="1"/>
        <v>164</v>
      </c>
      <c r="DD5" s="95">
        <f t="shared" si="1"/>
        <v>147</v>
      </c>
      <c r="DE5" s="95">
        <f t="shared" si="1"/>
        <v>189</v>
      </c>
      <c r="DF5" s="95">
        <f t="shared" si="1"/>
        <v>133</v>
      </c>
      <c r="DG5" s="95">
        <f t="shared" si="1"/>
        <v>117</v>
      </c>
      <c r="DH5" s="95">
        <f t="shared" si="1"/>
        <v>146</v>
      </c>
      <c r="DI5" s="95">
        <f t="shared" si="1"/>
        <v>189</v>
      </c>
      <c r="DJ5" s="95">
        <f t="shared" si="1"/>
        <v>231</v>
      </c>
      <c r="DK5" s="95">
        <f t="shared" si="1"/>
        <v>200</v>
      </c>
      <c r="DL5" s="95">
        <f t="shared" si="1"/>
        <v>201</v>
      </c>
      <c r="DM5" s="95">
        <f t="shared" si="1"/>
        <v>174</v>
      </c>
      <c r="DN5" s="95">
        <f t="shared" si="1"/>
        <v>201</v>
      </c>
      <c r="DO5" s="95">
        <f t="shared" si="1"/>
        <v>192</v>
      </c>
      <c r="DP5" s="95">
        <f t="shared" si="1"/>
        <v>153</v>
      </c>
      <c r="DQ5" s="95">
        <f t="shared" si="1"/>
        <v>202</v>
      </c>
      <c r="DR5" s="95">
        <f t="shared" si="1"/>
        <v>129</v>
      </c>
      <c r="DS5" s="95">
        <f t="shared" si="1"/>
        <v>142</v>
      </c>
      <c r="DT5" s="95">
        <f t="shared" si="1"/>
        <v>184</v>
      </c>
      <c r="DU5" s="95">
        <f t="shared" si="1"/>
        <v>193</v>
      </c>
      <c r="DV5" s="95">
        <f t="shared" si="1"/>
        <v>241</v>
      </c>
      <c r="DW5" s="95">
        <f t="shared" si="1"/>
        <v>227</v>
      </c>
      <c r="DX5" s="95">
        <f t="shared" si="1"/>
        <v>218</v>
      </c>
      <c r="DY5" s="95">
        <f t="shared" si="1"/>
        <v>187</v>
      </c>
      <c r="DZ5" s="95">
        <f t="shared" si="1"/>
        <v>198</v>
      </c>
      <c r="EA5" s="95">
        <f>SUM(EA2:EA4)</f>
        <v>198</v>
      </c>
      <c r="EB5" s="95">
        <f>SUM(EB2:EB4)</f>
        <v>177</v>
      </c>
      <c r="EC5" s="95">
        <f>SUM(EC2:EC4)</f>
        <v>198</v>
      </c>
      <c r="ED5" s="95">
        <f>SUM(ED2:ED4)</f>
        <v>145</v>
      </c>
      <c r="EE5" s="95">
        <f>SUM(EE2:EE4)</f>
        <v>130</v>
      </c>
      <c r="EF5" s="95">
        <f t="shared" ref="EF5:GM5" si="2">SUM(EF2:EF4)</f>
        <v>184</v>
      </c>
      <c r="EG5" s="95">
        <f t="shared" si="2"/>
        <v>201</v>
      </c>
      <c r="EH5" s="95">
        <f t="shared" si="2"/>
        <v>217</v>
      </c>
      <c r="EI5" s="95">
        <f t="shared" si="2"/>
        <v>238</v>
      </c>
      <c r="EJ5" s="95">
        <f t="shared" si="2"/>
        <v>201</v>
      </c>
      <c r="EK5" s="95">
        <f t="shared" si="2"/>
        <v>204</v>
      </c>
      <c r="EL5" s="95">
        <f t="shared" si="2"/>
        <v>211</v>
      </c>
      <c r="EM5" s="95">
        <f t="shared" si="2"/>
        <v>193</v>
      </c>
      <c r="EN5" s="95">
        <f t="shared" si="2"/>
        <v>167</v>
      </c>
      <c r="EO5" s="95">
        <f t="shared" si="2"/>
        <v>202</v>
      </c>
      <c r="EP5" s="95">
        <f t="shared" si="2"/>
        <v>141</v>
      </c>
      <c r="EQ5" s="95">
        <f t="shared" si="2"/>
        <v>149</v>
      </c>
      <c r="ER5" s="95">
        <f t="shared" si="2"/>
        <v>235</v>
      </c>
      <c r="ES5" s="95">
        <f t="shared" si="2"/>
        <v>219</v>
      </c>
      <c r="ET5" s="95">
        <f t="shared" si="2"/>
        <v>254</v>
      </c>
      <c r="EU5" s="95">
        <f t="shared" si="2"/>
        <v>295</v>
      </c>
      <c r="EV5" s="95">
        <f t="shared" si="2"/>
        <v>185</v>
      </c>
      <c r="EW5" s="95">
        <f t="shared" si="2"/>
        <v>224</v>
      </c>
      <c r="EX5" s="95">
        <f t="shared" si="2"/>
        <v>206</v>
      </c>
      <c r="EY5" s="95">
        <f t="shared" si="2"/>
        <v>234</v>
      </c>
      <c r="EZ5" s="95">
        <f t="shared" si="2"/>
        <v>208</v>
      </c>
      <c r="FA5" s="95">
        <f t="shared" si="2"/>
        <v>208</v>
      </c>
      <c r="FB5" s="95">
        <f t="shared" si="2"/>
        <v>153</v>
      </c>
      <c r="FC5" s="95">
        <f t="shared" si="2"/>
        <v>112</v>
      </c>
      <c r="FD5" s="95">
        <f t="shared" si="2"/>
        <v>232</v>
      </c>
      <c r="FE5" s="95">
        <f>SUM(FE2:FE4)</f>
        <v>225</v>
      </c>
      <c r="FF5" s="95">
        <f t="shared" si="2"/>
        <v>267</v>
      </c>
      <c r="FG5" s="95">
        <f t="shared" si="2"/>
        <v>245</v>
      </c>
      <c r="FH5" s="95">
        <f t="shared" si="2"/>
        <v>209</v>
      </c>
      <c r="FI5" s="95">
        <f t="shared" si="2"/>
        <v>228</v>
      </c>
      <c r="FJ5" s="95">
        <f t="shared" si="2"/>
        <v>178</v>
      </c>
      <c r="FK5" s="95">
        <f t="shared" si="2"/>
        <v>215</v>
      </c>
      <c r="FL5" s="95">
        <f t="shared" si="2"/>
        <v>162</v>
      </c>
      <c r="FM5" s="95">
        <f t="shared" si="2"/>
        <v>192</v>
      </c>
      <c r="FN5" s="95">
        <f t="shared" si="2"/>
        <v>144</v>
      </c>
      <c r="FO5" s="95">
        <f>SUM(FO2:FO4)</f>
        <v>163</v>
      </c>
      <c r="FP5" s="95">
        <f t="shared" si="2"/>
        <v>218</v>
      </c>
      <c r="FQ5" s="95">
        <f t="shared" si="2"/>
        <v>229</v>
      </c>
      <c r="FR5" s="95">
        <f t="shared" si="2"/>
        <v>253</v>
      </c>
      <c r="FS5" s="95">
        <f t="shared" si="2"/>
        <v>232</v>
      </c>
      <c r="FT5" s="93">
        <f t="shared" si="2"/>
        <v>232</v>
      </c>
      <c r="FU5" s="95">
        <f t="shared" si="2"/>
        <v>243</v>
      </c>
      <c r="FV5" s="95">
        <f t="shared" si="2"/>
        <v>199</v>
      </c>
      <c r="FW5" s="95">
        <f t="shared" si="2"/>
        <v>224</v>
      </c>
      <c r="FX5" s="95">
        <f t="shared" si="2"/>
        <v>250</v>
      </c>
      <c r="FY5" s="95">
        <f t="shared" si="2"/>
        <v>219</v>
      </c>
      <c r="FZ5" s="95">
        <f t="shared" si="2"/>
        <v>178</v>
      </c>
      <c r="GA5" s="95">
        <f t="shared" si="2"/>
        <v>181</v>
      </c>
      <c r="GB5" s="95">
        <f t="shared" si="2"/>
        <v>237</v>
      </c>
      <c r="GC5" s="95">
        <f t="shared" si="2"/>
        <v>181</v>
      </c>
      <c r="GD5" s="95">
        <f t="shared" si="2"/>
        <v>178</v>
      </c>
      <c r="GE5" s="95">
        <f t="shared" si="2"/>
        <v>251</v>
      </c>
      <c r="GF5" s="95">
        <f t="shared" si="2"/>
        <v>324</v>
      </c>
      <c r="GG5" s="95">
        <f t="shared" si="2"/>
        <v>0</v>
      </c>
      <c r="GH5" s="95">
        <f t="shared" si="2"/>
        <v>0</v>
      </c>
      <c r="GI5" s="95">
        <f t="shared" si="2"/>
        <v>0</v>
      </c>
      <c r="GJ5" s="95">
        <f t="shared" si="2"/>
        <v>0</v>
      </c>
      <c r="GK5" s="95">
        <f t="shared" si="2"/>
        <v>0</v>
      </c>
      <c r="GL5" s="95">
        <f t="shared" si="2"/>
        <v>0</v>
      </c>
      <c r="GM5" s="95">
        <f t="shared" si="2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GQ7"/>
  <sheetViews>
    <sheetView workbookViewId="0">
      <pane xSplit="1" topLeftCell="GC1" activePane="topRight" state="frozen"/>
      <selection activeCell="FR6" sqref="FR6"/>
      <selection pane="topRight" sqref="A1:GF5"/>
    </sheetView>
  </sheetViews>
  <sheetFormatPr defaultColWidth="8.6640625" defaultRowHeight="14.4" x14ac:dyDescent="0.3"/>
  <cols>
    <col min="1" max="1" width="13.33203125" bestFit="1" customWidth="1"/>
    <col min="2" max="126" width="8.6640625" customWidth="1"/>
  </cols>
  <sheetData>
    <row r="1" spans="1:199" x14ac:dyDescent="0.3">
      <c r="A1" s="3" t="s">
        <v>17</v>
      </c>
      <c r="B1" s="3">
        <v>38353</v>
      </c>
      <c r="C1" s="3">
        <v>38384</v>
      </c>
      <c r="D1" s="3">
        <v>38412</v>
      </c>
      <c r="E1" s="3">
        <v>38443</v>
      </c>
      <c r="F1" s="3">
        <v>38473</v>
      </c>
      <c r="G1" s="3">
        <v>38504</v>
      </c>
      <c r="H1" s="3">
        <v>38534</v>
      </c>
      <c r="I1" s="3">
        <v>38565</v>
      </c>
      <c r="J1" s="3">
        <v>38596</v>
      </c>
      <c r="K1" s="3">
        <v>38626</v>
      </c>
      <c r="L1" s="3">
        <v>38657</v>
      </c>
      <c r="M1" s="3">
        <v>38687</v>
      </c>
      <c r="N1" s="3">
        <v>38718</v>
      </c>
      <c r="O1" s="3">
        <v>38749</v>
      </c>
      <c r="P1" s="3">
        <v>38777</v>
      </c>
      <c r="Q1" s="3">
        <v>38808</v>
      </c>
      <c r="R1" s="3">
        <v>38838</v>
      </c>
      <c r="S1" s="3">
        <v>38869</v>
      </c>
      <c r="T1" s="3">
        <v>38899</v>
      </c>
      <c r="U1" s="3">
        <v>38930</v>
      </c>
      <c r="V1" s="3">
        <v>38961</v>
      </c>
      <c r="W1" s="3">
        <v>38991</v>
      </c>
      <c r="X1" s="3">
        <v>39022</v>
      </c>
      <c r="Y1" s="3">
        <v>39052</v>
      </c>
      <c r="Z1" s="3">
        <v>39083</v>
      </c>
      <c r="AA1" s="3">
        <v>39114</v>
      </c>
      <c r="AB1" s="3">
        <v>39142</v>
      </c>
      <c r="AC1" s="3">
        <v>39173</v>
      </c>
      <c r="AD1" s="3">
        <v>39203</v>
      </c>
      <c r="AE1" s="3">
        <v>39234</v>
      </c>
      <c r="AF1" s="3">
        <v>39264</v>
      </c>
      <c r="AG1" s="3">
        <v>39295</v>
      </c>
      <c r="AH1" s="3">
        <v>39326</v>
      </c>
      <c r="AI1" s="3">
        <v>39356</v>
      </c>
      <c r="AJ1" s="3">
        <v>39387</v>
      </c>
      <c r="AK1" s="3">
        <v>39417</v>
      </c>
      <c r="AL1" s="3">
        <v>39448</v>
      </c>
      <c r="AM1" s="3">
        <v>39479</v>
      </c>
      <c r="AN1" s="3">
        <v>39510</v>
      </c>
      <c r="AO1" s="3">
        <v>39539</v>
      </c>
      <c r="AP1" s="3">
        <v>39569</v>
      </c>
      <c r="AQ1" s="3">
        <v>39600</v>
      </c>
      <c r="AR1" s="3">
        <v>39630</v>
      </c>
      <c r="AS1" s="3">
        <v>39661</v>
      </c>
      <c r="AT1" s="3">
        <v>39692</v>
      </c>
      <c r="AU1" s="3">
        <v>39729</v>
      </c>
      <c r="AV1" s="3">
        <v>39766</v>
      </c>
      <c r="AW1" s="3">
        <v>39803</v>
      </c>
      <c r="AX1" s="3">
        <v>39840</v>
      </c>
      <c r="AY1" s="3">
        <v>39853</v>
      </c>
      <c r="AZ1" s="3">
        <v>39881</v>
      </c>
      <c r="BA1" s="3">
        <v>39912</v>
      </c>
      <c r="BB1" s="3">
        <v>39942</v>
      </c>
      <c r="BC1" s="3">
        <v>39973</v>
      </c>
      <c r="BD1" s="3">
        <v>40003</v>
      </c>
      <c r="BE1" s="3">
        <v>40034</v>
      </c>
      <c r="BF1" s="3">
        <v>40065</v>
      </c>
      <c r="BG1" s="3">
        <v>40095</v>
      </c>
      <c r="BH1" s="3">
        <v>40126</v>
      </c>
      <c r="BI1" s="3">
        <v>40156</v>
      </c>
      <c r="BJ1" s="3">
        <v>40187</v>
      </c>
      <c r="BK1" s="3">
        <v>40218</v>
      </c>
      <c r="BL1" s="3">
        <v>40246</v>
      </c>
      <c r="BM1" s="3">
        <v>40277</v>
      </c>
      <c r="BN1" s="3">
        <v>40307</v>
      </c>
      <c r="BO1" s="3">
        <v>40338</v>
      </c>
      <c r="BP1" s="3">
        <v>40368</v>
      </c>
      <c r="BQ1" s="3">
        <v>40399</v>
      </c>
      <c r="BR1" s="3">
        <v>40430</v>
      </c>
      <c r="BS1" s="3">
        <v>40460</v>
      </c>
      <c r="BT1" s="3">
        <v>40491</v>
      </c>
      <c r="BU1" s="3">
        <v>40521</v>
      </c>
      <c r="BV1" s="3">
        <v>40552</v>
      </c>
      <c r="BW1" s="3">
        <v>40583</v>
      </c>
      <c r="BX1" s="3">
        <v>40611</v>
      </c>
      <c r="BY1" s="3">
        <v>40642</v>
      </c>
      <c r="BZ1" s="3">
        <v>40672</v>
      </c>
      <c r="CA1" s="3">
        <v>40703</v>
      </c>
      <c r="CB1" s="3">
        <v>40733</v>
      </c>
      <c r="CC1" s="3">
        <v>40764</v>
      </c>
      <c r="CD1" s="3">
        <v>40795</v>
      </c>
      <c r="CE1" s="3">
        <v>40825</v>
      </c>
      <c r="CF1" s="3">
        <v>40856</v>
      </c>
      <c r="CG1" s="3">
        <v>40886</v>
      </c>
      <c r="CH1" s="3">
        <v>40917</v>
      </c>
      <c r="CI1" s="3">
        <v>40948</v>
      </c>
      <c r="CJ1" s="3">
        <v>40977</v>
      </c>
      <c r="CK1" s="3">
        <v>41008</v>
      </c>
      <c r="CL1" s="3">
        <v>41038</v>
      </c>
      <c r="CM1" s="3">
        <v>41069</v>
      </c>
      <c r="CN1" s="3">
        <v>41099</v>
      </c>
      <c r="CO1" s="3">
        <v>41130</v>
      </c>
      <c r="CP1" s="3">
        <v>41161</v>
      </c>
      <c r="CQ1" s="3">
        <v>41191</v>
      </c>
      <c r="CR1" s="3">
        <v>41222</v>
      </c>
      <c r="CS1" s="3">
        <v>41252</v>
      </c>
      <c r="CT1" s="3">
        <v>41283</v>
      </c>
      <c r="CU1" s="3">
        <v>41314</v>
      </c>
      <c r="CV1" s="3">
        <v>41342</v>
      </c>
      <c r="CW1" s="3">
        <v>41373</v>
      </c>
      <c r="CX1" s="3">
        <v>41403</v>
      </c>
      <c r="CY1" s="3">
        <v>41434</v>
      </c>
      <c r="CZ1" s="3">
        <v>41464</v>
      </c>
      <c r="DA1" s="3">
        <v>41495</v>
      </c>
      <c r="DB1" s="3">
        <v>41526</v>
      </c>
      <c r="DC1" s="3">
        <v>41556</v>
      </c>
      <c r="DD1" s="3">
        <v>41587</v>
      </c>
      <c r="DE1" s="3">
        <v>41617</v>
      </c>
      <c r="DF1" s="3">
        <v>41648</v>
      </c>
      <c r="DG1" s="3">
        <v>41679</v>
      </c>
      <c r="DH1" s="3">
        <v>41707</v>
      </c>
      <c r="DI1" s="3">
        <v>41738</v>
      </c>
      <c r="DJ1" s="3">
        <v>41768</v>
      </c>
      <c r="DK1" s="3">
        <v>41799</v>
      </c>
      <c r="DL1" s="3">
        <v>41829</v>
      </c>
      <c r="DM1" s="3">
        <v>41860</v>
      </c>
      <c r="DN1" s="3">
        <v>41891</v>
      </c>
      <c r="DO1" s="3">
        <v>41921</v>
      </c>
      <c r="DP1" s="3">
        <v>41952</v>
      </c>
      <c r="DQ1" s="3">
        <v>41982</v>
      </c>
      <c r="DR1" s="3">
        <v>42013</v>
      </c>
      <c r="DS1" s="3">
        <v>42044</v>
      </c>
      <c r="DT1" s="3">
        <v>42072</v>
      </c>
      <c r="DU1" s="3">
        <v>42103</v>
      </c>
      <c r="DV1" s="3">
        <v>42133</v>
      </c>
      <c r="DW1" s="3">
        <v>42164</v>
      </c>
      <c r="DX1" s="3">
        <v>42194</v>
      </c>
      <c r="DY1" s="3">
        <v>42225</v>
      </c>
      <c r="DZ1" s="3">
        <v>42256</v>
      </c>
      <c r="EA1" s="3">
        <v>42286</v>
      </c>
      <c r="EB1" s="3">
        <v>42317</v>
      </c>
      <c r="EC1" s="3">
        <v>42347</v>
      </c>
      <c r="ED1" s="3">
        <v>42378</v>
      </c>
      <c r="EE1" s="3">
        <v>42409</v>
      </c>
      <c r="EF1" s="3">
        <v>42438</v>
      </c>
      <c r="EG1" s="3">
        <v>42469</v>
      </c>
      <c r="EH1" s="3">
        <v>42499</v>
      </c>
      <c r="EI1" s="3">
        <v>42530</v>
      </c>
      <c r="EJ1" s="3">
        <v>42560</v>
      </c>
      <c r="EK1" s="3">
        <v>42591</v>
      </c>
      <c r="EL1" s="3">
        <v>42622</v>
      </c>
      <c r="EM1" s="3">
        <v>42652</v>
      </c>
      <c r="EN1" s="3">
        <v>42683</v>
      </c>
      <c r="EO1" s="3">
        <v>42713</v>
      </c>
      <c r="EP1" s="3">
        <v>42744</v>
      </c>
      <c r="EQ1" s="3">
        <v>42775</v>
      </c>
      <c r="ER1" s="3">
        <v>42803</v>
      </c>
      <c r="ES1" s="3">
        <v>42834</v>
      </c>
      <c r="ET1" s="3">
        <v>42864</v>
      </c>
      <c r="EU1" s="3">
        <v>42895</v>
      </c>
      <c r="EV1" s="3">
        <v>42925</v>
      </c>
      <c r="EW1" s="3">
        <v>42956</v>
      </c>
      <c r="EX1" s="3">
        <v>42987</v>
      </c>
      <c r="EY1" s="3">
        <v>43017</v>
      </c>
      <c r="EZ1" s="3">
        <v>43048</v>
      </c>
      <c r="FA1" s="3">
        <v>43078</v>
      </c>
      <c r="FB1" s="3">
        <v>43109</v>
      </c>
      <c r="FC1" s="3">
        <v>43140</v>
      </c>
      <c r="FD1" s="3">
        <v>43168</v>
      </c>
      <c r="FE1" s="3">
        <v>43199</v>
      </c>
      <c r="FF1" s="3">
        <v>43229</v>
      </c>
      <c r="FG1" s="3">
        <v>43260</v>
      </c>
      <c r="FH1" s="3">
        <v>43290</v>
      </c>
      <c r="FI1" s="3">
        <v>43321</v>
      </c>
      <c r="FJ1" s="3">
        <v>43352</v>
      </c>
      <c r="FK1" s="3">
        <v>43382</v>
      </c>
      <c r="FL1" s="3">
        <v>43413</v>
      </c>
      <c r="FM1" s="3">
        <v>43443</v>
      </c>
      <c r="FN1" s="3">
        <v>43474</v>
      </c>
      <c r="FO1" s="3">
        <v>43505</v>
      </c>
      <c r="FP1" s="3">
        <v>43533</v>
      </c>
      <c r="FQ1" s="3">
        <v>43564</v>
      </c>
      <c r="FR1" s="3">
        <v>43594</v>
      </c>
      <c r="FS1" s="3">
        <v>43625</v>
      </c>
      <c r="FT1" s="3">
        <v>43655</v>
      </c>
      <c r="FU1" s="3">
        <v>43686</v>
      </c>
      <c r="FV1" s="3">
        <v>43717</v>
      </c>
      <c r="FW1" s="3">
        <v>43747</v>
      </c>
      <c r="FX1" s="3">
        <v>43778</v>
      </c>
      <c r="FY1" s="3">
        <v>43808</v>
      </c>
      <c r="FZ1" s="3">
        <v>43839</v>
      </c>
      <c r="GA1" s="3">
        <v>43870</v>
      </c>
      <c r="GB1" s="3">
        <v>43899</v>
      </c>
      <c r="GC1" s="3">
        <v>43930</v>
      </c>
      <c r="GD1" s="3">
        <v>43960</v>
      </c>
      <c r="GE1" s="3">
        <v>43991</v>
      </c>
      <c r="GF1" s="3">
        <v>44021</v>
      </c>
      <c r="GG1" s="3">
        <v>44052</v>
      </c>
      <c r="GH1" s="3">
        <v>44083</v>
      </c>
      <c r="GI1" s="3">
        <v>44113</v>
      </c>
      <c r="GJ1" s="3">
        <v>44144</v>
      </c>
      <c r="GK1" s="3">
        <v>44174</v>
      </c>
      <c r="GL1" s="3">
        <v>44205</v>
      </c>
      <c r="GM1" s="3">
        <v>44236</v>
      </c>
      <c r="GN1" s="3">
        <v>44264</v>
      </c>
      <c r="GO1" s="3">
        <v>44295</v>
      </c>
      <c r="GP1" s="3">
        <v>44325</v>
      </c>
      <c r="GQ1" s="3">
        <v>44356</v>
      </c>
    </row>
    <row r="2" spans="1:199" s="7" customFormat="1" x14ac:dyDescent="0.3">
      <c r="A2" s="7" t="s">
        <v>18</v>
      </c>
      <c r="B2" s="7">
        <f>'Raw Data'!U45</f>
        <v>149</v>
      </c>
      <c r="C2" s="7">
        <f>'Raw Data'!V45</f>
        <v>119</v>
      </c>
      <c r="D2" s="7">
        <f>'Raw Data'!W45</f>
        <v>190</v>
      </c>
      <c r="E2" s="7">
        <f>'Raw Data'!X45</f>
        <v>208</v>
      </c>
      <c r="F2" s="7">
        <f>'Raw Data'!Y45</f>
        <v>286</v>
      </c>
      <c r="G2" s="7">
        <f>'Raw Data'!Z45</f>
        <v>234</v>
      </c>
      <c r="H2" s="7">
        <f>'Raw Data'!AA45</f>
        <v>167</v>
      </c>
      <c r="I2" s="7">
        <f>'Raw Data'!AB45</f>
        <v>178</v>
      </c>
      <c r="J2" s="7">
        <f>'Raw Data'!AC45</f>
        <v>177</v>
      </c>
      <c r="K2" s="7">
        <f>'Raw Data'!AD45</f>
        <v>162</v>
      </c>
      <c r="L2" s="7">
        <f>'Raw Data'!AE45</f>
        <v>126</v>
      </c>
      <c r="M2" s="7">
        <f>'Raw Data'!AF45</f>
        <v>108</v>
      </c>
      <c r="N2" s="7">
        <f>'Raw Data'!AG45</f>
        <v>97</v>
      </c>
      <c r="O2" s="7">
        <f>'Raw Data'!AH45</f>
        <v>93</v>
      </c>
      <c r="P2" s="7">
        <f>'Raw Data'!AI45</f>
        <v>122</v>
      </c>
      <c r="Q2" s="7">
        <f>'Raw Data'!AJ45</f>
        <v>118</v>
      </c>
      <c r="R2" s="7">
        <f>'Raw Data'!AK45</f>
        <v>151</v>
      </c>
      <c r="S2" s="7">
        <f>'Raw Data'!AL45</f>
        <v>117</v>
      </c>
      <c r="T2" s="7">
        <f>'Raw Data'!AM45</f>
        <v>83</v>
      </c>
      <c r="U2" s="7">
        <f>'Raw Data'!AN45</f>
        <v>106</v>
      </c>
      <c r="V2" s="7">
        <f>'Raw Data'!AO45</f>
        <v>93</v>
      </c>
      <c r="W2" s="7">
        <f>'Raw Data'!AP45</f>
        <v>119</v>
      </c>
      <c r="X2" s="7">
        <f>'Raw Data'!AQ45</f>
        <v>81</v>
      </c>
      <c r="Y2" s="7">
        <f>'Raw Data'!AR45</f>
        <v>89</v>
      </c>
      <c r="Z2" s="7">
        <f>'Raw Data'!AS45</f>
        <v>76</v>
      </c>
      <c r="AA2" s="7">
        <f>'Raw Data'!AT45</f>
        <v>103</v>
      </c>
      <c r="AB2" s="7">
        <f>'Raw Data'!AU45</f>
        <v>100</v>
      </c>
      <c r="AC2" s="7">
        <f>'Raw Data'!AV45</f>
        <v>119</v>
      </c>
      <c r="AD2" s="7">
        <f>'Raw Data'!AW45</f>
        <v>137</v>
      </c>
      <c r="AE2" s="7">
        <f>'Raw Data'!AX45</f>
        <v>117</v>
      </c>
      <c r="AF2" s="7">
        <f>'Raw Data'!AY45</f>
        <v>103</v>
      </c>
      <c r="AG2" s="7">
        <f>'Raw Data'!AZ45</f>
        <v>106</v>
      </c>
      <c r="AH2" s="7">
        <f>'Raw Data'!BA45</f>
        <v>104</v>
      </c>
      <c r="AI2" s="7">
        <f>'Raw Data'!BB45</f>
        <v>95</v>
      </c>
      <c r="AJ2" s="7">
        <f>'Raw Data'!BC45</f>
        <v>93</v>
      </c>
      <c r="AK2" s="7">
        <f>'Raw Data'!BD45</f>
        <v>82</v>
      </c>
      <c r="AL2" s="7">
        <f>'Raw Data'!BE45</f>
        <v>57</v>
      </c>
      <c r="AM2" s="7">
        <f>'Raw Data'!BF45</f>
        <v>75</v>
      </c>
      <c r="AN2" s="7">
        <f>'Raw Data'!BG45</f>
        <v>96</v>
      </c>
      <c r="AO2" s="7">
        <f>'Raw Data'!BH45</f>
        <v>92</v>
      </c>
      <c r="AP2" s="7">
        <f>'Raw Data'!BI45</f>
        <v>111</v>
      </c>
      <c r="AQ2" s="7">
        <f>'Raw Data'!BJ45</f>
        <v>110</v>
      </c>
      <c r="AR2" s="7">
        <f>'Raw Data'!BK45</f>
        <v>94</v>
      </c>
      <c r="AS2" s="7">
        <f>'Raw Data'!BL45</f>
        <v>103</v>
      </c>
      <c r="AT2" s="7">
        <f>'Raw Data'!BM45</f>
        <v>93</v>
      </c>
      <c r="AU2" s="7">
        <f>'Raw Data'!BN45</f>
        <v>85</v>
      </c>
      <c r="AV2" s="7">
        <f>'Raw Data'!BO45</f>
        <v>60</v>
      </c>
      <c r="AW2" s="7">
        <f>'Raw Data'!BP45</f>
        <v>69</v>
      </c>
      <c r="AX2" s="7">
        <f>'Raw Data'!BQ45</f>
        <v>42</v>
      </c>
      <c r="AY2" s="7">
        <f>'Raw Data'!BR45</f>
        <v>68</v>
      </c>
      <c r="AZ2" s="7">
        <f>'Raw Data'!BS45</f>
        <v>84</v>
      </c>
      <c r="BA2" s="7">
        <f>'Raw Data'!BT45</f>
        <v>81</v>
      </c>
      <c r="BB2" s="7">
        <f>'Raw Data'!BU45</f>
        <v>111</v>
      </c>
      <c r="BC2" s="7">
        <f>'Raw Data'!BV45</f>
        <v>114</v>
      </c>
      <c r="BD2" s="7">
        <f>'Raw Data'!BW45</f>
        <v>105</v>
      </c>
      <c r="BE2" s="7">
        <f>'Raw Data'!BX45</f>
        <v>105</v>
      </c>
      <c r="BF2" s="7">
        <f>'Raw Data'!BY45</f>
        <v>104</v>
      </c>
      <c r="BG2" s="7">
        <f>'Raw Data'!BZ45</f>
        <v>106</v>
      </c>
      <c r="BH2" s="7">
        <f>'Raw Data'!CA45</f>
        <v>106</v>
      </c>
      <c r="BI2" s="7">
        <f>'Raw Data'!CB45</f>
        <v>100</v>
      </c>
      <c r="BJ2" s="7">
        <f>'Raw Data'!CC45</f>
        <v>86</v>
      </c>
      <c r="BK2" s="7">
        <f>'Raw Data'!CD45</f>
        <v>72</v>
      </c>
      <c r="BL2" s="7">
        <f>'Raw Data'!CE45</f>
        <v>113</v>
      </c>
      <c r="BM2" s="7">
        <f>'Raw Data'!CF45</f>
        <v>136</v>
      </c>
      <c r="BN2" s="7">
        <f>'Raw Data'!CG45</f>
        <v>151</v>
      </c>
      <c r="BO2" s="7">
        <f>'Raw Data'!CH45</f>
        <v>137</v>
      </c>
      <c r="BP2" s="7">
        <f>'Raw Data'!CI45</f>
        <v>125</v>
      </c>
      <c r="BQ2" s="7">
        <f>'Raw Data'!CJ45</f>
        <v>99</v>
      </c>
      <c r="BR2" s="7">
        <f>'Raw Data'!CK45</f>
        <v>109</v>
      </c>
      <c r="BS2" s="7">
        <f>'Raw Data'!CL45</f>
        <v>115</v>
      </c>
      <c r="BT2" s="7">
        <f>'Raw Data'!CM45</f>
        <v>106</v>
      </c>
      <c r="BU2" s="7">
        <f>'Raw Data'!CN45</f>
        <v>125</v>
      </c>
      <c r="BV2" s="7">
        <f>'Raw Data'!CO45</f>
        <v>83</v>
      </c>
      <c r="BW2" s="7">
        <f>'Raw Data'!CP45</f>
        <v>87</v>
      </c>
      <c r="BX2" s="7">
        <f>'Raw Data'!CQ45</f>
        <v>130</v>
      </c>
      <c r="BY2" s="7">
        <f>'Raw Data'!CR45</f>
        <v>137</v>
      </c>
      <c r="BZ2" s="7">
        <f>'Raw Data'!CS45</f>
        <v>124</v>
      </c>
      <c r="CA2" s="7">
        <f>'Raw Data'!CT45</f>
        <v>142</v>
      </c>
      <c r="CB2" s="7">
        <f>'Raw Data'!CU45</f>
        <v>127</v>
      </c>
      <c r="CC2" s="7">
        <f>'Raw Data'!CV45</f>
        <v>105</v>
      </c>
      <c r="CD2" s="7">
        <f>'Raw Data'!CW45</f>
        <v>113</v>
      </c>
      <c r="CE2" s="7">
        <f>'Raw Data'!CX45</f>
        <v>109</v>
      </c>
      <c r="CF2" s="7">
        <f>'Raw Data'!CY45</f>
        <v>74</v>
      </c>
      <c r="CG2" s="7">
        <f>'Raw Data'!CZ45</f>
        <v>102</v>
      </c>
      <c r="CH2" s="7">
        <f>'Raw Data'!DA45</f>
        <v>94</v>
      </c>
      <c r="CI2" s="7">
        <f>'Raw Data'!DB45</f>
        <v>112</v>
      </c>
      <c r="CJ2" s="7">
        <f>'Raw Data'!DC45</f>
        <v>171</v>
      </c>
      <c r="CK2" s="7">
        <f>'Raw Data'!DD45</f>
        <v>131</v>
      </c>
      <c r="CL2" s="7">
        <f>'Raw Data'!DE45</f>
        <v>165</v>
      </c>
      <c r="CM2" s="7">
        <f>'Raw Data'!DF45</f>
        <v>146</v>
      </c>
      <c r="CN2" s="7">
        <f>'Raw Data'!DG45</f>
        <v>121</v>
      </c>
      <c r="CO2" s="7">
        <f>'Raw Data'!DH45</f>
        <v>125</v>
      </c>
      <c r="CP2" s="7">
        <f>'Raw Data'!DI45</f>
        <v>146</v>
      </c>
      <c r="CQ2" s="7">
        <f>'Raw Data'!DJ45</f>
        <v>134</v>
      </c>
      <c r="CR2" s="7">
        <f>'Raw Data'!DK45</f>
        <v>129</v>
      </c>
      <c r="CS2" s="7">
        <f>'Raw Data'!DL45</f>
        <v>109</v>
      </c>
      <c r="CT2" s="7">
        <f>'Raw Data'!DM45</f>
        <v>89</v>
      </c>
      <c r="CU2" s="7">
        <f>'Raw Data'!DN45</f>
        <v>91</v>
      </c>
      <c r="CV2" s="7">
        <f>'Raw Data'!DO45</f>
        <v>136</v>
      </c>
      <c r="CW2" s="7">
        <f>'Raw Data'!DP45</f>
        <v>168</v>
      </c>
      <c r="CX2" s="7">
        <f>'Raw Data'!DQ45</f>
        <v>157</v>
      </c>
      <c r="CY2" s="7">
        <f>'Raw Data'!DR45</f>
        <v>150</v>
      </c>
      <c r="CZ2" s="7">
        <f>'Raw Data'!DS45</f>
        <v>161</v>
      </c>
      <c r="DA2" s="7">
        <f>'Raw Data'!DT45</f>
        <v>136</v>
      </c>
      <c r="DB2" s="7">
        <f>'Raw Data'!DU45</f>
        <v>127</v>
      </c>
      <c r="DC2" s="7">
        <f>'Raw Data'!DV45</f>
        <v>114</v>
      </c>
      <c r="DD2" s="7">
        <f>'Raw Data'!DW45</f>
        <v>115</v>
      </c>
      <c r="DE2" s="7">
        <f>'Raw Data'!DX45</f>
        <v>125</v>
      </c>
      <c r="DF2" s="7">
        <f>'Raw Data'!DY45</f>
        <v>106</v>
      </c>
      <c r="DG2" s="7">
        <f>'Raw Data'!DZ45</f>
        <v>88</v>
      </c>
      <c r="DH2" s="7">
        <f>'Raw Data'!EA45</f>
        <v>115</v>
      </c>
      <c r="DI2" s="7">
        <f>'Raw Data'!EB45</f>
        <v>149</v>
      </c>
      <c r="DJ2" s="7">
        <f>'Raw Data'!EC45</f>
        <v>192</v>
      </c>
      <c r="DK2" s="7">
        <f>'Raw Data'!ED45</f>
        <v>147</v>
      </c>
      <c r="DL2" s="7">
        <f>'Raw Data'!EE45</f>
        <v>122</v>
      </c>
      <c r="DM2" s="7">
        <f>'Raw Data'!EF45</f>
        <v>127</v>
      </c>
      <c r="DN2" s="7">
        <f>'Raw Data'!EG45</f>
        <v>142</v>
      </c>
      <c r="DO2" s="7">
        <f>'Raw Data'!EH45</f>
        <v>144</v>
      </c>
      <c r="DP2" s="7">
        <f>'Raw Data'!EI45</f>
        <v>118</v>
      </c>
      <c r="DQ2" s="7">
        <f>'Raw Data'!EJ45</f>
        <v>157</v>
      </c>
      <c r="DR2" s="7">
        <f>'Raw Data'!EK45</f>
        <v>96</v>
      </c>
      <c r="DS2" s="7">
        <f>'Raw Data'!EL45</f>
        <v>105</v>
      </c>
      <c r="DT2" s="7">
        <f>'Raw Data'!EM45</f>
        <v>140</v>
      </c>
      <c r="DU2" s="7">
        <f>'Raw Data'!EN45</f>
        <v>153</v>
      </c>
      <c r="DV2" s="7">
        <f>'Raw Data'!EO45</f>
        <v>202</v>
      </c>
      <c r="DW2" s="7">
        <f>'Raw Data'!EP45</f>
        <v>185</v>
      </c>
      <c r="DX2" s="7">
        <f>'Raw Data'!EQ45</f>
        <v>171</v>
      </c>
      <c r="DY2" s="7">
        <f>'Raw Data'!ER45</f>
        <v>146</v>
      </c>
      <c r="DZ2" s="7">
        <f>'Raw Data'!ES45</f>
        <v>143</v>
      </c>
      <c r="EA2" s="7">
        <f>'Raw Data'!ET45</f>
        <v>159</v>
      </c>
      <c r="EB2" s="7">
        <f>'Raw Data'!EU45</f>
        <v>143</v>
      </c>
      <c r="EC2" s="7">
        <f>'Raw Data'!EV45</f>
        <v>148</v>
      </c>
      <c r="ED2" s="7">
        <f>'Raw Data'!EW45</f>
        <v>111</v>
      </c>
      <c r="EE2" s="7">
        <f>'Raw Data'!EX45</f>
        <v>92</v>
      </c>
      <c r="EF2" s="7">
        <f>'Raw Data'!EY45</f>
        <v>138</v>
      </c>
      <c r="EG2" s="7">
        <f>'Raw Data'!EZ45</f>
        <v>158</v>
      </c>
      <c r="EH2" s="7">
        <f>'Raw Data'!FA45</f>
        <v>175</v>
      </c>
      <c r="EI2" s="7">
        <f>'Raw Data'!FB45</f>
        <v>185</v>
      </c>
      <c r="EJ2" s="7">
        <f>'Raw Data'!FC45</f>
        <v>155</v>
      </c>
      <c r="EK2" s="7">
        <f>'Raw Data'!FD45</f>
        <v>159</v>
      </c>
      <c r="EL2" s="7">
        <f>'Raw Data'!FE45</f>
        <v>159</v>
      </c>
      <c r="EM2" s="7">
        <f>'Raw Data'!FF45</f>
        <v>145</v>
      </c>
      <c r="EN2" s="7">
        <f>'Raw Data'!FG45</f>
        <v>140</v>
      </c>
      <c r="EO2" s="7">
        <f>'Raw Data'!FH45</f>
        <v>173</v>
      </c>
      <c r="EP2" s="7">
        <f>'Raw Data'!FI45</f>
        <v>112</v>
      </c>
      <c r="EQ2" s="7">
        <f>'Raw Data'!FJ45</f>
        <v>129</v>
      </c>
      <c r="ER2" s="7">
        <f>'Raw Data'!FK45</f>
        <v>180</v>
      </c>
      <c r="ES2" s="7">
        <f>'Raw Data'!FL45</f>
        <v>180</v>
      </c>
      <c r="ET2" s="7">
        <f>'Raw Data'!FM45</f>
        <v>203</v>
      </c>
      <c r="EU2" s="7">
        <f>'Raw Data'!FN45</f>
        <v>218</v>
      </c>
      <c r="EV2" s="7">
        <f>'Raw Data'!FO45</f>
        <v>136</v>
      </c>
      <c r="EW2" s="7">
        <f>'Raw Data'!FP45</f>
        <v>171</v>
      </c>
      <c r="EX2" s="7">
        <f>'Raw Data'!FQ45</f>
        <v>162</v>
      </c>
      <c r="EY2" s="7">
        <f>'Raw Data'!FR45</f>
        <v>166</v>
      </c>
      <c r="EZ2" s="7">
        <f>'Raw Data'!FS45</f>
        <v>164</v>
      </c>
      <c r="FA2" s="7">
        <f>'Raw Data'!FT45</f>
        <v>164</v>
      </c>
      <c r="FB2" s="7">
        <f>'Raw Data'!FU45</f>
        <v>118</v>
      </c>
      <c r="FC2" s="7">
        <f>'Raw Data'!FV45</f>
        <v>89</v>
      </c>
      <c r="FD2" s="7">
        <f>'Raw Data'!FW45</f>
        <v>187</v>
      </c>
      <c r="FE2" s="7">
        <f>'Raw Data'!FX45</f>
        <v>186</v>
      </c>
      <c r="FF2" s="7">
        <f>'Raw Data'!FY45</f>
        <v>219</v>
      </c>
      <c r="FG2" s="7">
        <f>'Raw Data'!FZ45</f>
        <v>188</v>
      </c>
      <c r="FH2" s="7">
        <f>'Raw Data'!GA45</f>
        <v>172</v>
      </c>
      <c r="FI2" s="7">
        <f>'Raw Data'!GB45</f>
        <v>189</v>
      </c>
      <c r="FJ2" s="7">
        <f>'Raw Data'!GC45</f>
        <v>142</v>
      </c>
      <c r="FK2" s="7">
        <f>'Raw Data'!GD45</f>
        <v>176</v>
      </c>
      <c r="FL2" s="7">
        <f>'Raw Data'!GE45</f>
        <v>135</v>
      </c>
      <c r="FM2" s="7">
        <f>'Raw Data'!GF45</f>
        <v>166</v>
      </c>
      <c r="FN2" s="7">
        <f>'Raw Data'!GG45</f>
        <v>119</v>
      </c>
      <c r="FO2" s="7">
        <f>'Raw Data'!GH45</f>
        <v>123</v>
      </c>
      <c r="FP2" s="7">
        <f>'Raw Data'!GI45</f>
        <v>184</v>
      </c>
      <c r="FQ2" s="7">
        <f>'Raw Data'!GJ45</f>
        <v>189</v>
      </c>
      <c r="FR2" s="7">
        <f>'Raw Data'!GK45</f>
        <v>217</v>
      </c>
      <c r="FS2" s="7">
        <f>'Raw Data'!GL45</f>
        <v>190</v>
      </c>
      <c r="FT2" s="7">
        <f>'Raw Data'!GM45</f>
        <v>185</v>
      </c>
      <c r="FU2" s="7">
        <f>'Raw Data'!GN45</f>
        <v>201</v>
      </c>
      <c r="FV2" s="7">
        <f>'Raw Data'!GO45</f>
        <v>162</v>
      </c>
      <c r="FW2" s="7">
        <f>'Raw Data'!GP45</f>
        <v>189</v>
      </c>
      <c r="FX2" s="7">
        <f>'Raw Data'!GQ45</f>
        <v>206</v>
      </c>
      <c r="FY2" s="7">
        <f>'Raw Data'!GR45</f>
        <v>174</v>
      </c>
      <c r="FZ2" s="7">
        <f>'Raw Data'!GS45</f>
        <v>147</v>
      </c>
      <c r="GA2" s="7">
        <f>'Raw Data'!GT45</f>
        <v>146</v>
      </c>
      <c r="GB2" s="7">
        <f>'Raw Data'!GU45</f>
        <v>199</v>
      </c>
      <c r="GC2" s="7">
        <f>'Raw Data'!GV45</f>
        <v>154</v>
      </c>
      <c r="GD2" s="7">
        <f>'Raw Data'!GW45</f>
        <v>149</v>
      </c>
      <c r="GE2" s="7">
        <f>'Raw Data'!GX45</f>
        <v>221</v>
      </c>
      <c r="GF2" s="7">
        <f>'Raw Data'!GY45</f>
        <v>389</v>
      </c>
      <c r="GG2" s="7">
        <f>'Raw Data'!GZ45</f>
        <v>0</v>
      </c>
      <c r="GH2" s="7">
        <f>'Raw Data'!HA45</f>
        <v>0</v>
      </c>
      <c r="GI2" s="7">
        <f>'Raw Data'!HB45</f>
        <v>0</v>
      </c>
      <c r="GJ2" s="7">
        <f>'Raw Data'!HC45</f>
        <v>0</v>
      </c>
      <c r="GK2" s="7">
        <f>'Raw Data'!HD45</f>
        <v>0</v>
      </c>
      <c r="GL2" s="7">
        <f>'Raw Data'!HE45</f>
        <v>0</v>
      </c>
      <c r="GM2" s="7">
        <f>'Raw Data'!HF45</f>
        <v>0</v>
      </c>
      <c r="GN2" s="7">
        <f>'Raw Data'!HG45</f>
        <v>0</v>
      </c>
      <c r="GO2" s="7">
        <f>'Raw Data'!HH45</f>
        <v>0</v>
      </c>
      <c r="GP2" s="7">
        <f>'Raw Data'!HI45</f>
        <v>0</v>
      </c>
      <c r="GQ2" s="7">
        <f>'Raw Data'!HJ45</f>
        <v>0</v>
      </c>
    </row>
    <row r="3" spans="1:199" s="79" customFormat="1" x14ac:dyDescent="0.3">
      <c r="A3" s="79" t="s">
        <v>19</v>
      </c>
      <c r="B3" s="79">
        <f>'Raw Data'!U46</f>
        <v>96</v>
      </c>
      <c r="C3" s="79">
        <f>'Raw Data'!V46</f>
        <v>61</v>
      </c>
      <c r="D3" s="79">
        <f>'Raw Data'!W46</f>
        <v>91</v>
      </c>
      <c r="E3" s="79">
        <f>'Raw Data'!X46</f>
        <v>106</v>
      </c>
      <c r="F3" s="79">
        <f>'Raw Data'!Y46</f>
        <v>111</v>
      </c>
      <c r="G3" s="79">
        <f>'Raw Data'!Z46</f>
        <v>114</v>
      </c>
      <c r="H3" s="79">
        <f>'Raw Data'!AA46</f>
        <v>69</v>
      </c>
      <c r="I3" s="79">
        <f>'Raw Data'!AB46</f>
        <v>83</v>
      </c>
      <c r="J3" s="79">
        <f>'Raw Data'!AC46</f>
        <v>115</v>
      </c>
      <c r="K3" s="79">
        <f>'Raw Data'!AD46</f>
        <v>71</v>
      </c>
      <c r="L3" s="79">
        <f>'Raw Data'!AE46</f>
        <v>77</v>
      </c>
      <c r="M3" s="79">
        <f>'Raw Data'!AF46</f>
        <v>55</v>
      </c>
      <c r="N3" s="79">
        <f>'Raw Data'!AG46</f>
        <v>63</v>
      </c>
      <c r="O3" s="79">
        <f>'Raw Data'!AH46</f>
        <v>22</v>
      </c>
      <c r="P3" s="79">
        <f>'Raw Data'!AI46</f>
        <v>48</v>
      </c>
      <c r="Q3" s="79">
        <f>'Raw Data'!AJ46</f>
        <v>33</v>
      </c>
      <c r="R3" s="79">
        <f>'Raw Data'!AK46</f>
        <v>53</v>
      </c>
      <c r="S3" s="79">
        <f>'Raw Data'!AL46</f>
        <v>34</v>
      </c>
      <c r="T3" s="79">
        <f>'Raw Data'!AM46</f>
        <v>38</v>
      </c>
      <c r="U3" s="79">
        <f>'Raw Data'!AN46</f>
        <v>31</v>
      </c>
      <c r="V3" s="79">
        <f>'Raw Data'!AO46</f>
        <v>21</v>
      </c>
      <c r="W3" s="79">
        <f>'Raw Data'!AP46</f>
        <v>52</v>
      </c>
      <c r="X3" s="79">
        <f>'Raw Data'!AQ46</f>
        <v>20</v>
      </c>
      <c r="Y3" s="79">
        <f>'Raw Data'!AR46</f>
        <v>35</v>
      </c>
      <c r="Z3" s="79">
        <f>'Raw Data'!AS46</f>
        <v>19</v>
      </c>
      <c r="AA3" s="79">
        <f>'Raw Data'!AT46</f>
        <v>19</v>
      </c>
      <c r="AB3" s="79">
        <f>'Raw Data'!AU46</f>
        <v>11</v>
      </c>
      <c r="AC3" s="79">
        <f>'Raw Data'!AV46</f>
        <v>22</v>
      </c>
      <c r="AD3" s="79">
        <f>'Raw Data'!AW46</f>
        <v>33</v>
      </c>
      <c r="AE3" s="79">
        <f>'Raw Data'!AX46</f>
        <v>23</v>
      </c>
      <c r="AF3" s="79">
        <f>'Raw Data'!AY46</f>
        <v>17</v>
      </c>
      <c r="AG3" s="79">
        <f>'Raw Data'!AZ46</f>
        <v>20</v>
      </c>
      <c r="AH3" s="79">
        <f>'Raw Data'!BA46</f>
        <v>28</v>
      </c>
      <c r="AI3" s="79">
        <f>'Raw Data'!BB46</f>
        <v>26</v>
      </c>
      <c r="AJ3" s="79">
        <f>'Raw Data'!BC46</f>
        <v>35</v>
      </c>
      <c r="AK3" s="79">
        <f>'Raw Data'!BD46</f>
        <v>19</v>
      </c>
      <c r="AL3" s="79">
        <f>'Raw Data'!BE46</f>
        <v>30</v>
      </c>
      <c r="AM3" s="79">
        <f>'Raw Data'!BF46</f>
        <v>22</v>
      </c>
      <c r="AN3" s="79">
        <f>'Raw Data'!BG46</f>
        <v>13</v>
      </c>
      <c r="AO3" s="79">
        <f>'Raw Data'!BH46</f>
        <v>29</v>
      </c>
      <c r="AP3" s="79">
        <f>'Raw Data'!BI46</f>
        <v>22</v>
      </c>
      <c r="AQ3" s="79">
        <f>'Raw Data'!BJ46</f>
        <v>25</v>
      </c>
      <c r="AR3" s="79">
        <f>'Raw Data'!BK46</f>
        <v>17</v>
      </c>
      <c r="AS3" s="79">
        <f>'Raw Data'!BL46</f>
        <v>24</v>
      </c>
      <c r="AT3" s="79">
        <f>'Raw Data'!BM46</f>
        <v>33</v>
      </c>
      <c r="AU3" s="79">
        <f>'Raw Data'!BN46</f>
        <v>16</v>
      </c>
      <c r="AV3" s="79">
        <f>'Raw Data'!BO46</f>
        <v>20</v>
      </c>
      <c r="AW3" s="79">
        <f>'Raw Data'!BP46</f>
        <v>13</v>
      </c>
      <c r="AX3" s="79">
        <f>'Raw Data'!BQ46</f>
        <v>9</v>
      </c>
      <c r="AY3" s="79">
        <f>'Raw Data'!BR46</f>
        <v>9</v>
      </c>
      <c r="AZ3" s="79">
        <f>'Raw Data'!BS46</f>
        <v>15</v>
      </c>
      <c r="BA3" s="79">
        <f>'Raw Data'!BT46</f>
        <v>6</v>
      </c>
      <c r="BB3" s="79">
        <f>'Raw Data'!BU46</f>
        <v>15</v>
      </c>
      <c r="BC3" s="79">
        <f>'Raw Data'!BV46</f>
        <v>28</v>
      </c>
      <c r="BD3" s="79">
        <f>'Raw Data'!BW46</f>
        <v>16</v>
      </c>
      <c r="BE3" s="79">
        <f>'Raw Data'!BX46</f>
        <v>29</v>
      </c>
      <c r="BF3" s="79">
        <f>'Raw Data'!BY46</f>
        <v>33</v>
      </c>
      <c r="BG3" s="79">
        <f>'Raw Data'!BZ46</f>
        <v>34</v>
      </c>
      <c r="BH3" s="79">
        <f>'Raw Data'!CA46</f>
        <v>22</v>
      </c>
      <c r="BI3" s="79">
        <f>'Raw Data'!CB46</f>
        <v>24</v>
      </c>
      <c r="BJ3" s="79">
        <f>'Raw Data'!CC46</f>
        <v>12</v>
      </c>
      <c r="BK3" s="79">
        <f>'Raw Data'!CD46</f>
        <v>20</v>
      </c>
      <c r="BL3" s="79">
        <f>'Raw Data'!CE46</f>
        <v>12</v>
      </c>
      <c r="BM3" s="79">
        <f>'Raw Data'!CF46</f>
        <v>26</v>
      </c>
      <c r="BN3" s="79">
        <f>'Raw Data'!CG46</f>
        <v>18</v>
      </c>
      <c r="BO3" s="79">
        <f>'Raw Data'!CH46</f>
        <v>28</v>
      </c>
      <c r="BP3" s="79">
        <f>'Raw Data'!CI46</f>
        <v>21</v>
      </c>
      <c r="BQ3" s="79">
        <f>'Raw Data'!CJ46</f>
        <v>30</v>
      </c>
      <c r="BR3" s="79">
        <f>'Raw Data'!CK46</f>
        <v>33</v>
      </c>
      <c r="BS3" s="79">
        <f>'Raw Data'!CL46</f>
        <v>23</v>
      </c>
      <c r="BT3" s="79">
        <f>'Raw Data'!CM46</f>
        <v>30</v>
      </c>
      <c r="BU3" s="79">
        <f>'Raw Data'!CN46</f>
        <v>29</v>
      </c>
      <c r="BV3" s="79">
        <f>'Raw Data'!CO46</f>
        <v>15</v>
      </c>
      <c r="BW3" s="79">
        <f>'Raw Data'!CP46</f>
        <v>18</v>
      </c>
      <c r="BX3" s="79">
        <f>'Raw Data'!CQ46</f>
        <v>37</v>
      </c>
      <c r="BY3" s="79">
        <f>'Raw Data'!CR46</f>
        <v>27</v>
      </c>
      <c r="BZ3" s="79">
        <f>'Raw Data'!CS46</f>
        <v>32</v>
      </c>
      <c r="CA3" s="79">
        <f>'Raw Data'!CT46</f>
        <v>33</v>
      </c>
      <c r="CB3" s="79">
        <f>'Raw Data'!CU46</f>
        <v>18</v>
      </c>
      <c r="CC3" s="79">
        <f>'Raw Data'!CV46</f>
        <v>27</v>
      </c>
      <c r="CD3" s="79">
        <f>'Raw Data'!CW46</f>
        <v>23</v>
      </c>
      <c r="CE3" s="79">
        <f>'Raw Data'!CX46</f>
        <v>18</v>
      </c>
      <c r="CF3" s="79">
        <f>'Raw Data'!CY46</f>
        <v>45</v>
      </c>
      <c r="CG3" s="79">
        <f>'Raw Data'!CZ46</f>
        <v>38</v>
      </c>
      <c r="CH3" s="79">
        <f>'Raw Data'!DA46</f>
        <v>19</v>
      </c>
      <c r="CI3" s="79">
        <f>'Raw Data'!DB46</f>
        <v>30</v>
      </c>
      <c r="CJ3" s="79">
        <f>'Raw Data'!DC46</f>
        <v>50</v>
      </c>
      <c r="CK3" s="79">
        <f>'Raw Data'!DD46</f>
        <v>51</v>
      </c>
      <c r="CL3" s="79">
        <f>'Raw Data'!DE46</f>
        <v>40</v>
      </c>
      <c r="CM3" s="79">
        <f>'Raw Data'!DF46</f>
        <v>35</v>
      </c>
      <c r="CN3" s="79">
        <f>'Raw Data'!DG46</f>
        <v>30</v>
      </c>
      <c r="CO3" s="79">
        <f>'Raw Data'!DH46</f>
        <v>46</v>
      </c>
      <c r="CP3" s="79">
        <f>'Raw Data'!DI46</f>
        <v>29</v>
      </c>
      <c r="CQ3" s="79">
        <f>'Raw Data'!DJ46</f>
        <v>40</v>
      </c>
      <c r="CR3" s="79">
        <f>'Raw Data'!DK46</f>
        <v>30</v>
      </c>
      <c r="CS3" s="79">
        <f>'Raw Data'!DL46</f>
        <v>27</v>
      </c>
      <c r="CT3" s="79">
        <f>'Raw Data'!DM46</f>
        <v>25</v>
      </c>
      <c r="CU3" s="79">
        <f>'Raw Data'!DN46</f>
        <v>52</v>
      </c>
      <c r="CV3" s="79">
        <f>'Raw Data'!DO46</f>
        <v>44</v>
      </c>
      <c r="CW3" s="79">
        <f>'Raw Data'!DP46</f>
        <v>41</v>
      </c>
      <c r="CX3" s="79">
        <f>'Raw Data'!DQ46</f>
        <v>36</v>
      </c>
      <c r="CY3" s="79">
        <f>'Raw Data'!DR46</f>
        <v>34</v>
      </c>
      <c r="CZ3" s="79">
        <f>'Raw Data'!DS46</f>
        <v>39</v>
      </c>
      <c r="DA3" s="79">
        <f>'Raw Data'!DT46</f>
        <v>44</v>
      </c>
      <c r="DB3" s="79">
        <f>'Raw Data'!DU46</f>
        <v>38</v>
      </c>
      <c r="DC3" s="79">
        <f>'Raw Data'!DV46</f>
        <v>48</v>
      </c>
      <c r="DD3" s="79">
        <f>'Raw Data'!DW46</f>
        <v>30</v>
      </c>
      <c r="DE3" s="79">
        <f>'Raw Data'!DX46</f>
        <v>59</v>
      </c>
      <c r="DF3" s="79">
        <f>'Raw Data'!DY46</f>
        <v>22</v>
      </c>
      <c r="DG3" s="79">
        <f>'Raw Data'!DZ46</f>
        <v>26</v>
      </c>
      <c r="DH3" s="79">
        <f>'Raw Data'!EA46</f>
        <v>30</v>
      </c>
      <c r="DI3" s="79">
        <f>'Raw Data'!EB46</f>
        <v>38</v>
      </c>
      <c r="DJ3" s="79">
        <f>'Raw Data'!EC46</f>
        <v>33</v>
      </c>
      <c r="DK3" s="79">
        <f>'Raw Data'!ED46</f>
        <v>51</v>
      </c>
      <c r="DL3" s="79">
        <f>'Raw Data'!EE46</f>
        <v>75</v>
      </c>
      <c r="DM3" s="79">
        <f>'Raw Data'!EF46</f>
        <v>46</v>
      </c>
      <c r="DN3" s="79">
        <f>'Raw Data'!EG46</f>
        <v>53</v>
      </c>
      <c r="DO3" s="79">
        <f>'Raw Data'!EH46</f>
        <v>48</v>
      </c>
      <c r="DP3" s="79">
        <f>'Raw Data'!EI46</f>
        <v>34</v>
      </c>
      <c r="DQ3" s="79">
        <f>'Raw Data'!EJ46</f>
        <v>35</v>
      </c>
      <c r="DR3" s="79">
        <f>'Raw Data'!EK46</f>
        <v>32</v>
      </c>
      <c r="DS3" s="79">
        <f>'Raw Data'!EL46</f>
        <v>31</v>
      </c>
      <c r="DT3" s="79">
        <f>'Raw Data'!EM46</f>
        <v>40</v>
      </c>
      <c r="DU3" s="79">
        <f>'Raw Data'!EN46</f>
        <v>38</v>
      </c>
      <c r="DV3" s="79">
        <f>'Raw Data'!EO46</f>
        <v>37</v>
      </c>
      <c r="DW3" s="79">
        <f>'Raw Data'!EP46</f>
        <v>42</v>
      </c>
      <c r="DX3" s="79">
        <f>'Raw Data'!EQ46</f>
        <v>44</v>
      </c>
      <c r="DY3" s="79">
        <f>'Raw Data'!ER46</f>
        <v>39</v>
      </c>
      <c r="DZ3" s="79">
        <f>'Raw Data'!ES46</f>
        <v>51</v>
      </c>
      <c r="EA3" s="79">
        <f>'Raw Data'!ET46</f>
        <v>39</v>
      </c>
      <c r="EB3" s="79">
        <f>'Raw Data'!EU46</f>
        <v>28</v>
      </c>
      <c r="EC3" s="79">
        <f>'Raw Data'!EV46</f>
        <v>46</v>
      </c>
      <c r="ED3" s="79">
        <f>'Raw Data'!EW46</f>
        <v>32</v>
      </c>
      <c r="EE3" s="79">
        <f>'Raw Data'!EX46</f>
        <v>37</v>
      </c>
      <c r="EF3" s="79">
        <f>'Raw Data'!EY46</f>
        <v>43</v>
      </c>
      <c r="EG3" s="79">
        <f>'Raw Data'!EZ46</f>
        <v>38</v>
      </c>
      <c r="EH3" s="79">
        <f>'Raw Data'!FA46</f>
        <v>39</v>
      </c>
      <c r="EI3" s="79">
        <f>'Raw Data'!FB46</f>
        <v>48</v>
      </c>
      <c r="EJ3" s="79">
        <f>'Raw Data'!FC46</f>
        <v>46</v>
      </c>
      <c r="EK3" s="79">
        <f>'Raw Data'!FD46</f>
        <v>44</v>
      </c>
      <c r="EL3" s="79">
        <f>'Raw Data'!FE46</f>
        <v>51</v>
      </c>
      <c r="EM3" s="79">
        <f>'Raw Data'!FF46</f>
        <v>44</v>
      </c>
      <c r="EN3" s="79">
        <f>'Raw Data'!FG46</f>
        <v>26</v>
      </c>
      <c r="EO3" s="79">
        <f>'Raw Data'!FH46</f>
        <v>23</v>
      </c>
      <c r="EP3" s="79">
        <f>'Raw Data'!FI46</f>
        <v>29</v>
      </c>
      <c r="EQ3" s="79">
        <f>'Raw Data'!FJ46</f>
        <v>19</v>
      </c>
      <c r="ER3" s="79">
        <f>'Raw Data'!FK46</f>
        <v>54</v>
      </c>
      <c r="ES3" s="79">
        <f>'Raw Data'!FL46</f>
        <v>33</v>
      </c>
      <c r="ET3" s="79">
        <f>'Raw Data'!FM46</f>
        <v>45</v>
      </c>
      <c r="EU3" s="79">
        <f>'Raw Data'!FN46</f>
        <v>76</v>
      </c>
      <c r="EV3" s="79">
        <f>'Raw Data'!FO46</f>
        <v>49</v>
      </c>
      <c r="EW3" s="79">
        <f>'Raw Data'!FP46</f>
        <v>52</v>
      </c>
      <c r="EX3" s="79">
        <f>'Raw Data'!FQ46</f>
        <v>44</v>
      </c>
      <c r="EY3" s="79">
        <f>'Raw Data'!FR46</f>
        <v>66</v>
      </c>
      <c r="EZ3" s="79">
        <f>'Raw Data'!FS46</f>
        <v>42</v>
      </c>
      <c r="FA3" s="79">
        <f>'Raw Data'!FT46</f>
        <v>38</v>
      </c>
      <c r="FB3" s="79">
        <f>'Raw Data'!FU46</f>
        <v>35</v>
      </c>
      <c r="FC3" s="79">
        <f>'Raw Data'!FV46</f>
        <v>22</v>
      </c>
      <c r="FD3" s="79">
        <f>'Raw Data'!FW46</f>
        <v>43</v>
      </c>
      <c r="FE3" s="79">
        <f>'Raw Data'!FX46</f>
        <v>36</v>
      </c>
      <c r="FF3" s="79">
        <f>'Raw Data'!FY46</f>
        <v>44</v>
      </c>
      <c r="FG3" s="79">
        <f>'Raw Data'!FZ46</f>
        <v>53</v>
      </c>
      <c r="FH3" s="79">
        <f>'Raw Data'!GA46</f>
        <v>37</v>
      </c>
      <c r="FI3" s="79">
        <f>'Raw Data'!GB46</f>
        <v>39</v>
      </c>
      <c r="FJ3" s="79">
        <f>'Raw Data'!GC46</f>
        <v>35</v>
      </c>
      <c r="FK3" s="79">
        <f>'Raw Data'!GD46</f>
        <v>36</v>
      </c>
      <c r="FL3" s="79">
        <f>'Raw Data'!GE46</f>
        <v>26</v>
      </c>
      <c r="FM3" s="79">
        <f>'Raw Data'!GF46</f>
        <v>24</v>
      </c>
      <c r="FN3" s="79">
        <f>'Raw Data'!GG46</f>
        <v>21</v>
      </c>
      <c r="FO3" s="79">
        <f>'Raw Data'!GH46</f>
        <v>37</v>
      </c>
      <c r="FP3" s="79">
        <f>'Raw Data'!GI46</f>
        <v>30</v>
      </c>
      <c r="FQ3" s="79">
        <f>'Raw Data'!GJ46</f>
        <v>37</v>
      </c>
      <c r="FR3" s="79">
        <f>'Raw Data'!GK46</f>
        <v>35</v>
      </c>
      <c r="FS3" s="79">
        <f>'Raw Data'!GL46</f>
        <v>39</v>
      </c>
      <c r="FT3" s="79">
        <f>'Raw Data'!GM46</f>
        <v>45</v>
      </c>
      <c r="FU3" s="79">
        <f>'Raw Data'!GN46</f>
        <v>39</v>
      </c>
      <c r="FV3" s="79">
        <f>'Raw Data'!GO46</f>
        <v>35</v>
      </c>
      <c r="FW3" s="79">
        <f>'Raw Data'!GP46</f>
        <v>32</v>
      </c>
      <c r="FX3" s="79">
        <f>'Raw Data'!GQ46</f>
        <v>43</v>
      </c>
      <c r="FY3" s="79">
        <f>'Raw Data'!GR46</f>
        <v>41</v>
      </c>
      <c r="FZ3" s="79">
        <f>'Raw Data'!GS46</f>
        <v>29</v>
      </c>
      <c r="GA3" s="79">
        <f>'Raw Data'!GT46</f>
        <v>33</v>
      </c>
      <c r="GB3" s="79">
        <f>'Raw Data'!GU46</f>
        <v>38</v>
      </c>
      <c r="GC3" s="79">
        <f>'Raw Data'!GV46</f>
        <v>25</v>
      </c>
      <c r="GD3" s="79">
        <f>'Raw Data'!GW46</f>
        <v>27</v>
      </c>
      <c r="GE3" s="79">
        <f>'Raw Data'!GX46</f>
        <v>27</v>
      </c>
      <c r="GF3" s="79">
        <f>'Raw Data'!GY46</f>
        <v>51</v>
      </c>
      <c r="GG3" s="79">
        <f>'Raw Data'!GZ46</f>
        <v>0</v>
      </c>
      <c r="GH3" s="79">
        <f>'Raw Data'!HA46</f>
        <v>0</v>
      </c>
      <c r="GI3" s="79">
        <f>'Raw Data'!HB46</f>
        <v>0</v>
      </c>
      <c r="GJ3" s="79">
        <f>'Raw Data'!HC46</f>
        <v>0</v>
      </c>
      <c r="GK3" s="79">
        <f>'Raw Data'!HD46</f>
        <v>0</v>
      </c>
      <c r="GL3" s="79">
        <f>'Raw Data'!HE46</f>
        <v>0</v>
      </c>
      <c r="GM3" s="79">
        <f>'Raw Data'!HF46</f>
        <v>0</v>
      </c>
      <c r="GN3" s="79">
        <f>'Raw Data'!HG46</f>
        <v>0</v>
      </c>
      <c r="GO3" s="79">
        <f>'Raw Data'!HH46</f>
        <v>0</v>
      </c>
      <c r="GP3" s="79">
        <f>'Raw Data'!HI46</f>
        <v>0</v>
      </c>
      <c r="GQ3" s="79">
        <f>'Raw Data'!HJ46</f>
        <v>0</v>
      </c>
    </row>
    <row r="4" spans="1:199" s="7" customFormat="1" x14ac:dyDescent="0.3">
      <c r="A4" s="7" t="s">
        <v>20</v>
      </c>
      <c r="B4" s="7">
        <f>'Raw Data'!U47</f>
        <v>1</v>
      </c>
      <c r="C4" s="7">
        <f>'Raw Data'!V47</f>
        <v>3</v>
      </c>
      <c r="D4" s="7">
        <f>'Raw Data'!W47</f>
        <v>3</v>
      </c>
      <c r="E4" s="7">
        <f>'Raw Data'!X47</f>
        <v>4</v>
      </c>
      <c r="F4" s="7">
        <f>'Raw Data'!Y47</f>
        <v>4</v>
      </c>
      <c r="G4" s="7">
        <f>'Raw Data'!Z47</f>
        <v>6</v>
      </c>
      <c r="H4" s="7">
        <f>'Raw Data'!AA47</f>
        <v>4</v>
      </c>
      <c r="I4" s="7">
        <f>'Raw Data'!AB47</f>
        <v>4</v>
      </c>
      <c r="J4" s="7">
        <f>'Raw Data'!AC47</f>
        <v>1</v>
      </c>
      <c r="K4" s="7">
        <f>'Raw Data'!AD47</f>
        <v>14</v>
      </c>
      <c r="L4" s="7">
        <f>'Raw Data'!AE47</f>
        <v>1</v>
      </c>
      <c r="M4" s="7">
        <f>'Raw Data'!AF47</f>
        <v>3</v>
      </c>
      <c r="N4" s="7">
        <f>'Raw Data'!AG47</f>
        <v>2</v>
      </c>
      <c r="O4" s="7">
        <f>'Raw Data'!AH47</f>
        <v>1</v>
      </c>
      <c r="P4" s="7">
        <f>'Raw Data'!AI47</f>
        <v>6</v>
      </c>
      <c r="Q4" s="7">
        <f>'Raw Data'!AJ47</f>
        <v>2</v>
      </c>
      <c r="R4" s="7">
        <f>'Raw Data'!AK47</f>
        <v>3</v>
      </c>
      <c r="S4" s="7">
        <f>'Raw Data'!AL47</f>
        <v>5</v>
      </c>
      <c r="T4" s="7">
        <f>'Raw Data'!AM47</f>
        <v>2</v>
      </c>
      <c r="U4" s="7">
        <f>'Raw Data'!AN47</f>
        <v>2</v>
      </c>
      <c r="V4" s="7">
        <f>'Raw Data'!AO47</f>
        <v>9</v>
      </c>
      <c r="W4" s="7">
        <f>'Raw Data'!AP47</f>
        <v>5</v>
      </c>
      <c r="X4" s="7">
        <f>'Raw Data'!AQ47</f>
        <v>0</v>
      </c>
      <c r="Y4" s="7">
        <f>'Raw Data'!AR47</f>
        <v>1</v>
      </c>
      <c r="Z4" s="7">
        <f>'Raw Data'!AS47</f>
        <v>2</v>
      </c>
      <c r="AA4" s="7">
        <f>'Raw Data'!AT47</f>
        <v>0</v>
      </c>
      <c r="AB4" s="7">
        <f>'Raw Data'!AU47</f>
        <v>1</v>
      </c>
      <c r="AC4" s="7">
        <f>'Raw Data'!AV47</f>
        <v>2</v>
      </c>
      <c r="AD4" s="7">
        <f>'Raw Data'!AW47</f>
        <v>1</v>
      </c>
      <c r="AE4" s="7">
        <f>'Raw Data'!AX47</f>
        <v>0</v>
      </c>
      <c r="AF4" s="7">
        <f>'Raw Data'!AY47</f>
        <v>3</v>
      </c>
      <c r="AG4" s="7">
        <f>'Raw Data'!AZ47</f>
        <v>3</v>
      </c>
      <c r="AH4" s="7">
        <f>'Raw Data'!BA47</f>
        <v>1</v>
      </c>
      <c r="AI4" s="7">
        <f>'Raw Data'!BB47</f>
        <v>0</v>
      </c>
      <c r="AJ4" s="7">
        <f>'Raw Data'!BC47</f>
        <v>2</v>
      </c>
      <c r="AK4" s="7">
        <f>'Raw Data'!BD47</f>
        <v>0</v>
      </c>
      <c r="AL4" s="7">
        <f>'Raw Data'!BE47</f>
        <v>0</v>
      </c>
      <c r="AM4" s="7">
        <f>'Raw Data'!BF47</f>
        <v>1</v>
      </c>
      <c r="AN4" s="7">
        <f>'Raw Data'!BG47</f>
        <v>1</v>
      </c>
      <c r="AO4" s="7">
        <f>'Raw Data'!BH47</f>
        <v>3</v>
      </c>
      <c r="AP4" s="7">
        <f>'Raw Data'!BI47</f>
        <v>2</v>
      </c>
      <c r="AQ4" s="7">
        <f>'Raw Data'!BJ47</f>
        <v>1</v>
      </c>
      <c r="AR4" s="7">
        <f>'Raw Data'!BK47</f>
        <v>3</v>
      </c>
      <c r="AS4" s="7">
        <f>'Raw Data'!BL47</f>
        <v>1</v>
      </c>
      <c r="AT4" s="7">
        <f>'Raw Data'!BM47</f>
        <v>0</v>
      </c>
      <c r="AU4" s="7">
        <f>'Raw Data'!BN47</f>
        <v>0</v>
      </c>
      <c r="AV4" s="7">
        <f>'Raw Data'!BO47</f>
        <v>0</v>
      </c>
      <c r="AW4" s="7">
        <f>'Raw Data'!BP47</f>
        <v>1</v>
      </c>
      <c r="AX4" s="7">
        <f>'Raw Data'!BQ47</f>
        <v>2</v>
      </c>
      <c r="AY4" s="7">
        <f>'Raw Data'!BR47</f>
        <v>1</v>
      </c>
      <c r="AZ4" s="7">
        <f>'Raw Data'!BS47</f>
        <v>2</v>
      </c>
      <c r="BA4" s="7">
        <f>'Raw Data'!BT47</f>
        <v>1</v>
      </c>
      <c r="BB4" s="7">
        <f>'Raw Data'!BU47</f>
        <v>0</v>
      </c>
      <c r="BC4" s="7">
        <f>'Raw Data'!BV47</f>
        <v>0</v>
      </c>
      <c r="BD4" s="7">
        <f>'Raw Data'!BW47</f>
        <v>1</v>
      </c>
      <c r="BE4" s="7">
        <f>'Raw Data'!BX47</f>
        <v>0</v>
      </c>
      <c r="BF4" s="7">
        <f>'Raw Data'!BY47</f>
        <v>0</v>
      </c>
      <c r="BG4" s="7">
        <f>'Raw Data'!BZ47</f>
        <v>0</v>
      </c>
      <c r="BH4" s="7">
        <f>'Raw Data'!CA47</f>
        <v>1</v>
      </c>
      <c r="BI4" s="7">
        <f>'Raw Data'!CB47</f>
        <v>11</v>
      </c>
      <c r="BJ4" s="7">
        <f>'Raw Data'!CC47</f>
        <v>1</v>
      </c>
      <c r="BK4" s="7">
        <f>'Raw Data'!CD47</f>
        <v>1</v>
      </c>
      <c r="BL4" s="7">
        <f>'Raw Data'!CE47</f>
        <v>1</v>
      </c>
      <c r="BM4" s="7">
        <f>'Raw Data'!CF47</f>
        <v>2</v>
      </c>
      <c r="BN4" s="7">
        <f>'Raw Data'!CG47</f>
        <v>1</v>
      </c>
      <c r="BO4" s="7">
        <f>'Raw Data'!CH47</f>
        <v>3</v>
      </c>
      <c r="BP4" s="7">
        <f>'Raw Data'!CI47</f>
        <v>2</v>
      </c>
      <c r="BQ4" s="7">
        <f>'Raw Data'!CJ47</f>
        <v>0</v>
      </c>
      <c r="BR4" s="7">
        <f>'Raw Data'!CK47</f>
        <v>1</v>
      </c>
      <c r="BS4" s="7">
        <f>'Raw Data'!CL47</f>
        <v>0</v>
      </c>
      <c r="BT4" s="7">
        <f>'Raw Data'!CM47</f>
        <v>0</v>
      </c>
      <c r="BU4" s="7">
        <f>'Raw Data'!CN47</f>
        <v>1</v>
      </c>
      <c r="BV4" s="7">
        <f>'Raw Data'!CO47</f>
        <v>1</v>
      </c>
      <c r="BW4" s="7">
        <f>'Raw Data'!CP47</f>
        <v>2</v>
      </c>
      <c r="BX4" s="7">
        <f>'Raw Data'!CQ47</f>
        <v>2</v>
      </c>
      <c r="BY4" s="7">
        <f>'Raw Data'!CR47</f>
        <v>3</v>
      </c>
      <c r="BZ4" s="7">
        <f>'Raw Data'!CS47</f>
        <v>3</v>
      </c>
      <c r="CA4" s="7">
        <f>'Raw Data'!CT47</f>
        <v>2</v>
      </c>
      <c r="CB4" s="7">
        <f>'Raw Data'!CU47</f>
        <v>2</v>
      </c>
      <c r="CC4" s="7">
        <f>'Raw Data'!CV47</f>
        <v>0</v>
      </c>
      <c r="CD4" s="7">
        <f>'Raw Data'!CW47</f>
        <v>2</v>
      </c>
      <c r="CE4" s="7">
        <f>'Raw Data'!CX47</f>
        <v>5</v>
      </c>
      <c r="CF4" s="7">
        <f>'Raw Data'!CY47</f>
        <v>3</v>
      </c>
      <c r="CG4" s="7">
        <f>'Raw Data'!CZ47</f>
        <v>0</v>
      </c>
      <c r="CH4" s="7">
        <f>'Raw Data'!DA47</f>
        <v>3</v>
      </c>
      <c r="CI4" s="7">
        <f>'Raw Data'!DB47</f>
        <v>1</v>
      </c>
      <c r="CJ4" s="7">
        <f>'Raw Data'!DC47</f>
        <v>6</v>
      </c>
      <c r="CK4" s="7">
        <f>'Raw Data'!DD47</f>
        <v>4</v>
      </c>
      <c r="CL4" s="7">
        <f>'Raw Data'!DE47</f>
        <v>1</v>
      </c>
      <c r="CM4" s="7">
        <f>'Raw Data'!DF47</f>
        <v>1</v>
      </c>
      <c r="CN4" s="7">
        <f>'Raw Data'!DG47</f>
        <v>0</v>
      </c>
      <c r="CO4" s="7">
        <f>'Raw Data'!DH47</f>
        <v>2</v>
      </c>
      <c r="CP4" s="7">
        <f>'Raw Data'!DI47</f>
        <v>1</v>
      </c>
      <c r="CQ4" s="7">
        <f>'Raw Data'!DJ47</f>
        <v>3</v>
      </c>
      <c r="CR4" s="7">
        <f>'Raw Data'!DK47</f>
        <v>6</v>
      </c>
      <c r="CS4" s="7">
        <f>'Raw Data'!DL47</f>
        <v>4</v>
      </c>
      <c r="CT4" s="7">
        <f>'Raw Data'!DM47</f>
        <v>1</v>
      </c>
      <c r="CU4" s="7">
        <f>'Raw Data'!DN47</f>
        <v>3</v>
      </c>
      <c r="CV4" s="7">
        <f>'Raw Data'!DO47</f>
        <v>0</v>
      </c>
      <c r="CW4" s="7">
        <f>'Raw Data'!DP47</f>
        <v>4</v>
      </c>
      <c r="CX4" s="7">
        <f>'Raw Data'!DQ47</f>
        <v>1</v>
      </c>
      <c r="CY4" s="7">
        <f>'Raw Data'!DR47</f>
        <v>3</v>
      </c>
      <c r="CZ4" s="7">
        <f>'Raw Data'!DS47</f>
        <v>2</v>
      </c>
      <c r="DA4" s="7">
        <f>'Raw Data'!DT47</f>
        <v>4</v>
      </c>
      <c r="DB4" s="7">
        <f>'Raw Data'!DU47</f>
        <v>7</v>
      </c>
      <c r="DC4" s="7">
        <f>'Raw Data'!DV47</f>
        <v>2</v>
      </c>
      <c r="DD4" s="7">
        <f>'Raw Data'!DW47</f>
        <v>2</v>
      </c>
      <c r="DE4" s="7">
        <f>'Raw Data'!DX47</f>
        <v>5</v>
      </c>
      <c r="DF4" s="7">
        <f>'Raw Data'!DY47</f>
        <v>5</v>
      </c>
      <c r="DG4" s="7">
        <f>'Raw Data'!DZ47</f>
        <v>3</v>
      </c>
      <c r="DH4" s="7">
        <f>'Raw Data'!EA47</f>
        <v>1</v>
      </c>
      <c r="DI4" s="7">
        <f>'Raw Data'!EB47</f>
        <v>2</v>
      </c>
      <c r="DJ4" s="7">
        <f>'Raw Data'!EC47</f>
        <v>6</v>
      </c>
      <c r="DK4" s="7">
        <f>'Raw Data'!ED47</f>
        <v>2</v>
      </c>
      <c r="DL4" s="7">
        <f>'Raw Data'!EE47</f>
        <v>4</v>
      </c>
      <c r="DM4" s="7">
        <f>'Raw Data'!EF47</f>
        <v>1</v>
      </c>
      <c r="DN4" s="7">
        <f>'Raw Data'!EG47</f>
        <v>6</v>
      </c>
      <c r="DO4" s="7">
        <f>'Raw Data'!EH47</f>
        <v>0</v>
      </c>
      <c r="DP4" s="7">
        <f>'Raw Data'!EI47</f>
        <v>1</v>
      </c>
      <c r="DQ4" s="7">
        <f>'Raw Data'!EJ47</f>
        <v>10</v>
      </c>
      <c r="DR4" s="7">
        <f>'Raw Data'!EK47</f>
        <v>1</v>
      </c>
      <c r="DS4" s="7">
        <f>'Raw Data'!EL47</f>
        <v>6</v>
      </c>
      <c r="DT4" s="7">
        <f>'Raw Data'!EM47</f>
        <v>4</v>
      </c>
      <c r="DU4" s="7">
        <f>'Raw Data'!EN47</f>
        <v>2</v>
      </c>
      <c r="DV4" s="7">
        <f>'Raw Data'!EO47</f>
        <v>2</v>
      </c>
      <c r="DW4" s="7">
        <f>'Raw Data'!EP47</f>
        <v>0</v>
      </c>
      <c r="DX4" s="7">
        <f>'Raw Data'!EQ47</f>
        <v>3</v>
      </c>
      <c r="DY4" s="7">
        <f>'Raw Data'!ER47</f>
        <v>2</v>
      </c>
      <c r="DZ4" s="7">
        <f>'Raw Data'!ES47</f>
        <v>4</v>
      </c>
      <c r="EA4" s="7">
        <f>'Raw Data'!ET47</f>
        <v>0</v>
      </c>
      <c r="EB4" s="7">
        <f>'Raw Data'!EU47</f>
        <v>6</v>
      </c>
      <c r="EC4" s="7">
        <f>'Raw Data'!EV47</f>
        <v>4</v>
      </c>
      <c r="ED4" s="7">
        <f>'Raw Data'!EW47</f>
        <v>2</v>
      </c>
      <c r="EE4" s="7">
        <f>'Raw Data'!EX47</f>
        <v>1</v>
      </c>
      <c r="EF4" s="7">
        <f>'Raw Data'!EY47</f>
        <v>3</v>
      </c>
      <c r="EG4" s="7">
        <f>'Raw Data'!EZ47</f>
        <v>5</v>
      </c>
      <c r="EH4" s="7">
        <f>'Raw Data'!FA47</f>
        <v>3</v>
      </c>
      <c r="EI4" s="7">
        <f>'Raw Data'!FB47</f>
        <v>5</v>
      </c>
      <c r="EJ4" s="7">
        <f>'Raw Data'!FC47</f>
        <v>0</v>
      </c>
      <c r="EK4" s="7">
        <f>'Raw Data'!FD47</f>
        <v>1</v>
      </c>
      <c r="EL4" s="7">
        <f>'Raw Data'!FE47</f>
        <v>1</v>
      </c>
      <c r="EM4" s="7">
        <f>'Raw Data'!FF47</f>
        <v>4</v>
      </c>
      <c r="EN4" s="7">
        <f>'Raw Data'!FG47</f>
        <v>1</v>
      </c>
      <c r="EO4" s="7">
        <f>'Raw Data'!FH47</f>
        <v>6</v>
      </c>
      <c r="EP4" s="7">
        <f>'Raw Data'!FI47</f>
        <v>0</v>
      </c>
      <c r="EQ4" s="7">
        <f>'Raw Data'!FJ47</f>
        <v>1</v>
      </c>
      <c r="ER4" s="7">
        <f>'Raw Data'!FK47</f>
        <v>1</v>
      </c>
      <c r="ES4" s="7">
        <f>'Raw Data'!FL47</f>
        <v>6</v>
      </c>
      <c r="ET4" s="7">
        <f>'Raw Data'!FM47</f>
        <v>6</v>
      </c>
      <c r="EU4" s="7">
        <f>'Raw Data'!FN47</f>
        <v>1</v>
      </c>
      <c r="EV4" s="7">
        <f>'Raw Data'!FO47</f>
        <v>0</v>
      </c>
      <c r="EW4" s="7">
        <f>'Raw Data'!FP47</f>
        <v>1</v>
      </c>
      <c r="EX4" s="7">
        <f>'Raw Data'!FQ47</f>
        <v>0</v>
      </c>
      <c r="EY4" s="7">
        <f>'Raw Data'!FR47</f>
        <v>2</v>
      </c>
      <c r="EZ4" s="7">
        <f>'Raw Data'!FS47</f>
        <v>2</v>
      </c>
      <c r="FA4" s="7">
        <f>'Raw Data'!FT47</f>
        <v>6</v>
      </c>
      <c r="FB4" s="7">
        <f>'Raw Data'!FU47</f>
        <v>0</v>
      </c>
      <c r="FC4" s="7">
        <f>'Raw Data'!FV47</f>
        <v>1</v>
      </c>
      <c r="FD4" s="7">
        <f>'Raw Data'!FW47</f>
        <v>2</v>
      </c>
      <c r="FE4" s="7">
        <f>'Raw Data'!FX47</f>
        <v>3</v>
      </c>
      <c r="FF4" s="7">
        <f>'Raw Data'!FY47</f>
        <v>4</v>
      </c>
      <c r="FG4" s="7">
        <f>'Raw Data'!FZ47</f>
        <v>4</v>
      </c>
      <c r="FH4" s="7">
        <f>'Raw Data'!GA47</f>
        <v>0</v>
      </c>
      <c r="FI4" s="7">
        <f>'Raw Data'!GB47</f>
        <v>0</v>
      </c>
      <c r="FJ4" s="7">
        <f>'Raw Data'!GC47</f>
        <v>1</v>
      </c>
      <c r="FK4" s="7">
        <f>'Raw Data'!GD47</f>
        <v>3</v>
      </c>
      <c r="FL4" s="7">
        <f>'Raw Data'!GE47</f>
        <v>1</v>
      </c>
      <c r="FM4" s="7">
        <f>'Raw Data'!GF47</f>
        <v>2</v>
      </c>
      <c r="FN4" s="7">
        <f>'Raw Data'!GG47</f>
        <v>4</v>
      </c>
      <c r="FO4" s="7">
        <f>'Raw Data'!GH47</f>
        <v>3</v>
      </c>
      <c r="FP4" s="7">
        <f>'Raw Data'!GI47</f>
        <v>4</v>
      </c>
      <c r="FQ4" s="7">
        <f>'Raw Data'!GJ47</f>
        <v>3</v>
      </c>
      <c r="FR4" s="7">
        <f>'Raw Data'!GK47</f>
        <v>1</v>
      </c>
      <c r="FS4" s="7">
        <f>'Raw Data'!GL47</f>
        <v>3</v>
      </c>
      <c r="FT4" s="7">
        <f>'Raw Data'!GM47</f>
        <v>2</v>
      </c>
      <c r="FU4" s="7">
        <f>'Raw Data'!GN47</f>
        <v>3</v>
      </c>
      <c r="FV4" s="7">
        <f>'Raw Data'!GO47</f>
        <v>2</v>
      </c>
      <c r="FW4" s="7">
        <f>'Raw Data'!GP47</f>
        <v>3</v>
      </c>
      <c r="FX4" s="7">
        <f>'Raw Data'!GQ47</f>
        <v>1</v>
      </c>
      <c r="FY4" s="7">
        <f>'Raw Data'!GR47</f>
        <v>4</v>
      </c>
      <c r="FZ4" s="7">
        <f>'Raw Data'!GS47</f>
        <v>2</v>
      </c>
      <c r="GA4" s="7">
        <f>'Raw Data'!GT47</f>
        <v>2</v>
      </c>
      <c r="GB4" s="7">
        <f>'Raw Data'!GU47</f>
        <v>0</v>
      </c>
      <c r="GC4" s="7">
        <f>'Raw Data'!GV47</f>
        <v>2</v>
      </c>
      <c r="GD4" s="7">
        <f>'Raw Data'!GW47</f>
        <v>2</v>
      </c>
      <c r="GE4" s="7">
        <f>'Raw Data'!GX47</f>
        <v>3</v>
      </c>
      <c r="GF4" s="7">
        <f>'Raw Data'!GY47</f>
        <v>1</v>
      </c>
      <c r="GG4" s="7">
        <f>'Raw Data'!GZ47</f>
        <v>0</v>
      </c>
      <c r="GH4" s="7">
        <f>'Raw Data'!HA47</f>
        <v>0</v>
      </c>
      <c r="GI4" s="7">
        <f>'Raw Data'!HB47</f>
        <v>0</v>
      </c>
      <c r="GJ4" s="7">
        <f>'Raw Data'!HC47</f>
        <v>0</v>
      </c>
      <c r="GK4" s="7">
        <f>'Raw Data'!HD47</f>
        <v>0</v>
      </c>
      <c r="GL4" s="7">
        <f>'Raw Data'!HE47</f>
        <v>0</v>
      </c>
      <c r="GM4" s="7">
        <f>'Raw Data'!HF47</f>
        <v>0</v>
      </c>
      <c r="GN4" s="7">
        <f>'Raw Data'!HG47</f>
        <v>0</v>
      </c>
      <c r="GO4" s="7">
        <f>'Raw Data'!HH47</f>
        <v>0</v>
      </c>
      <c r="GP4" s="7">
        <f>'Raw Data'!HI47</f>
        <v>0</v>
      </c>
      <c r="GQ4" s="7">
        <f>'Raw Data'!HJ47</f>
        <v>0</v>
      </c>
    </row>
    <row r="5" spans="1:199" s="7" customFormat="1" x14ac:dyDescent="0.3">
      <c r="A5" s="7" t="s">
        <v>16</v>
      </c>
      <c r="B5" s="7">
        <f>'Raw Data'!U48</f>
        <v>246</v>
      </c>
      <c r="C5" s="7">
        <f>'Raw Data'!V48</f>
        <v>183</v>
      </c>
      <c r="D5" s="7">
        <f>'Raw Data'!W48</f>
        <v>284</v>
      </c>
      <c r="E5" s="7">
        <f>'Raw Data'!X48</f>
        <v>318</v>
      </c>
      <c r="F5" s="7">
        <f>'Raw Data'!Y48</f>
        <v>401</v>
      </c>
      <c r="G5" s="7">
        <f>'Raw Data'!Z48</f>
        <v>354</v>
      </c>
      <c r="H5" s="7">
        <f>'Raw Data'!AA48</f>
        <v>240</v>
      </c>
      <c r="I5" s="7">
        <f>'Raw Data'!AB48</f>
        <v>265</v>
      </c>
      <c r="J5" s="7">
        <f>'Raw Data'!AC48</f>
        <v>293</v>
      </c>
      <c r="K5" s="7">
        <f>'Raw Data'!AD48</f>
        <v>247</v>
      </c>
      <c r="L5" s="7">
        <f>'Raw Data'!AE48</f>
        <v>204</v>
      </c>
      <c r="M5" s="7">
        <f>'Raw Data'!AF48</f>
        <v>166</v>
      </c>
      <c r="N5" s="7">
        <f>'Raw Data'!AG48</f>
        <v>162</v>
      </c>
      <c r="O5" s="7">
        <f>'Raw Data'!AH48</f>
        <v>116</v>
      </c>
      <c r="P5" s="7">
        <f>'Raw Data'!AI48</f>
        <v>176</v>
      </c>
      <c r="Q5" s="7">
        <f>'Raw Data'!AJ48</f>
        <v>153</v>
      </c>
      <c r="R5" s="7">
        <f>'Raw Data'!AK48</f>
        <v>207</v>
      </c>
      <c r="S5" s="7">
        <f>'Raw Data'!AL48</f>
        <v>156</v>
      </c>
      <c r="T5" s="7">
        <f>'Raw Data'!AM48</f>
        <v>123</v>
      </c>
      <c r="U5" s="7">
        <f>'Raw Data'!AN48</f>
        <v>139</v>
      </c>
      <c r="V5" s="7">
        <f>'Raw Data'!AO48</f>
        <v>123</v>
      </c>
      <c r="W5" s="7">
        <f>'Raw Data'!AP48</f>
        <v>176</v>
      </c>
      <c r="X5" s="7">
        <f>'Raw Data'!AQ48</f>
        <v>101</v>
      </c>
      <c r="Y5" s="7">
        <f>'Raw Data'!AR48</f>
        <v>125</v>
      </c>
      <c r="Z5" s="7">
        <f>'Raw Data'!AS48</f>
        <v>97</v>
      </c>
      <c r="AA5" s="7">
        <f>'Raw Data'!AT48</f>
        <v>122</v>
      </c>
      <c r="AB5" s="7">
        <f>'Raw Data'!AU48</f>
        <v>112</v>
      </c>
      <c r="AC5" s="7">
        <f>'Raw Data'!AV48</f>
        <v>143</v>
      </c>
      <c r="AD5" s="7">
        <f>'Raw Data'!AW48</f>
        <v>171</v>
      </c>
      <c r="AE5" s="7">
        <f>'Raw Data'!AX48</f>
        <v>140</v>
      </c>
      <c r="AF5" s="7">
        <f>'Raw Data'!AY48</f>
        <v>123</v>
      </c>
      <c r="AG5" s="7">
        <f>'Raw Data'!AZ48</f>
        <v>129</v>
      </c>
      <c r="AH5" s="7">
        <f>'Raw Data'!BA48</f>
        <v>133</v>
      </c>
      <c r="AI5" s="7">
        <f>'Raw Data'!BB48</f>
        <v>121</v>
      </c>
      <c r="AJ5" s="7">
        <f>'Raw Data'!BC48</f>
        <v>130</v>
      </c>
      <c r="AK5" s="7">
        <f>'Raw Data'!BD48</f>
        <v>101</v>
      </c>
      <c r="AL5" s="7">
        <f>'Raw Data'!BE48</f>
        <v>87</v>
      </c>
      <c r="AM5" s="7">
        <f>'Raw Data'!BF48</f>
        <v>98</v>
      </c>
      <c r="AN5" s="7">
        <f>'Raw Data'!BG48</f>
        <v>110</v>
      </c>
      <c r="AO5" s="7">
        <f>'Raw Data'!BH48</f>
        <v>124</v>
      </c>
      <c r="AP5" s="7">
        <f>'Raw Data'!BI48</f>
        <v>135</v>
      </c>
      <c r="AQ5" s="7">
        <f>'Raw Data'!BJ48</f>
        <v>136</v>
      </c>
      <c r="AR5" s="7">
        <f>'Raw Data'!BK48</f>
        <v>114</v>
      </c>
      <c r="AS5" s="7">
        <f>'Raw Data'!BL48</f>
        <v>128</v>
      </c>
      <c r="AT5" s="7">
        <f>'Raw Data'!BM48</f>
        <v>126</v>
      </c>
      <c r="AU5" s="7">
        <f>'Raw Data'!BN48</f>
        <v>101</v>
      </c>
      <c r="AV5" s="7">
        <f>'Raw Data'!BO48</f>
        <v>80</v>
      </c>
      <c r="AW5" s="7">
        <f>'Raw Data'!BP48</f>
        <v>83</v>
      </c>
      <c r="AX5" s="7">
        <f>'Raw Data'!BQ48</f>
        <v>53</v>
      </c>
      <c r="AY5" s="7">
        <f>'Raw Data'!BR48</f>
        <v>78</v>
      </c>
      <c r="AZ5" s="7">
        <f>'Raw Data'!BS48</f>
        <v>101</v>
      </c>
      <c r="BA5" s="7">
        <f>'Raw Data'!BT48</f>
        <v>88</v>
      </c>
      <c r="BB5" s="7">
        <f>'Raw Data'!BU48</f>
        <v>126</v>
      </c>
      <c r="BC5" s="7">
        <f>'Raw Data'!BV48</f>
        <v>142</v>
      </c>
      <c r="BD5" s="7">
        <f>'Raw Data'!BW48</f>
        <v>122</v>
      </c>
      <c r="BE5" s="7">
        <f>'Raw Data'!BX48</f>
        <v>134</v>
      </c>
      <c r="BF5" s="7">
        <f>'Raw Data'!BY48</f>
        <v>137</v>
      </c>
      <c r="BG5" s="7">
        <f>'Raw Data'!BZ48</f>
        <v>140</v>
      </c>
      <c r="BH5" s="7">
        <f>'Raw Data'!CA48</f>
        <v>129</v>
      </c>
      <c r="BI5" s="7">
        <f>'Raw Data'!CB48</f>
        <v>135</v>
      </c>
      <c r="BJ5" s="7">
        <f>'Raw Data'!CC48</f>
        <v>99</v>
      </c>
      <c r="BK5" s="7">
        <f>'Raw Data'!CD48</f>
        <v>93</v>
      </c>
      <c r="BL5" s="7">
        <f>'Raw Data'!CE48</f>
        <v>126</v>
      </c>
      <c r="BM5" s="7">
        <f>'Raw Data'!CF48</f>
        <v>164</v>
      </c>
      <c r="BN5" s="7">
        <f>'Raw Data'!CG48</f>
        <v>170</v>
      </c>
      <c r="BO5" s="7">
        <f>'Raw Data'!CH48</f>
        <v>168</v>
      </c>
      <c r="BP5" s="7">
        <f>'Raw Data'!CI48</f>
        <v>148</v>
      </c>
      <c r="BQ5" s="7">
        <f>'Raw Data'!CJ48</f>
        <v>129</v>
      </c>
      <c r="BR5" s="7">
        <f>'Raw Data'!CK48</f>
        <v>143</v>
      </c>
      <c r="BS5" s="7">
        <f>'Raw Data'!CL48</f>
        <v>138</v>
      </c>
      <c r="BT5" s="7">
        <f>'Raw Data'!CM48</f>
        <v>136</v>
      </c>
      <c r="BU5" s="7">
        <f>'Raw Data'!CN48</f>
        <v>155</v>
      </c>
      <c r="BV5" s="7">
        <f>'Raw Data'!CO48</f>
        <v>99</v>
      </c>
      <c r="BW5" s="7">
        <f>'Raw Data'!CP48</f>
        <v>107</v>
      </c>
      <c r="BX5" s="7">
        <f>'Raw Data'!CQ48</f>
        <v>169</v>
      </c>
      <c r="BY5" s="7">
        <f>'Raw Data'!CR48</f>
        <v>167</v>
      </c>
      <c r="BZ5" s="7">
        <f>'Raw Data'!CS48</f>
        <v>159</v>
      </c>
      <c r="CA5" s="7">
        <f>'Raw Data'!CT48</f>
        <v>177</v>
      </c>
      <c r="CB5" s="7">
        <f>'Raw Data'!CU48</f>
        <v>147</v>
      </c>
      <c r="CC5" s="7">
        <f>'Raw Data'!CV48</f>
        <v>132</v>
      </c>
      <c r="CD5" s="7">
        <f>'Raw Data'!CW48</f>
        <v>138</v>
      </c>
      <c r="CE5" s="7">
        <f>'Raw Data'!CX48</f>
        <v>132</v>
      </c>
      <c r="CF5" s="7">
        <f>'Raw Data'!CY48</f>
        <v>122</v>
      </c>
      <c r="CG5" s="7">
        <f>'Raw Data'!CZ48</f>
        <v>140</v>
      </c>
      <c r="CH5" s="7">
        <f>'Raw Data'!DA48</f>
        <v>116</v>
      </c>
      <c r="CI5" s="7">
        <f>'Raw Data'!DB48</f>
        <v>143</v>
      </c>
      <c r="CJ5" s="7">
        <f>'Raw Data'!DC48</f>
        <v>227</v>
      </c>
      <c r="CK5" s="7">
        <f>'Raw Data'!DD48</f>
        <v>186</v>
      </c>
      <c r="CL5" s="7">
        <f>'Raw Data'!DE48</f>
        <v>206</v>
      </c>
      <c r="CM5" s="7">
        <f>'Raw Data'!DF48</f>
        <v>182</v>
      </c>
      <c r="CN5" s="7">
        <f>'Raw Data'!DG48</f>
        <v>151</v>
      </c>
      <c r="CO5" s="7">
        <f>'Raw Data'!DH48</f>
        <v>173</v>
      </c>
      <c r="CP5" s="7">
        <f>'Raw Data'!DI48</f>
        <v>176</v>
      </c>
      <c r="CQ5" s="7">
        <f>'Raw Data'!DJ48</f>
        <v>177</v>
      </c>
      <c r="CR5" s="7">
        <f>'Raw Data'!DK48</f>
        <v>165</v>
      </c>
      <c r="CS5" s="7">
        <f>'Raw Data'!DL48</f>
        <v>140</v>
      </c>
      <c r="CU5" s="7">
        <f>'Raw Data'!DN48</f>
        <v>146</v>
      </c>
      <c r="CV5" s="7">
        <f>'Raw Data'!DO48</f>
        <v>180</v>
      </c>
      <c r="CW5" s="7">
        <f>'Raw Data'!DP48</f>
        <v>213</v>
      </c>
      <c r="CX5" s="7">
        <f>'Raw Data'!DQ48</f>
        <v>194</v>
      </c>
      <c r="CY5" s="7">
        <f>'Raw Data'!DR48</f>
        <v>187</v>
      </c>
      <c r="CZ5" s="7">
        <f>'Raw Data'!DS48</f>
        <v>202</v>
      </c>
      <c r="DA5" s="7">
        <f>'Raw Data'!DT48</f>
        <v>184</v>
      </c>
      <c r="DB5" s="7">
        <f>'Raw Data'!DU48</f>
        <v>172</v>
      </c>
      <c r="DC5" s="7">
        <f>'Raw Data'!DV48</f>
        <v>164</v>
      </c>
      <c r="DD5" s="7">
        <f>'Raw Data'!DW48</f>
        <v>147</v>
      </c>
      <c r="DE5" s="7">
        <f>'Raw Data'!DX48</f>
        <v>189</v>
      </c>
      <c r="DF5" s="7">
        <f>'Raw Data'!DY48</f>
        <v>133</v>
      </c>
      <c r="DG5" s="7">
        <f>'Raw Data'!DZ48</f>
        <v>117</v>
      </c>
      <c r="DH5" s="7">
        <f>'Raw Data'!EA48</f>
        <v>146</v>
      </c>
      <c r="DI5" s="7">
        <f>'Raw Data'!EB48</f>
        <v>189</v>
      </c>
      <c r="DJ5" s="7">
        <f>'Raw Data'!EC48</f>
        <v>231</v>
      </c>
      <c r="DK5" s="7">
        <f>'Raw Data'!ED48</f>
        <v>200</v>
      </c>
      <c r="DL5" s="7">
        <f>'Raw Data'!EE48</f>
        <v>201</v>
      </c>
      <c r="DM5" s="7">
        <f>'Raw Data'!EF48</f>
        <v>174</v>
      </c>
      <c r="DN5" s="7">
        <f>'Raw Data'!EG48</f>
        <v>201</v>
      </c>
      <c r="DO5" s="7">
        <f>'Raw Data'!EH48</f>
        <v>192</v>
      </c>
      <c r="DP5" s="7">
        <f>'Raw Data'!EI48</f>
        <v>153</v>
      </c>
      <c r="DQ5" s="7">
        <f>'Raw Data'!EJ48</f>
        <v>202</v>
      </c>
      <c r="DR5" s="7">
        <f>'Raw Data'!EK48</f>
        <v>129</v>
      </c>
      <c r="DS5" s="7">
        <f>'Raw Data'!EL48</f>
        <v>142</v>
      </c>
      <c r="DT5" s="7">
        <f>'Raw Data'!EM48</f>
        <v>184</v>
      </c>
      <c r="DU5" s="7">
        <f>'Raw Data'!EN48</f>
        <v>193</v>
      </c>
      <c r="DV5" s="7">
        <f>'Raw Data'!EO48</f>
        <v>241</v>
      </c>
      <c r="DW5" s="7">
        <f>'Raw Data'!EP48</f>
        <v>227</v>
      </c>
      <c r="DX5" s="7">
        <f>'Raw Data'!EQ48</f>
        <v>218</v>
      </c>
      <c r="DY5" s="7">
        <f>'Raw Data'!ER48</f>
        <v>187</v>
      </c>
      <c r="DZ5" s="7">
        <f>'Raw Data'!ES48</f>
        <v>198</v>
      </c>
      <c r="EA5" s="7">
        <f>'Raw Data'!ET48</f>
        <v>198</v>
      </c>
      <c r="EB5" s="7">
        <f>'Raw Data'!EU48</f>
        <v>177</v>
      </c>
      <c r="EC5" s="7">
        <f>'Raw Data'!EV48</f>
        <v>198</v>
      </c>
      <c r="ED5" s="7">
        <f>'Raw Data'!EW48</f>
        <v>145</v>
      </c>
      <c r="EE5" s="7">
        <f>'Raw Data'!EX48</f>
        <v>130</v>
      </c>
      <c r="EF5" s="7">
        <f>'Raw Data'!EY48</f>
        <v>184</v>
      </c>
      <c r="EG5" s="7">
        <f>'Raw Data'!EZ48</f>
        <v>201</v>
      </c>
      <c r="EH5" s="7">
        <f>'Raw Data'!FA48</f>
        <v>217</v>
      </c>
      <c r="EI5" s="7">
        <f>'Raw Data'!FB48</f>
        <v>238</v>
      </c>
      <c r="EJ5" s="7">
        <f>'Raw Data'!FC48</f>
        <v>201</v>
      </c>
      <c r="EK5" s="7">
        <f>'Raw Data'!FD48</f>
        <v>204</v>
      </c>
      <c r="EL5" s="7">
        <f>'Raw Data'!FE48</f>
        <v>211</v>
      </c>
      <c r="EM5" s="7">
        <f>'Raw Data'!FF48</f>
        <v>193</v>
      </c>
      <c r="EN5" s="7">
        <f>'Raw Data'!FG48</f>
        <v>167</v>
      </c>
      <c r="EO5" s="7">
        <f>'Raw Data'!FH48</f>
        <v>202</v>
      </c>
      <c r="EP5" s="7">
        <f>'Raw Data'!FI48</f>
        <v>141</v>
      </c>
      <c r="EQ5" s="7">
        <f>'Raw Data'!FJ48</f>
        <v>149</v>
      </c>
      <c r="ER5" s="7">
        <f>'Raw Data'!FK48</f>
        <v>235</v>
      </c>
      <c r="ES5" s="7">
        <f>'Raw Data'!FL48</f>
        <v>219</v>
      </c>
      <c r="ET5" s="7">
        <f>'Raw Data'!FM48</f>
        <v>254</v>
      </c>
      <c r="EU5" s="7">
        <f>'Raw Data'!FN48</f>
        <v>295</v>
      </c>
      <c r="EV5" s="7">
        <f>'Raw Data'!FO48</f>
        <v>185</v>
      </c>
      <c r="EW5" s="7">
        <f>'Raw Data'!FP48</f>
        <v>224</v>
      </c>
      <c r="EX5" s="7">
        <f>'Raw Data'!FQ48</f>
        <v>206</v>
      </c>
      <c r="EY5" s="7">
        <f>'Raw Data'!FR48</f>
        <v>234</v>
      </c>
      <c r="EZ5" s="7">
        <f>'Raw Data'!FS48</f>
        <v>208</v>
      </c>
      <c r="FA5" s="7">
        <f>'Raw Data'!FT48</f>
        <v>208</v>
      </c>
      <c r="FB5" s="7">
        <f>'Raw Data'!FU48</f>
        <v>153</v>
      </c>
      <c r="FC5" s="7">
        <f>'Raw Data'!FV48</f>
        <v>112</v>
      </c>
      <c r="FD5" s="7">
        <f>'Raw Data'!FW48</f>
        <v>232</v>
      </c>
      <c r="FE5" s="7">
        <f>'Raw Data'!FX48</f>
        <v>225</v>
      </c>
      <c r="FF5" s="7">
        <f>'Raw Data'!FY48</f>
        <v>267</v>
      </c>
      <c r="FG5" s="7">
        <f>'Raw Data'!FZ48</f>
        <v>245</v>
      </c>
      <c r="FH5" s="7">
        <f>'Raw Data'!GA48</f>
        <v>209</v>
      </c>
      <c r="FI5" s="7">
        <f>'Raw Data'!GB48</f>
        <v>228</v>
      </c>
      <c r="FJ5" s="7">
        <f>'Raw Data'!GC48</f>
        <v>178</v>
      </c>
      <c r="FK5" s="7">
        <f>'Raw Data'!GD48</f>
        <v>215</v>
      </c>
      <c r="FL5" s="7">
        <f>'Raw Data'!GE48</f>
        <v>162</v>
      </c>
      <c r="FM5" s="7">
        <f>'Raw Data'!GF48</f>
        <v>192</v>
      </c>
      <c r="FN5" s="7">
        <f>'Raw Data'!GG48</f>
        <v>144</v>
      </c>
      <c r="FO5" s="7">
        <f>'Raw Data'!GH48</f>
        <v>163</v>
      </c>
      <c r="FP5" s="7">
        <f>'Raw Data'!GI48</f>
        <v>218</v>
      </c>
      <c r="FQ5" s="7">
        <f>'Raw Data'!GJ48</f>
        <v>229</v>
      </c>
      <c r="FR5" s="7">
        <f>'Raw Data'!GK48</f>
        <v>253</v>
      </c>
      <c r="FS5" s="7">
        <f>'Raw Data'!GL48</f>
        <v>232</v>
      </c>
      <c r="FT5" s="7">
        <f>'Raw Data'!GM48</f>
        <v>232</v>
      </c>
      <c r="FU5" s="7">
        <f>'Raw Data'!GN48</f>
        <v>243</v>
      </c>
      <c r="FV5" s="7">
        <f>'Raw Data'!GO48</f>
        <v>199</v>
      </c>
      <c r="FW5" s="7">
        <f>'Raw Data'!GP48</f>
        <v>224</v>
      </c>
      <c r="FX5" s="7">
        <f>'Raw Data'!GQ48</f>
        <v>250</v>
      </c>
      <c r="FY5" s="7">
        <f>'Raw Data'!GR48</f>
        <v>219</v>
      </c>
      <c r="FZ5" s="7">
        <f>'Raw Data'!GS48</f>
        <v>178</v>
      </c>
      <c r="GA5" s="7">
        <f>'Raw Data'!GT48</f>
        <v>181</v>
      </c>
      <c r="GB5" s="7">
        <f>'Raw Data'!GU48</f>
        <v>237</v>
      </c>
      <c r="GC5" s="7">
        <f>'Raw Data'!GV48</f>
        <v>181</v>
      </c>
      <c r="GD5" s="7">
        <f>'Raw Data'!GW48</f>
        <v>178</v>
      </c>
      <c r="GE5" s="7">
        <f>'Raw Data'!GX48</f>
        <v>251</v>
      </c>
      <c r="GF5" s="7">
        <f>'Raw Data'!GY48</f>
        <v>441</v>
      </c>
      <c r="GG5" s="7">
        <f>'Raw Data'!GZ48</f>
        <v>0</v>
      </c>
      <c r="GH5" s="7">
        <f>'Raw Data'!HA48</f>
        <v>0</v>
      </c>
      <c r="GI5" s="7">
        <f>'Raw Data'!HB48</f>
        <v>0</v>
      </c>
      <c r="GJ5" s="7">
        <f>'Raw Data'!HC48</f>
        <v>0</v>
      </c>
      <c r="GK5" s="7">
        <f>'Raw Data'!HD48</f>
        <v>0</v>
      </c>
      <c r="GL5" s="7">
        <f>'Raw Data'!HE48</f>
        <v>0</v>
      </c>
      <c r="GM5" s="7">
        <f>'Raw Data'!HF48</f>
        <v>0</v>
      </c>
      <c r="GN5" s="7">
        <f>'Raw Data'!HG48</f>
        <v>0</v>
      </c>
      <c r="GO5" s="7">
        <f>'Raw Data'!HH48</f>
        <v>0</v>
      </c>
      <c r="GP5" s="7">
        <f>'Raw Data'!HI48</f>
        <v>0</v>
      </c>
      <c r="GQ5" s="7">
        <f>'Raw Data'!HJ48</f>
        <v>0</v>
      </c>
    </row>
    <row r="7" spans="1:199" s="7" customFormat="1" x14ac:dyDescent="0.3">
      <c r="A7" s="7" t="s">
        <v>242</v>
      </c>
      <c r="CT7" s="7">
        <f>'Total Under Contract'!B22</f>
        <v>333</v>
      </c>
      <c r="CU7" s="7">
        <f>'Total Under Contract'!C22</f>
        <v>366</v>
      </c>
      <c r="CV7" s="7">
        <f>'Total Under Contract'!D22</f>
        <v>447</v>
      </c>
      <c r="CW7" s="7">
        <f>'Total Under Contract'!E22</f>
        <v>462</v>
      </c>
      <c r="CX7" s="7">
        <f>'Total Under Contract'!F22</f>
        <v>423</v>
      </c>
      <c r="CY7" s="7">
        <f>'Total Under Contract'!G22</f>
        <v>385</v>
      </c>
      <c r="CZ7" s="7">
        <f>'Total Under Contract'!H22</f>
        <v>368</v>
      </c>
      <c r="DA7" s="7">
        <f>'Total Under Contract'!I22</f>
        <v>403</v>
      </c>
      <c r="DB7" s="7">
        <f>'Total Under Contract'!J22</f>
        <v>396</v>
      </c>
      <c r="DC7" s="7">
        <f>'Total Under Contract'!K22</f>
        <v>384</v>
      </c>
      <c r="DD7" s="7">
        <f>'Total Under Contract'!L22</f>
        <v>363</v>
      </c>
      <c r="DE7" s="7">
        <f>'Total Under Contract'!M22</f>
        <v>269</v>
      </c>
      <c r="DF7" s="7">
        <f>'Total Under Contract'!N22</f>
        <v>330</v>
      </c>
      <c r="DG7" s="7">
        <f>'Total Under Contract'!O22</f>
        <v>367</v>
      </c>
      <c r="DH7" s="7">
        <f>'Total Under Contract'!P22</f>
        <v>412</v>
      </c>
      <c r="DI7" s="7">
        <f>'Total Under Contract'!Q22</f>
        <v>475</v>
      </c>
      <c r="DJ7" s="7">
        <f>'Total Under Contract'!R22</f>
        <v>429</v>
      </c>
      <c r="DK7" s="7">
        <f>'Total Under Contract'!S22</f>
        <v>391</v>
      </c>
      <c r="DL7" s="7">
        <f>'Total Under Contract'!T22</f>
        <v>402</v>
      </c>
      <c r="DM7" s="7">
        <f>'Total Under Contract'!U22</f>
        <v>407</v>
      </c>
      <c r="DN7" s="7">
        <f>'Total Under Contract'!V22</f>
        <v>435</v>
      </c>
      <c r="DO7" s="7">
        <f>'Total Under Contract'!W22</f>
        <v>444</v>
      </c>
      <c r="DP7" s="7">
        <f>'Total Under Contract'!X22</f>
        <v>400</v>
      </c>
      <c r="DQ7" s="7">
        <f>'Total Under Contract'!Y22</f>
        <v>335</v>
      </c>
      <c r="DR7" s="7">
        <f>'Total Under Contract'!Z22</f>
        <v>330</v>
      </c>
      <c r="DS7" s="7">
        <f>'Total Under Contract'!AA22</f>
        <v>367</v>
      </c>
      <c r="DT7" s="7">
        <f>'Total Under Contract'!AB22</f>
        <v>412</v>
      </c>
      <c r="DU7" s="7">
        <f>'Total Under Contract'!AC22</f>
        <v>475</v>
      </c>
      <c r="DV7" s="7">
        <f>'Total Under Contract'!AD22</f>
        <v>429</v>
      </c>
      <c r="DW7" s="7">
        <f>'Total Under Contract'!AE22</f>
        <v>391</v>
      </c>
      <c r="DX7" s="7">
        <f>'Total Under Contract'!AF22</f>
        <v>402</v>
      </c>
      <c r="DY7" s="7">
        <f>'Total Under Contract'!AG22</f>
        <v>407</v>
      </c>
      <c r="DZ7" s="7">
        <f>'Total Under Contract'!AH22</f>
        <v>435</v>
      </c>
      <c r="EA7" s="7">
        <f>'Total Under Contract'!AI22</f>
        <v>444</v>
      </c>
      <c r="EB7" s="7">
        <f>'Total Under Contract'!AJ22</f>
        <v>400</v>
      </c>
      <c r="EC7" s="7">
        <f>'Total Under Contract'!AK22</f>
        <v>335</v>
      </c>
      <c r="ED7" s="7">
        <f>'Total Under Contract'!AL22</f>
        <v>345</v>
      </c>
      <c r="EE7" s="7">
        <f>'Total Under Contract'!AM22</f>
        <v>370</v>
      </c>
      <c r="EF7" s="7">
        <f>'Total Under Contract'!AN22</f>
        <v>395</v>
      </c>
      <c r="EG7" s="7">
        <f>'Total Under Contract'!AO22</f>
        <v>434</v>
      </c>
      <c r="EH7" s="7">
        <f>'Total Under Contract'!AP22</f>
        <v>445</v>
      </c>
      <c r="EI7" s="7">
        <f>'Total Under Contract'!AQ22</f>
        <v>389</v>
      </c>
      <c r="EJ7" s="7">
        <f>'Total Under Contract'!AR22</f>
        <v>416</v>
      </c>
      <c r="EK7" s="7">
        <f>'Total Under Contract'!AS22</f>
        <v>431</v>
      </c>
      <c r="EL7" s="7">
        <f>'Total Under Contract'!AT22</f>
        <v>426</v>
      </c>
      <c r="EM7" s="7">
        <f>'Total Under Contract'!AU22</f>
        <v>366</v>
      </c>
      <c r="EN7" s="7">
        <f>'Total Under Contract'!AV22</f>
        <v>370</v>
      </c>
      <c r="EO7" s="7">
        <f>'Total Under Contract'!AW22</f>
        <v>267</v>
      </c>
      <c r="EP7" s="7">
        <f>'Total Under Contract'!AX22</f>
        <v>330</v>
      </c>
      <c r="EQ7" s="7">
        <f>'Total Under Contract'!AY22</f>
        <v>367</v>
      </c>
      <c r="ER7" s="7">
        <f>'Total Under Contract'!AZ22</f>
        <v>451</v>
      </c>
      <c r="ES7" s="7">
        <f>'Total Under Contract'!BA22</f>
        <v>473</v>
      </c>
      <c r="ET7" s="7">
        <f>'Total Under Contract'!BB22</f>
        <v>461</v>
      </c>
      <c r="EU7" s="7">
        <f>'Total Under Contract'!BC22</f>
        <v>410</v>
      </c>
      <c r="EV7" s="7">
        <f>'Total Under Contract'!BD22</f>
        <v>422</v>
      </c>
      <c r="EW7" s="7">
        <f>'Total Under Contract'!BE22</f>
        <v>419</v>
      </c>
      <c r="EX7" s="7">
        <f>'Total Under Contract'!BF22</f>
        <v>442</v>
      </c>
      <c r="EY7" s="7">
        <f>'Total Under Contract'!BG22</f>
        <v>413</v>
      </c>
      <c r="EZ7" s="7">
        <f>'Total Under Contract'!BH22</f>
        <v>390</v>
      </c>
      <c r="FA7" s="7">
        <f>'Total Under Contract'!BI22</f>
        <v>280</v>
      </c>
      <c r="FB7" s="7">
        <f>'Total Under Contract'!BJ22</f>
        <v>304</v>
      </c>
      <c r="FC7" s="7">
        <f>'Total Under Contract'!BK22</f>
        <v>394</v>
      </c>
      <c r="FD7" s="7">
        <f>'Total Under Contract'!BL22</f>
        <v>414</v>
      </c>
      <c r="FE7" s="7">
        <f>'Total Under Contract'!BM22</f>
        <v>439</v>
      </c>
      <c r="FF7" s="7">
        <f>'Total Under Contract'!BN22</f>
        <v>435</v>
      </c>
      <c r="FG7" s="7">
        <f>'Total Under Contract'!BO22</f>
        <v>390</v>
      </c>
      <c r="FH7" s="7">
        <f>'Total Under Contract'!BP22</f>
        <v>424</v>
      </c>
      <c r="FI7" s="7">
        <f>'Total Under Contract'!BQ22</f>
        <v>416</v>
      </c>
      <c r="FJ7" s="7">
        <f>'Total Under Contract'!BR22</f>
        <v>367</v>
      </c>
      <c r="FK7" s="7">
        <f>'Total Under Contract'!BS22</f>
        <v>335</v>
      </c>
      <c r="FL7" s="7">
        <f>'Total Under Contract'!BT22</f>
        <v>345</v>
      </c>
      <c r="FM7" s="7">
        <f>'Total Under Contract'!BU22</f>
        <v>254</v>
      </c>
      <c r="FN7" s="7">
        <f>'Total Under Contract'!BV22</f>
        <v>323</v>
      </c>
      <c r="FO7" s="7">
        <f>'Total Under Contract'!BW22</f>
        <v>380</v>
      </c>
      <c r="FP7" s="7">
        <f>'Total Under Contract'!BX22</f>
        <v>451</v>
      </c>
      <c r="FQ7" s="7">
        <f>'Total Under Contract'!BY22</f>
        <v>459</v>
      </c>
      <c r="FR7" s="7">
        <f>'Total Under Contract'!BZ22</f>
        <v>423</v>
      </c>
      <c r="FS7" s="7">
        <f>'Total Under Contract'!CA22</f>
        <v>405</v>
      </c>
      <c r="FT7" s="7">
        <f>'Total Under Contract'!CB22</f>
        <v>454</v>
      </c>
      <c r="FU7" s="7">
        <f>'Total Under Contract'!CC22</f>
        <v>435</v>
      </c>
      <c r="FV7" s="7">
        <f>'Total Under Contract'!CD22</f>
        <v>430</v>
      </c>
      <c r="FW7" s="7">
        <f>'Total Under Contract'!CE22</f>
        <v>471</v>
      </c>
      <c r="FX7" s="7">
        <f>'Total Under Contract'!CF22</f>
        <v>402</v>
      </c>
      <c r="FY7" s="7">
        <f>'Total Under Contract'!CG22</f>
        <v>327</v>
      </c>
      <c r="FZ7" s="7">
        <f>'Total Under Contract'!CH22</f>
        <v>381</v>
      </c>
      <c r="GA7" s="7">
        <f>'Total Under Contract'!CI22</f>
        <v>500</v>
      </c>
      <c r="GB7" s="7">
        <f>'Total Under Contract'!CJ22</f>
        <v>442</v>
      </c>
      <c r="GC7" s="7">
        <f>'Total Under Contract'!CK22</f>
        <v>374</v>
      </c>
      <c r="GD7" s="7">
        <f>'Total Under Contract'!CL22</f>
        <v>549</v>
      </c>
      <c r="GE7" s="7">
        <f>'Total Under Contract'!CM22</f>
        <v>0</v>
      </c>
      <c r="GF7" s="7">
        <f>'Total Under Contract'!CN22</f>
        <v>0</v>
      </c>
      <c r="GG7" s="7">
        <f>'Total Under Contract'!CO22</f>
        <v>0</v>
      </c>
      <c r="GH7" s="7">
        <f>'Total Under Contract'!CP22</f>
        <v>0</v>
      </c>
      <c r="GI7" s="7">
        <f>'Total Under Contract'!CQ22</f>
        <v>0</v>
      </c>
      <c r="GJ7" s="7">
        <f>'Total Under Contract'!CR22</f>
        <v>0</v>
      </c>
      <c r="GK7" s="7">
        <f>'Total Under Contract'!CS22</f>
        <v>0</v>
      </c>
      <c r="GL7" s="7">
        <f>'Total Under Contract'!CT22</f>
        <v>0</v>
      </c>
      <c r="GM7" s="7">
        <f>'Total Under Contract'!CU22</f>
        <v>0</v>
      </c>
      <c r="GN7" s="7">
        <f>'Total Under Contract'!CV22</f>
        <v>0</v>
      </c>
      <c r="GO7" s="7">
        <f>'Total Under Contract'!CW22</f>
        <v>0</v>
      </c>
      <c r="GP7" s="7">
        <f>'Total Under Contract'!CX22</f>
        <v>0</v>
      </c>
      <c r="GQ7" s="7">
        <f>'Total Under Contract'!CY22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O29"/>
  <sheetViews>
    <sheetView workbookViewId="0">
      <selection activeCell="I21" sqref="I21:K23"/>
    </sheetView>
  </sheetViews>
  <sheetFormatPr defaultColWidth="8.6640625" defaultRowHeight="14.4" x14ac:dyDescent="0.3"/>
  <cols>
    <col min="16" max="16" width="17" bestFit="1" customWidth="1"/>
  </cols>
  <sheetData>
    <row r="1" spans="1:15" s="51" customFormat="1" x14ac:dyDescent="0.3">
      <c r="B1" s="51" t="s">
        <v>141</v>
      </c>
      <c r="C1" s="51" t="s">
        <v>142</v>
      </c>
      <c r="D1" s="51" t="s">
        <v>143</v>
      </c>
      <c r="E1" s="51" t="s">
        <v>144</v>
      </c>
      <c r="F1" s="51" t="s">
        <v>74</v>
      </c>
      <c r="G1" s="51" t="s">
        <v>145</v>
      </c>
      <c r="H1" s="51" t="s">
        <v>146</v>
      </c>
      <c r="I1" s="51" t="s">
        <v>147</v>
      </c>
      <c r="J1" s="51" t="s">
        <v>148</v>
      </c>
      <c r="K1" s="51" t="s">
        <v>149</v>
      </c>
      <c r="L1" s="51" t="s">
        <v>150</v>
      </c>
      <c r="M1" s="51" t="s">
        <v>151</v>
      </c>
    </row>
    <row r="2" spans="1:15" hidden="1" x14ac:dyDescent="0.3">
      <c r="A2">
        <v>2005</v>
      </c>
      <c r="B2">
        <f>'Raw Data'!U48</f>
        <v>246</v>
      </c>
      <c r="C2">
        <f>'Raw Data'!V48</f>
        <v>183</v>
      </c>
      <c r="D2">
        <f>'Raw Data'!W48</f>
        <v>284</v>
      </c>
      <c r="E2">
        <f>'Raw Data'!X48</f>
        <v>318</v>
      </c>
      <c r="F2">
        <f>'Raw Data'!Y48</f>
        <v>401</v>
      </c>
      <c r="G2">
        <f>'Raw Data'!Z48</f>
        <v>354</v>
      </c>
      <c r="H2">
        <f>'Raw Data'!AA48</f>
        <v>240</v>
      </c>
      <c r="I2">
        <f>'Raw Data'!AB48</f>
        <v>265</v>
      </c>
      <c r="J2">
        <f>'Raw Data'!AC48</f>
        <v>293</v>
      </c>
      <c r="K2">
        <f>'Raw Data'!AD48</f>
        <v>247</v>
      </c>
      <c r="L2">
        <f>'Raw Data'!AE48</f>
        <v>204</v>
      </c>
      <c r="M2">
        <f>'Raw Data'!AF48</f>
        <v>166</v>
      </c>
      <c r="N2">
        <f>SUM(B2:M2)</f>
        <v>3201</v>
      </c>
    </row>
    <row r="3" spans="1:15" hidden="1" x14ac:dyDescent="0.3">
      <c r="A3">
        <v>2006</v>
      </c>
      <c r="B3">
        <f>'Raw Data'!AG48</f>
        <v>162</v>
      </c>
      <c r="C3">
        <f>'Raw Data'!AH48</f>
        <v>116</v>
      </c>
      <c r="D3">
        <f>'Raw Data'!AI48</f>
        <v>176</v>
      </c>
      <c r="E3">
        <f>'Raw Data'!AJ48</f>
        <v>153</v>
      </c>
      <c r="F3">
        <f>'Raw Data'!AK48</f>
        <v>207</v>
      </c>
      <c r="G3">
        <f>'Raw Data'!AL48</f>
        <v>156</v>
      </c>
      <c r="H3">
        <f>'Raw Data'!AM48</f>
        <v>123</v>
      </c>
      <c r="I3">
        <f>'Raw Data'!AN48</f>
        <v>139</v>
      </c>
      <c r="J3">
        <f>'Raw Data'!AO48</f>
        <v>123</v>
      </c>
      <c r="K3">
        <f>'Raw Data'!AP48</f>
        <v>176</v>
      </c>
      <c r="L3">
        <f>'Raw Data'!AQ48</f>
        <v>101</v>
      </c>
      <c r="M3">
        <f>'Raw Data'!AR48</f>
        <v>125</v>
      </c>
      <c r="N3">
        <f>SUM(B3:M3)</f>
        <v>1757</v>
      </c>
    </row>
    <row r="4" spans="1:15" hidden="1" x14ac:dyDescent="0.3">
      <c r="A4">
        <v>2007</v>
      </c>
      <c r="B4">
        <f>'Raw Data'!AS48</f>
        <v>97</v>
      </c>
      <c r="C4">
        <f>'Raw Data'!AT48</f>
        <v>122</v>
      </c>
      <c r="D4">
        <f>'Raw Data'!AU48</f>
        <v>112</v>
      </c>
      <c r="E4">
        <f>'Raw Data'!AV48</f>
        <v>143</v>
      </c>
      <c r="F4">
        <f>'Raw Data'!AW48</f>
        <v>171</v>
      </c>
      <c r="G4">
        <f>'Raw Data'!AX48</f>
        <v>140</v>
      </c>
      <c r="H4">
        <f>'Raw Data'!AY48</f>
        <v>123</v>
      </c>
      <c r="I4">
        <f>'Raw Data'!AZ48</f>
        <v>129</v>
      </c>
      <c r="J4">
        <f>'Raw Data'!BA48</f>
        <v>133</v>
      </c>
      <c r="K4">
        <f>'Raw Data'!BB48</f>
        <v>121</v>
      </c>
      <c r="L4">
        <f>'Raw Data'!BC48</f>
        <v>130</v>
      </c>
      <c r="M4">
        <f>'Raw Data'!BD48</f>
        <v>101</v>
      </c>
      <c r="N4">
        <f t="shared" ref="N4:N12" si="0">SUM(B4:M4)</f>
        <v>1522</v>
      </c>
    </row>
    <row r="5" spans="1:15" hidden="1" x14ac:dyDescent="0.3">
      <c r="A5">
        <v>2008</v>
      </c>
      <c r="B5">
        <f>'Raw Data'!BE48</f>
        <v>87</v>
      </c>
      <c r="C5">
        <f>'Raw Data'!BF48</f>
        <v>98</v>
      </c>
      <c r="D5">
        <f>'Raw Data'!BG48</f>
        <v>110</v>
      </c>
      <c r="E5">
        <f>'Raw Data'!BH48</f>
        <v>124</v>
      </c>
      <c r="F5">
        <f>'Raw Data'!BI48</f>
        <v>135</v>
      </c>
      <c r="G5">
        <f>'Raw Data'!BJ48</f>
        <v>136</v>
      </c>
      <c r="H5">
        <f>'Raw Data'!BK48</f>
        <v>114</v>
      </c>
      <c r="I5">
        <f>'Raw Data'!BL48</f>
        <v>128</v>
      </c>
      <c r="J5">
        <f>'Raw Data'!BM48</f>
        <v>126</v>
      </c>
      <c r="K5">
        <f>'Raw Data'!BN48</f>
        <v>101</v>
      </c>
      <c r="L5">
        <f>'Raw Data'!BO48</f>
        <v>80</v>
      </c>
      <c r="M5">
        <f>'Raw Data'!BP48</f>
        <v>83</v>
      </c>
      <c r="N5">
        <f t="shared" si="0"/>
        <v>1322</v>
      </c>
    </row>
    <row r="6" spans="1:15" hidden="1" x14ac:dyDescent="0.3">
      <c r="A6">
        <v>2009</v>
      </c>
      <c r="B6">
        <f>'Raw Data'!BQ48</f>
        <v>53</v>
      </c>
      <c r="C6">
        <f>'Raw Data'!BR48</f>
        <v>78</v>
      </c>
      <c r="D6">
        <f>'Raw Data'!BS48</f>
        <v>101</v>
      </c>
      <c r="E6">
        <f>'Raw Data'!BT48</f>
        <v>88</v>
      </c>
      <c r="F6">
        <f>'Raw Data'!BU48</f>
        <v>126</v>
      </c>
      <c r="G6">
        <f>'Raw Data'!BV48</f>
        <v>142</v>
      </c>
      <c r="H6">
        <f>'Raw Data'!BW48</f>
        <v>122</v>
      </c>
      <c r="I6">
        <f>'Raw Data'!BX48</f>
        <v>134</v>
      </c>
      <c r="J6">
        <f>'Raw Data'!BY48</f>
        <v>137</v>
      </c>
      <c r="K6">
        <f>'Raw Data'!BZ48</f>
        <v>140</v>
      </c>
      <c r="L6">
        <f>'Raw Data'!CA48</f>
        <v>129</v>
      </c>
      <c r="M6">
        <f>'Raw Data'!CB48</f>
        <v>135</v>
      </c>
      <c r="N6">
        <f t="shared" si="0"/>
        <v>1385</v>
      </c>
    </row>
    <row r="7" spans="1:15" hidden="1" x14ac:dyDescent="0.3">
      <c r="A7">
        <v>2010</v>
      </c>
      <c r="B7">
        <f>'Raw Data'!CC48</f>
        <v>99</v>
      </c>
      <c r="C7">
        <f>'Raw Data'!CD48</f>
        <v>93</v>
      </c>
      <c r="D7">
        <f>'Raw Data'!CE48</f>
        <v>126</v>
      </c>
      <c r="E7">
        <f>'Raw Data'!CF48</f>
        <v>164</v>
      </c>
      <c r="F7">
        <f>'Raw Data'!CG48</f>
        <v>170</v>
      </c>
      <c r="G7">
        <f>'Raw Data'!CH48</f>
        <v>168</v>
      </c>
      <c r="H7">
        <f>'Raw Data'!CI48</f>
        <v>148</v>
      </c>
      <c r="I7">
        <f>'Raw Data'!CJ48</f>
        <v>129</v>
      </c>
      <c r="J7">
        <f>'Raw Data'!CK48</f>
        <v>143</v>
      </c>
      <c r="K7">
        <f>'Raw Data'!CL48</f>
        <v>138</v>
      </c>
      <c r="L7">
        <f>'Raw Data'!CM48</f>
        <v>136</v>
      </c>
      <c r="M7">
        <f>'Raw Data'!CN48</f>
        <v>155</v>
      </c>
      <c r="N7">
        <f t="shared" si="0"/>
        <v>1669</v>
      </c>
    </row>
    <row r="8" spans="1:15" hidden="1" x14ac:dyDescent="0.3">
      <c r="A8">
        <v>2011</v>
      </c>
      <c r="B8">
        <f>'Raw Data'!CO48</f>
        <v>99</v>
      </c>
      <c r="C8">
        <f>'Raw Data'!CP48</f>
        <v>107</v>
      </c>
      <c r="D8">
        <f>'Raw Data'!CQ48</f>
        <v>169</v>
      </c>
      <c r="E8">
        <f>'Raw Data'!CR48</f>
        <v>167</v>
      </c>
      <c r="F8">
        <f>'Raw Data'!CS48</f>
        <v>159</v>
      </c>
      <c r="G8">
        <f>'Raw Data'!CT48</f>
        <v>177</v>
      </c>
      <c r="H8">
        <f>'Raw Data'!CU48</f>
        <v>147</v>
      </c>
      <c r="I8">
        <f>'Raw Data'!CV48</f>
        <v>132</v>
      </c>
      <c r="J8">
        <f>'Raw Data'!CW48</f>
        <v>138</v>
      </c>
      <c r="K8">
        <f>'Raw Data'!CX48</f>
        <v>132</v>
      </c>
      <c r="L8">
        <f>'Raw Data'!CY48</f>
        <v>122</v>
      </c>
      <c r="M8">
        <f>'Raw Data'!CZ48</f>
        <v>140</v>
      </c>
      <c r="N8">
        <f t="shared" si="0"/>
        <v>1689</v>
      </c>
    </row>
    <row r="9" spans="1:15" hidden="1" x14ac:dyDescent="0.3">
      <c r="A9">
        <v>2012</v>
      </c>
      <c r="B9">
        <f>'Raw Data'!DA48</f>
        <v>116</v>
      </c>
      <c r="C9">
        <f>'Raw Data'!DB48</f>
        <v>143</v>
      </c>
      <c r="D9">
        <f>'Raw Data'!DC48</f>
        <v>227</v>
      </c>
      <c r="E9">
        <f>'Raw Data'!DD48</f>
        <v>186</v>
      </c>
      <c r="F9">
        <f>'Raw Data'!DE48</f>
        <v>206</v>
      </c>
      <c r="G9">
        <f>'Raw Data'!DF48</f>
        <v>182</v>
      </c>
      <c r="H9">
        <f>'Raw Data'!DG48</f>
        <v>151</v>
      </c>
      <c r="I9">
        <f>'Raw Data'!DH48</f>
        <v>173</v>
      </c>
      <c r="J9">
        <f>'Raw Data'!DI48</f>
        <v>176</v>
      </c>
      <c r="K9">
        <f>'Raw Data'!DJ48</f>
        <v>177</v>
      </c>
      <c r="L9">
        <f>'Raw Data'!DK48</f>
        <v>165</v>
      </c>
      <c r="M9">
        <f>'Raw Data'!DL48</f>
        <v>140</v>
      </c>
      <c r="N9">
        <f t="shared" si="0"/>
        <v>2042</v>
      </c>
    </row>
    <row r="10" spans="1:15" s="7" customFormat="1" hidden="1" x14ac:dyDescent="0.3">
      <c r="A10" s="7">
        <v>2013</v>
      </c>
      <c r="B10" s="7">
        <f>'Raw Data'!DM48</f>
        <v>115</v>
      </c>
      <c r="C10" s="7">
        <f>'Raw Data'!DN48</f>
        <v>146</v>
      </c>
      <c r="D10" s="7">
        <f>'Raw Data'!DO48</f>
        <v>180</v>
      </c>
      <c r="E10" s="7">
        <f>'Raw Data'!DP48</f>
        <v>213</v>
      </c>
      <c r="F10" s="7">
        <f>'Raw Data'!DQ48</f>
        <v>194</v>
      </c>
      <c r="G10" s="7">
        <f>'Raw Data'!DR48</f>
        <v>187</v>
      </c>
      <c r="H10" s="7">
        <f>'Raw Data'!DS48</f>
        <v>202</v>
      </c>
      <c r="I10" s="7">
        <f>'Raw Data'!DT48</f>
        <v>184</v>
      </c>
      <c r="J10" s="7">
        <f>'Raw Data'!DU48</f>
        <v>172</v>
      </c>
      <c r="K10" s="7">
        <f>'Raw Data'!DV48</f>
        <v>164</v>
      </c>
      <c r="L10" s="7">
        <f>'Raw Data'!DW48</f>
        <v>147</v>
      </c>
      <c r="M10" s="7">
        <f>'Raw Data'!DX48</f>
        <v>189</v>
      </c>
      <c r="N10">
        <f t="shared" si="0"/>
        <v>2093</v>
      </c>
    </row>
    <row r="11" spans="1:15" s="7" customFormat="1" hidden="1" x14ac:dyDescent="0.3">
      <c r="A11" s="7">
        <v>2014</v>
      </c>
      <c r="B11" s="7">
        <f>'Raw Data'!DY48</f>
        <v>133</v>
      </c>
      <c r="C11" s="7">
        <f>'Raw Data'!DZ48</f>
        <v>117</v>
      </c>
      <c r="D11" s="7">
        <f>'Raw Data'!EA48</f>
        <v>146</v>
      </c>
      <c r="E11" s="7">
        <f>'Raw Data'!EB48</f>
        <v>189</v>
      </c>
      <c r="F11" s="7">
        <f>'Raw Data'!EC48</f>
        <v>231</v>
      </c>
      <c r="G11" s="7">
        <f>'Raw Data'!ED48</f>
        <v>200</v>
      </c>
      <c r="H11" s="7">
        <f>'Raw Data'!EE48</f>
        <v>201</v>
      </c>
      <c r="I11" s="7">
        <f>'Raw Data'!EF48</f>
        <v>174</v>
      </c>
      <c r="J11" s="7">
        <f>'Raw Data'!EG48</f>
        <v>201</v>
      </c>
      <c r="K11" s="7">
        <f>'Raw Data'!EH48</f>
        <v>192</v>
      </c>
      <c r="L11" s="7">
        <f>'Raw Data'!EI48</f>
        <v>153</v>
      </c>
      <c r="M11" s="7">
        <f>'Raw Data'!EJ48</f>
        <v>202</v>
      </c>
      <c r="N11">
        <f t="shared" si="0"/>
        <v>2139</v>
      </c>
    </row>
    <row r="12" spans="1:15" s="7" customFormat="1" hidden="1" x14ac:dyDescent="0.3">
      <c r="A12" s="7">
        <v>2015</v>
      </c>
      <c r="B12" s="7">
        <f>'Raw Data'!EK48</f>
        <v>129</v>
      </c>
      <c r="C12" s="7">
        <f>'Raw Data'!EL48</f>
        <v>142</v>
      </c>
      <c r="D12" s="7">
        <f>'Raw Data'!EM48</f>
        <v>184</v>
      </c>
      <c r="E12" s="7">
        <f>'Raw Data'!EN48</f>
        <v>193</v>
      </c>
      <c r="F12" s="7">
        <f>'Raw Data'!EO48</f>
        <v>241</v>
      </c>
      <c r="G12" s="7">
        <f>'Raw Data'!EP48</f>
        <v>227</v>
      </c>
      <c r="H12" s="7">
        <f>'Raw Data'!EQ48</f>
        <v>218</v>
      </c>
      <c r="I12" s="7">
        <f>'Raw Data'!ER48</f>
        <v>187</v>
      </c>
      <c r="J12" s="7">
        <f>'Raw Data'!ES48</f>
        <v>198</v>
      </c>
      <c r="K12" s="7">
        <f>'Raw Data'!ET48</f>
        <v>198</v>
      </c>
      <c r="L12" s="7">
        <f>'Raw Data'!EU48</f>
        <v>177</v>
      </c>
      <c r="M12" s="7">
        <f>'Raw Data'!EV48</f>
        <v>198</v>
      </c>
      <c r="N12">
        <f t="shared" si="0"/>
        <v>2292</v>
      </c>
    </row>
    <row r="13" spans="1:15" hidden="1" x14ac:dyDescent="0.3">
      <c r="A13" s="7">
        <v>2016</v>
      </c>
      <c r="B13" s="7">
        <f>'Raw Data'!EW48</f>
        <v>145</v>
      </c>
      <c r="C13" s="7">
        <f>'Raw Data'!EX48</f>
        <v>130</v>
      </c>
      <c r="D13" s="7">
        <f>'Raw Data'!EY48</f>
        <v>184</v>
      </c>
      <c r="E13" s="7">
        <f>'Raw Data'!EZ48</f>
        <v>201</v>
      </c>
      <c r="F13" s="7">
        <f>'Raw Data'!FA48</f>
        <v>217</v>
      </c>
      <c r="G13" s="7">
        <f>'Raw Data'!FB48</f>
        <v>238</v>
      </c>
      <c r="H13" s="7">
        <f>'Raw Data'!FC48</f>
        <v>201</v>
      </c>
      <c r="I13" s="7">
        <f>'Raw Data'!FD48</f>
        <v>204</v>
      </c>
      <c r="J13" s="7">
        <f>'Raw Data'!FE48</f>
        <v>211</v>
      </c>
      <c r="K13" s="7">
        <f>'Raw Data'!FF48</f>
        <v>193</v>
      </c>
      <c r="L13" s="7">
        <f>'Raw Data'!FG48</f>
        <v>167</v>
      </c>
      <c r="M13" s="7">
        <f>'Raw Data'!FH48</f>
        <v>202</v>
      </c>
      <c r="N13">
        <f>SUM(B13:L13)</f>
        <v>2091</v>
      </c>
    </row>
    <row r="14" spans="1:15" x14ac:dyDescent="0.3">
      <c r="A14" s="7">
        <v>2017</v>
      </c>
      <c r="B14" s="7">
        <f>'Raw Data'!FI48</f>
        <v>141</v>
      </c>
      <c r="C14" s="7">
        <f>'Raw Data'!FJ48</f>
        <v>149</v>
      </c>
      <c r="D14" s="7">
        <f>'Raw Data'!FK48</f>
        <v>235</v>
      </c>
      <c r="E14" s="7">
        <f>'Raw Data'!FL48</f>
        <v>219</v>
      </c>
      <c r="F14" s="7">
        <f>'Raw Data'!FM48</f>
        <v>254</v>
      </c>
      <c r="G14" s="7">
        <f>'Raw Data'!FN48</f>
        <v>295</v>
      </c>
      <c r="H14" s="7">
        <f>'Raw Data'!FO48</f>
        <v>185</v>
      </c>
      <c r="I14" s="7">
        <f>'Raw Data'!FP48</f>
        <v>224</v>
      </c>
      <c r="J14" s="7">
        <f>'Raw Data'!FQ48</f>
        <v>206</v>
      </c>
      <c r="K14" s="7">
        <f>'Raw Data'!FR48</f>
        <v>234</v>
      </c>
      <c r="L14" s="7">
        <f>'Raw Data'!FS48</f>
        <v>208</v>
      </c>
      <c r="M14" s="7">
        <f>'Raw Data'!FT48</f>
        <v>208</v>
      </c>
      <c r="O14">
        <f>SUM(B14:H14)</f>
        <v>1478</v>
      </c>
    </row>
    <row r="15" spans="1:15" x14ac:dyDescent="0.3">
      <c r="A15" s="7">
        <v>2018</v>
      </c>
      <c r="B15" s="7">
        <f>'Raw Data'!FU48</f>
        <v>153</v>
      </c>
      <c r="C15" s="7">
        <f>'Raw Data'!FV48</f>
        <v>112</v>
      </c>
      <c r="D15" s="7">
        <f>'Raw Data'!FW48</f>
        <v>232</v>
      </c>
      <c r="E15" s="7">
        <f>'Raw Data'!FX48</f>
        <v>225</v>
      </c>
      <c r="F15" s="7">
        <f>'Raw Data'!FY48</f>
        <v>267</v>
      </c>
      <c r="G15" s="7">
        <f>'Raw Data'!FZ48</f>
        <v>245</v>
      </c>
      <c r="H15" s="7">
        <f>'Raw Data'!GA48</f>
        <v>209</v>
      </c>
      <c r="I15" s="7">
        <f>'Raw Data'!GB48</f>
        <v>228</v>
      </c>
      <c r="J15" s="7">
        <f>'Raw Data'!GC48</f>
        <v>178</v>
      </c>
      <c r="K15" s="7">
        <f>'Raw Data'!GD48</f>
        <v>215</v>
      </c>
      <c r="L15" s="7">
        <f>'Raw Data'!GE48</f>
        <v>162</v>
      </c>
      <c r="M15" s="7">
        <f>'Raw Data'!GF48</f>
        <v>192</v>
      </c>
      <c r="O15">
        <f>SUM(B15:H15)</f>
        <v>1443</v>
      </c>
    </row>
    <row r="16" spans="1:15" x14ac:dyDescent="0.3">
      <c r="A16" s="7">
        <v>2019</v>
      </c>
      <c r="B16">
        <f>'Raw Data'!GG48</f>
        <v>144</v>
      </c>
      <c r="C16">
        <f>'Raw Data'!GH48</f>
        <v>163</v>
      </c>
      <c r="D16">
        <f>'Raw Data'!GI48</f>
        <v>218</v>
      </c>
      <c r="E16">
        <f>'Raw Data'!GJ48</f>
        <v>229</v>
      </c>
      <c r="F16">
        <f>'Raw Data'!GK48</f>
        <v>253</v>
      </c>
      <c r="G16">
        <f>'Raw Data'!GL48</f>
        <v>232</v>
      </c>
      <c r="H16">
        <f>'Raw Data'!GM48</f>
        <v>232</v>
      </c>
      <c r="I16">
        <f>'Raw Data'!GN48</f>
        <v>243</v>
      </c>
      <c r="J16">
        <f>'Raw Data'!GO48</f>
        <v>199</v>
      </c>
      <c r="K16">
        <f>'Raw Data'!GP48</f>
        <v>224</v>
      </c>
      <c r="L16">
        <f>'Raw Data'!GQ48</f>
        <v>250</v>
      </c>
      <c r="M16">
        <f>'Raw Data'!GR48</f>
        <v>219</v>
      </c>
      <c r="O16">
        <f>SUM(B16:H16)</f>
        <v>1471</v>
      </c>
    </row>
    <row r="17" spans="1:15" x14ac:dyDescent="0.3">
      <c r="A17" s="7">
        <v>2020</v>
      </c>
      <c r="B17">
        <f>'Raw Data'!GS48</f>
        <v>178</v>
      </c>
      <c r="C17">
        <f>'Raw Data'!GT48</f>
        <v>181</v>
      </c>
      <c r="D17">
        <f>'Raw Data'!GU48</f>
        <v>237</v>
      </c>
      <c r="E17">
        <f>'Raw Data'!GV48</f>
        <v>181</v>
      </c>
      <c r="F17">
        <f>'Raw Data'!GW48</f>
        <v>178</v>
      </c>
      <c r="G17">
        <f>'Raw Data'!GX48</f>
        <v>251</v>
      </c>
      <c r="H17">
        <f>'Raw Data'!GY48</f>
        <v>441</v>
      </c>
      <c r="I17">
        <f>'Raw Data'!GZ48</f>
        <v>0</v>
      </c>
      <c r="J17">
        <f>'Raw Data'!HA48</f>
        <v>0</v>
      </c>
      <c r="K17">
        <f>'Raw Data'!HB48</f>
        <v>0</v>
      </c>
      <c r="L17">
        <f>'Raw Data'!HC48</f>
        <v>0</v>
      </c>
      <c r="M17">
        <f>'Raw Data'!HD48</f>
        <v>0</v>
      </c>
      <c r="O17">
        <f>SUM(B17:H17)</f>
        <v>1647</v>
      </c>
    </row>
    <row r="19" spans="1:15" ht="16.2" thickBot="1" x14ac:dyDescent="0.35">
      <c r="E19" s="229" t="s">
        <v>288</v>
      </c>
      <c r="F19" s="229"/>
      <c r="G19" s="229"/>
      <c r="I19" s="229" t="s">
        <v>293</v>
      </c>
      <c r="J19" s="229"/>
      <c r="K19" s="229"/>
    </row>
    <row r="20" spans="1:15" ht="15" thickTop="1" x14ac:dyDescent="0.3">
      <c r="E20" s="165" t="s">
        <v>244</v>
      </c>
      <c r="F20" s="165" t="s">
        <v>245</v>
      </c>
      <c r="G20" s="165" t="s">
        <v>247</v>
      </c>
      <c r="I20" s="165" t="s">
        <v>244</v>
      </c>
      <c r="J20" s="165" t="s">
        <v>245</v>
      </c>
      <c r="K20" s="165" t="s">
        <v>247</v>
      </c>
    </row>
    <row r="21" spans="1:15" ht="15.6" x14ac:dyDescent="0.3">
      <c r="E21" s="166" t="s">
        <v>320</v>
      </c>
      <c r="F21" s="167">
        <f>H17</f>
        <v>441</v>
      </c>
      <c r="G21" s="168">
        <f>(F21-F22)/F22</f>
        <v>0.90086206896551724</v>
      </c>
      <c r="I21" s="166" t="s">
        <v>320</v>
      </c>
      <c r="J21" s="167">
        <f>O17</f>
        <v>1647</v>
      </c>
      <c r="K21" s="168">
        <f>(J21-J22)/J22</f>
        <v>0.11964649898028552</v>
      </c>
    </row>
    <row r="22" spans="1:15" ht="15.6" x14ac:dyDescent="0.3">
      <c r="E22" s="166" t="s">
        <v>321</v>
      </c>
      <c r="F22" s="167">
        <f>H16</f>
        <v>232</v>
      </c>
      <c r="G22" s="168">
        <f>(F22-F23)/F23</f>
        <v>0.11004784688995216</v>
      </c>
      <c r="I22" s="166" t="s">
        <v>321</v>
      </c>
      <c r="J22" s="167">
        <f>O16</f>
        <v>1471</v>
      </c>
      <c r="K22" s="168">
        <f>(J22-J23)/J23</f>
        <v>1.9404019404019403E-2</v>
      </c>
    </row>
    <row r="23" spans="1:15" ht="15.6" x14ac:dyDescent="0.3">
      <c r="E23" s="166" t="s">
        <v>322</v>
      </c>
      <c r="F23" s="167">
        <f>H15</f>
        <v>209</v>
      </c>
      <c r="G23" s="168">
        <f>(F23-F24)/F24</f>
        <v>0.12972972972972974</v>
      </c>
      <c r="I23" s="166" t="s">
        <v>322</v>
      </c>
      <c r="J23" s="167">
        <f>O15</f>
        <v>1443</v>
      </c>
      <c r="K23" s="168">
        <f>(J23-J24)/J24</f>
        <v>-2.3680649526387008E-2</v>
      </c>
    </row>
    <row r="24" spans="1:15" ht="15" x14ac:dyDescent="0.3">
      <c r="E24" s="166" t="s">
        <v>323</v>
      </c>
      <c r="F24" s="51">
        <f>H14</f>
        <v>185</v>
      </c>
      <c r="G24" s="51"/>
      <c r="I24" s="166" t="s">
        <v>323</v>
      </c>
      <c r="J24" s="188">
        <f>O14</f>
        <v>1478</v>
      </c>
      <c r="K24" s="184"/>
    </row>
    <row r="27" spans="1:15" x14ac:dyDescent="0.3">
      <c r="B27" s="145"/>
      <c r="C27" s="145" t="s">
        <v>141</v>
      </c>
      <c r="D27" s="145" t="s">
        <v>142</v>
      </c>
      <c r="E27" s="145" t="s">
        <v>143</v>
      </c>
      <c r="F27" s="145" t="s">
        <v>144</v>
      </c>
      <c r="G27" s="145" t="s">
        <v>74</v>
      </c>
      <c r="H27" s="145" t="s">
        <v>145</v>
      </c>
      <c r="I27" s="145" t="s">
        <v>146</v>
      </c>
      <c r="J27" s="145" t="s">
        <v>147</v>
      </c>
      <c r="K27" s="145" t="s">
        <v>148</v>
      </c>
      <c r="L27" s="146" t="s">
        <v>149</v>
      </c>
      <c r="M27" s="146" t="s">
        <v>150</v>
      </c>
      <c r="N27" s="147" t="s">
        <v>151</v>
      </c>
    </row>
    <row r="28" spans="1:15" x14ac:dyDescent="0.3">
      <c r="B28" s="148" t="s">
        <v>251</v>
      </c>
      <c r="C28" s="148">
        <f>B15</f>
        <v>153</v>
      </c>
      <c r="D28" s="148">
        <f t="shared" ref="D28:N28" si="1">C15</f>
        <v>112</v>
      </c>
      <c r="E28" s="148">
        <f t="shared" si="1"/>
        <v>232</v>
      </c>
      <c r="F28" s="148">
        <f t="shared" si="1"/>
        <v>225</v>
      </c>
      <c r="G28" s="148">
        <f t="shared" si="1"/>
        <v>267</v>
      </c>
      <c r="H28" s="148">
        <f t="shared" si="1"/>
        <v>245</v>
      </c>
      <c r="I28" s="148">
        <f t="shared" si="1"/>
        <v>209</v>
      </c>
      <c r="J28" s="148">
        <f t="shared" si="1"/>
        <v>228</v>
      </c>
      <c r="K28" s="148">
        <f t="shared" si="1"/>
        <v>178</v>
      </c>
      <c r="L28" s="149">
        <f t="shared" si="1"/>
        <v>215</v>
      </c>
      <c r="M28" s="149">
        <f t="shared" si="1"/>
        <v>162</v>
      </c>
      <c r="N28" s="150">
        <f t="shared" si="1"/>
        <v>192</v>
      </c>
    </row>
    <row r="29" spans="1:15" x14ac:dyDescent="0.3">
      <c r="B29" s="151" t="s">
        <v>252</v>
      </c>
      <c r="C29" s="151">
        <f>B14</f>
        <v>141</v>
      </c>
      <c r="D29" s="151">
        <f t="shared" ref="D29:N29" si="2">C14</f>
        <v>149</v>
      </c>
      <c r="E29" s="151">
        <f t="shared" si="2"/>
        <v>235</v>
      </c>
      <c r="F29" s="151">
        <f t="shared" si="2"/>
        <v>219</v>
      </c>
      <c r="G29" s="151">
        <f t="shared" si="2"/>
        <v>254</v>
      </c>
      <c r="H29" s="151">
        <f t="shared" si="2"/>
        <v>295</v>
      </c>
      <c r="I29" s="151">
        <f t="shared" si="2"/>
        <v>185</v>
      </c>
      <c r="J29" s="151">
        <f t="shared" si="2"/>
        <v>224</v>
      </c>
      <c r="K29" s="151">
        <f t="shared" si="2"/>
        <v>206</v>
      </c>
      <c r="L29" s="152">
        <f t="shared" si="2"/>
        <v>234</v>
      </c>
      <c r="M29" s="152">
        <f t="shared" si="2"/>
        <v>208</v>
      </c>
      <c r="N29" s="153">
        <f t="shared" si="2"/>
        <v>208</v>
      </c>
    </row>
  </sheetData>
  <mergeCells count="2">
    <mergeCell ref="E19:G19"/>
    <mergeCell ref="I19:K19"/>
  </mergeCells>
  <phoneticPr fontId="1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GY5"/>
  <sheetViews>
    <sheetView workbookViewId="0">
      <selection activeCell="EV1" sqref="EV1:EV1048576"/>
    </sheetView>
  </sheetViews>
  <sheetFormatPr defaultColWidth="8.6640625" defaultRowHeight="14.4" x14ac:dyDescent="0.3"/>
  <cols>
    <col min="1" max="1" width="16.44140625" bestFit="1" customWidth="1"/>
    <col min="2" max="87" width="8.6640625" hidden="1" customWidth="1"/>
    <col min="88" max="152" width="0" hidden="1" customWidth="1"/>
  </cols>
  <sheetData>
    <row r="1" spans="1:207" s="7" customFormat="1" x14ac:dyDescent="0.3">
      <c r="B1" s="26">
        <f>'Raw Data'!U36</f>
        <v>38357</v>
      </c>
      <c r="C1" s="26">
        <f>'Raw Data'!V36</f>
        <v>38388</v>
      </c>
      <c r="D1" s="26">
        <f>'Raw Data'!W36</f>
        <v>38416</v>
      </c>
      <c r="E1" s="26">
        <f>'Raw Data'!X36</f>
        <v>38447</v>
      </c>
      <c r="F1" s="26">
        <f>'Raw Data'!Y36</f>
        <v>38477</v>
      </c>
      <c r="G1" s="26">
        <f>'Raw Data'!Z36</f>
        <v>38508</v>
      </c>
      <c r="H1" s="26">
        <f>'Raw Data'!AA36</f>
        <v>38538</v>
      </c>
      <c r="I1" s="26">
        <f>'Raw Data'!AB36</f>
        <v>38569</v>
      </c>
      <c r="J1" s="26">
        <f>'Raw Data'!AC36</f>
        <v>38600</v>
      </c>
      <c r="K1" s="26">
        <f>'Raw Data'!AD36</f>
        <v>38630</v>
      </c>
      <c r="L1" s="26">
        <f>'Raw Data'!AE36</f>
        <v>38661</v>
      </c>
      <c r="M1" s="26">
        <f>'Raw Data'!AF36</f>
        <v>38691</v>
      </c>
      <c r="N1" s="26">
        <f>'Raw Data'!AG36</f>
        <v>38722</v>
      </c>
      <c r="O1" s="26">
        <f>'Raw Data'!AH36</f>
        <v>38753</v>
      </c>
      <c r="P1" s="26">
        <f>'Raw Data'!AI36</f>
        <v>38781</v>
      </c>
      <c r="Q1" s="26">
        <f>'Raw Data'!AJ36</f>
        <v>38812</v>
      </c>
      <c r="R1" s="26">
        <f>'Raw Data'!AK36</f>
        <v>38843</v>
      </c>
      <c r="S1" s="26">
        <f>'Raw Data'!AL36</f>
        <v>38874</v>
      </c>
      <c r="T1" s="26">
        <f>'Raw Data'!AM36</f>
        <v>38904</v>
      </c>
      <c r="U1" s="26">
        <f>'Raw Data'!AN36</f>
        <v>38935</v>
      </c>
      <c r="V1" s="26">
        <f>'Raw Data'!AO36</f>
        <v>38966</v>
      </c>
      <c r="W1" s="26">
        <f>'Raw Data'!AP36</f>
        <v>38996</v>
      </c>
      <c r="X1" s="26">
        <f>'Raw Data'!AQ36</f>
        <v>39027</v>
      </c>
      <c r="Y1" s="26">
        <f>'Raw Data'!AR36</f>
        <v>39057</v>
      </c>
      <c r="Z1" s="26">
        <f>'Raw Data'!AS36</f>
        <v>39088</v>
      </c>
      <c r="AA1" s="26">
        <f>'Raw Data'!AT36</f>
        <v>39119</v>
      </c>
      <c r="AB1" s="26">
        <f>'Raw Data'!AU36</f>
        <v>39147</v>
      </c>
      <c r="AC1" s="26">
        <f>'Raw Data'!AV36</f>
        <v>39178</v>
      </c>
      <c r="AD1" s="26">
        <f>'Raw Data'!AW36</f>
        <v>39208</v>
      </c>
      <c r="AE1" s="26">
        <f>'Raw Data'!AX36</f>
        <v>39239</v>
      </c>
      <c r="AF1" s="26">
        <f>'Raw Data'!AY36</f>
        <v>39269</v>
      </c>
      <c r="AG1" s="26">
        <f>'Raw Data'!AZ36</f>
        <v>39300</v>
      </c>
      <c r="AH1" s="26">
        <f>'Raw Data'!BA36</f>
        <v>39331</v>
      </c>
      <c r="AI1" s="26">
        <f>'Raw Data'!BB36</f>
        <v>39361</v>
      </c>
      <c r="AJ1" s="26">
        <f>'Raw Data'!BC36</f>
        <v>39392</v>
      </c>
      <c r="AK1" s="26">
        <f>'Raw Data'!BD36</f>
        <v>39422</v>
      </c>
      <c r="AL1" s="26">
        <f>'Raw Data'!BE36</f>
        <v>39453</v>
      </c>
      <c r="AM1" s="26">
        <f>'Raw Data'!BF36</f>
        <v>39484</v>
      </c>
      <c r="AN1" s="26">
        <f>'Raw Data'!BG36</f>
        <v>39513</v>
      </c>
      <c r="AO1" s="26">
        <f>'Raw Data'!BH36</f>
        <v>39544</v>
      </c>
      <c r="AP1" s="26">
        <f>'Raw Data'!BI36</f>
        <v>39574</v>
      </c>
      <c r="AQ1" s="26">
        <f>'Raw Data'!BJ36</f>
        <v>39605</v>
      </c>
      <c r="AR1" s="26">
        <f>'Raw Data'!BK36</f>
        <v>39635</v>
      </c>
      <c r="AS1" s="26">
        <f>'Raw Data'!BL36</f>
        <v>39666</v>
      </c>
      <c r="AT1" s="26">
        <f>'Raw Data'!BM36</f>
        <v>39697</v>
      </c>
      <c r="AU1" s="26">
        <f>'Raw Data'!BN36</f>
        <v>39727</v>
      </c>
      <c r="AV1" s="26">
        <f>'Raw Data'!BO36</f>
        <v>39758</v>
      </c>
      <c r="AW1" s="26">
        <f>'Raw Data'!BP36</f>
        <v>39788</v>
      </c>
      <c r="AX1" s="26">
        <f>'Raw Data'!BQ36</f>
        <v>39819</v>
      </c>
      <c r="AY1" s="26">
        <f>'Raw Data'!BR36</f>
        <v>39850</v>
      </c>
      <c r="AZ1" s="26">
        <f>'Raw Data'!BS36</f>
        <v>39878</v>
      </c>
      <c r="BA1" s="26">
        <f>'Raw Data'!BT36</f>
        <v>39909</v>
      </c>
      <c r="BB1" s="26">
        <f>'Raw Data'!BU36</f>
        <v>39939</v>
      </c>
      <c r="BC1" s="26">
        <f>'Raw Data'!BV36</f>
        <v>39970</v>
      </c>
      <c r="BD1" s="26">
        <f>'Raw Data'!BW36</f>
        <v>40000</v>
      </c>
      <c r="BE1" s="26">
        <f>'Raw Data'!BX36</f>
        <v>40031</v>
      </c>
      <c r="BF1" s="26">
        <f>'Raw Data'!BY36</f>
        <v>40062</v>
      </c>
      <c r="BG1" s="26">
        <f>'Raw Data'!BZ36</f>
        <v>40092</v>
      </c>
      <c r="BH1" s="26">
        <f>'Raw Data'!CA36</f>
        <v>40123</v>
      </c>
      <c r="BI1" s="26">
        <f>'Raw Data'!CB36</f>
        <v>40153</v>
      </c>
      <c r="BJ1" s="26">
        <f>'Raw Data'!CC36</f>
        <v>40184</v>
      </c>
      <c r="BK1" s="26">
        <f>'Raw Data'!CD36</f>
        <v>40215</v>
      </c>
      <c r="BL1" s="26">
        <f>'Raw Data'!CE36</f>
        <v>40243</v>
      </c>
      <c r="BM1" s="26">
        <f>'Raw Data'!CF36</f>
        <v>40274</v>
      </c>
      <c r="BN1" s="26">
        <f>'Raw Data'!CG36</f>
        <v>40304</v>
      </c>
      <c r="BO1" s="26">
        <f>'Raw Data'!CH36</f>
        <v>40335</v>
      </c>
      <c r="BP1" s="26">
        <f>'Raw Data'!CI36</f>
        <v>40365</v>
      </c>
      <c r="BQ1" s="26">
        <f>'Raw Data'!CJ36</f>
        <v>40396</v>
      </c>
      <c r="BR1" s="26">
        <f>'Raw Data'!CK36</f>
        <v>40427</v>
      </c>
      <c r="BS1" s="26">
        <f>'Raw Data'!CL36</f>
        <v>40457</v>
      </c>
      <c r="BT1" s="26">
        <f>'Raw Data'!CM36</f>
        <v>40488</v>
      </c>
      <c r="BU1" s="26">
        <f>'Raw Data'!CN36</f>
        <v>40518</v>
      </c>
      <c r="BV1" s="26">
        <f>'Raw Data'!CO36</f>
        <v>40549</v>
      </c>
      <c r="BW1" s="26">
        <f>'Raw Data'!CP36</f>
        <v>40580</v>
      </c>
      <c r="BX1" s="26">
        <f>'Raw Data'!CQ36</f>
        <v>40608</v>
      </c>
      <c r="BY1" s="26">
        <f>'Raw Data'!CR36</f>
        <v>40639</v>
      </c>
      <c r="BZ1" s="26">
        <f>'Raw Data'!CS36</f>
        <v>40669</v>
      </c>
      <c r="CA1" s="26">
        <f>'Raw Data'!CT36</f>
        <v>40700</v>
      </c>
      <c r="CB1" s="26">
        <f>'Raw Data'!CU36</f>
        <v>40730</v>
      </c>
      <c r="CC1" s="26">
        <f>'Raw Data'!CV36</f>
        <v>40761</v>
      </c>
      <c r="CD1" s="26">
        <f>'Raw Data'!CW36</f>
        <v>40792</v>
      </c>
      <c r="CE1" s="26">
        <f>'Raw Data'!CX36</f>
        <v>40822</v>
      </c>
      <c r="CF1" s="26">
        <f>'Raw Data'!CY36</f>
        <v>40853</v>
      </c>
      <c r="CG1" s="26">
        <f>'Raw Data'!CZ36</f>
        <v>40883</v>
      </c>
      <c r="CH1" s="26">
        <f>'Raw Data'!DA36</f>
        <v>40914</v>
      </c>
      <c r="CI1" s="26">
        <f>'Raw Data'!DB36</f>
        <v>40945</v>
      </c>
      <c r="CJ1" s="26">
        <f>'Raw Data'!DC36</f>
        <v>40974</v>
      </c>
      <c r="CK1" s="26">
        <f>'Raw Data'!DD36</f>
        <v>41005</v>
      </c>
      <c r="CL1" s="26">
        <f>'Raw Data'!DE36</f>
        <v>41035</v>
      </c>
      <c r="CM1" s="26">
        <f>'Raw Data'!DF36</f>
        <v>41066</v>
      </c>
      <c r="CN1" s="26">
        <f>'Raw Data'!DG36</f>
        <v>41096</v>
      </c>
      <c r="CO1" s="26">
        <f>'Raw Data'!DH36</f>
        <v>41127</v>
      </c>
      <c r="CP1" s="26">
        <f>'Raw Data'!DI36</f>
        <v>41158</v>
      </c>
      <c r="CQ1" s="26">
        <f>'Raw Data'!DJ36</f>
        <v>41188</v>
      </c>
      <c r="CR1" s="26">
        <f>'Raw Data'!DK36</f>
        <v>41219</v>
      </c>
      <c r="CS1" s="26">
        <f>'Raw Data'!DL36</f>
        <v>41249</v>
      </c>
      <c r="CT1" s="26">
        <f>'Raw Data'!DM36</f>
        <v>41280</v>
      </c>
      <c r="CU1" s="26">
        <f>'Raw Data'!DN36</f>
        <v>41311</v>
      </c>
      <c r="CV1" s="26">
        <f>'Raw Data'!DO36</f>
        <v>41339</v>
      </c>
      <c r="CW1" s="26">
        <f>'Raw Data'!DP36</f>
        <v>41370</v>
      </c>
      <c r="CX1" s="26">
        <f>'Raw Data'!DQ36</f>
        <v>41400</v>
      </c>
      <c r="CY1" s="26">
        <f>'Raw Data'!DR36</f>
        <v>41431</v>
      </c>
      <c r="CZ1" s="26">
        <f>'Raw Data'!DS36</f>
        <v>41461</v>
      </c>
      <c r="DA1" s="26">
        <f>'Raw Data'!DT36</f>
        <v>41492</v>
      </c>
      <c r="DB1" s="26">
        <f>'Raw Data'!DU36</f>
        <v>41523</v>
      </c>
      <c r="DC1" s="26">
        <f>'Raw Data'!DV36</f>
        <v>41553</v>
      </c>
      <c r="DD1" s="26">
        <f>'Raw Data'!DW36</f>
        <v>41584</v>
      </c>
      <c r="DE1" s="26">
        <f>'Raw Data'!DX36</f>
        <v>41614</v>
      </c>
      <c r="DF1" s="26">
        <f>'Raw Data'!DY36</f>
        <v>41645</v>
      </c>
      <c r="DG1" s="26">
        <f>'Raw Data'!DZ36</f>
        <v>41676</v>
      </c>
      <c r="DH1" s="26">
        <f>'Raw Data'!EA36</f>
        <v>41704</v>
      </c>
      <c r="DI1" s="26">
        <f>'Raw Data'!EB36</f>
        <v>41735</v>
      </c>
      <c r="DJ1" s="26">
        <f>'Raw Data'!EC36</f>
        <v>41765</v>
      </c>
      <c r="DK1" s="26">
        <f>'Raw Data'!ED36</f>
        <v>41796</v>
      </c>
      <c r="DL1" s="26">
        <f>'Raw Data'!EE36</f>
        <v>41826</v>
      </c>
      <c r="DM1" s="26">
        <f>'Raw Data'!EF36</f>
        <v>41857</v>
      </c>
      <c r="DN1" s="26">
        <f>'Raw Data'!EG36</f>
        <v>41888</v>
      </c>
      <c r="DO1" s="26">
        <f>'Raw Data'!EH36</f>
        <v>41918</v>
      </c>
      <c r="DP1" s="26">
        <f>'Raw Data'!EI36</f>
        <v>41949</v>
      </c>
      <c r="DQ1" s="26">
        <f>'Raw Data'!EJ36</f>
        <v>41979</v>
      </c>
      <c r="DR1" s="26">
        <f>'Raw Data'!EK36</f>
        <v>42010</v>
      </c>
      <c r="DS1" s="26">
        <f>'Raw Data'!EL36</f>
        <v>42041</v>
      </c>
      <c r="DT1" s="26">
        <f>'Raw Data'!EM36</f>
        <v>42069</v>
      </c>
      <c r="DU1" s="26">
        <f>'Raw Data'!EN36</f>
        <v>42100</v>
      </c>
      <c r="DV1" s="26">
        <f>'Raw Data'!EO36</f>
        <v>42130</v>
      </c>
      <c r="DW1" s="26">
        <f>'Raw Data'!EP36</f>
        <v>42161</v>
      </c>
      <c r="DX1" s="26">
        <f>'Raw Data'!EQ36</f>
        <v>42191</v>
      </c>
      <c r="DY1" s="26">
        <f>'Raw Data'!ER36</f>
        <v>42222</v>
      </c>
      <c r="DZ1" s="26">
        <f>'Raw Data'!ES36</f>
        <v>42253</v>
      </c>
      <c r="EA1" s="26">
        <f>'Raw Data'!ET36</f>
        <v>42283</v>
      </c>
      <c r="EB1" s="26">
        <f>'Raw Data'!EU36</f>
        <v>42314</v>
      </c>
      <c r="EC1" s="26">
        <f>'Raw Data'!EV36</f>
        <v>42344</v>
      </c>
      <c r="ED1" s="26">
        <f>'Raw Data'!EW36</f>
        <v>42375</v>
      </c>
      <c r="EE1" s="26">
        <f>'Raw Data'!EX36</f>
        <v>42406</v>
      </c>
      <c r="EF1" s="26">
        <f>'Raw Data'!EY36</f>
        <v>42435</v>
      </c>
      <c r="EG1" s="26">
        <f>'Raw Data'!EZ36</f>
        <v>42466</v>
      </c>
      <c r="EH1" s="26">
        <f>'Raw Data'!FA36</f>
        <v>42496</v>
      </c>
      <c r="EI1" s="26">
        <f>'Raw Data'!FB36</f>
        <v>42527</v>
      </c>
      <c r="EJ1" s="26">
        <f>'Raw Data'!FC36</f>
        <v>42557</v>
      </c>
      <c r="EK1" s="26">
        <f>'Raw Data'!FD36</f>
        <v>42588</v>
      </c>
      <c r="EL1" s="26">
        <f>'Raw Data'!FE36</f>
        <v>42619</v>
      </c>
      <c r="EM1" s="26">
        <f>'Raw Data'!FF36</f>
        <v>42649</v>
      </c>
      <c r="EN1" s="26">
        <f>'Raw Data'!FG36</f>
        <v>42680</v>
      </c>
      <c r="EO1" s="26">
        <f>'Raw Data'!FH36</f>
        <v>42710</v>
      </c>
      <c r="EP1" s="26">
        <f>'Raw Data'!FI36</f>
        <v>42741</v>
      </c>
      <c r="EQ1" s="26">
        <v>42783</v>
      </c>
      <c r="ER1" s="26">
        <v>42811</v>
      </c>
      <c r="ES1" s="26">
        <v>42842</v>
      </c>
      <c r="ET1" s="26">
        <v>42872</v>
      </c>
      <c r="EU1" s="26">
        <v>42903</v>
      </c>
      <c r="EV1" s="26">
        <v>42933</v>
      </c>
      <c r="EW1" s="26">
        <v>42964</v>
      </c>
      <c r="EX1" s="26">
        <v>42995</v>
      </c>
      <c r="EY1" s="26">
        <v>43025</v>
      </c>
      <c r="EZ1" s="26">
        <v>43056</v>
      </c>
      <c r="FA1" s="26">
        <v>43086</v>
      </c>
      <c r="FB1" s="26">
        <v>43117</v>
      </c>
      <c r="FC1" s="26">
        <v>43148</v>
      </c>
      <c r="FD1" s="26">
        <v>43176</v>
      </c>
      <c r="FE1" s="26">
        <v>43207</v>
      </c>
      <c r="FF1" s="26">
        <v>43237</v>
      </c>
      <c r="FG1" s="26">
        <v>43268</v>
      </c>
      <c r="FH1" s="26">
        <v>43298</v>
      </c>
      <c r="FI1" s="26">
        <v>43329</v>
      </c>
      <c r="FJ1" s="26">
        <v>43360</v>
      </c>
      <c r="FK1" s="26">
        <v>43390</v>
      </c>
      <c r="FL1" s="26">
        <v>43421</v>
      </c>
      <c r="FM1" s="26">
        <v>43451</v>
      </c>
      <c r="FN1" s="26">
        <v>43482</v>
      </c>
      <c r="FO1" s="26">
        <v>43513</v>
      </c>
      <c r="FP1" s="26">
        <v>43541</v>
      </c>
      <c r="FQ1" s="26">
        <v>43572</v>
      </c>
      <c r="FR1" s="26">
        <v>43602</v>
      </c>
      <c r="FS1" s="26">
        <v>43633</v>
      </c>
      <c r="FT1" s="26">
        <v>43663</v>
      </c>
      <c r="FU1" s="26">
        <v>43694</v>
      </c>
      <c r="FV1" s="26">
        <v>43725</v>
      </c>
      <c r="FW1" s="26">
        <v>43755</v>
      </c>
      <c r="FX1" s="26">
        <v>43786</v>
      </c>
      <c r="FY1" s="26">
        <v>43816</v>
      </c>
      <c r="FZ1" s="26">
        <v>43847</v>
      </c>
      <c r="GA1" s="26">
        <v>43878</v>
      </c>
      <c r="GB1" s="26">
        <v>43907</v>
      </c>
      <c r="GC1" s="26">
        <v>43938</v>
      </c>
      <c r="GD1" s="26">
        <v>43968</v>
      </c>
      <c r="GE1" s="26">
        <v>43999</v>
      </c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</row>
    <row r="2" spans="1:207" s="7" customFormat="1" x14ac:dyDescent="0.3">
      <c r="A2" s="31" t="s">
        <v>125</v>
      </c>
      <c r="B2" s="7">
        <f>'Raw Data'!U45</f>
        <v>149</v>
      </c>
      <c r="C2" s="7">
        <f>'Raw Data'!V45</f>
        <v>119</v>
      </c>
      <c r="D2" s="7">
        <f>'Raw Data'!W45</f>
        <v>190</v>
      </c>
      <c r="E2" s="7">
        <f>'Raw Data'!X45</f>
        <v>208</v>
      </c>
      <c r="F2" s="7">
        <f>'Raw Data'!Y45</f>
        <v>286</v>
      </c>
      <c r="G2" s="7">
        <f>'Raw Data'!Z45</f>
        <v>234</v>
      </c>
      <c r="H2" s="7">
        <f>'Raw Data'!AA45</f>
        <v>167</v>
      </c>
      <c r="I2" s="7">
        <f>'Raw Data'!AB45</f>
        <v>178</v>
      </c>
      <c r="J2" s="7">
        <f>'Raw Data'!AC45</f>
        <v>177</v>
      </c>
      <c r="K2" s="7">
        <f>'Raw Data'!AD45</f>
        <v>162</v>
      </c>
      <c r="L2" s="7">
        <f>'Raw Data'!AE45</f>
        <v>126</v>
      </c>
      <c r="M2" s="7">
        <f>'Raw Data'!AF45</f>
        <v>108</v>
      </c>
      <c r="N2" s="7">
        <f>'Raw Data'!AG45</f>
        <v>97</v>
      </c>
      <c r="O2" s="7">
        <f>'Raw Data'!AH45</f>
        <v>93</v>
      </c>
      <c r="P2" s="7">
        <f>'Raw Data'!AI45</f>
        <v>122</v>
      </c>
      <c r="Q2" s="7">
        <f>'Raw Data'!AJ45</f>
        <v>118</v>
      </c>
      <c r="R2" s="7">
        <f>'Raw Data'!AK45</f>
        <v>151</v>
      </c>
      <c r="S2" s="7">
        <f>'Raw Data'!AL45</f>
        <v>117</v>
      </c>
      <c r="T2" s="7">
        <f>'Raw Data'!AM45</f>
        <v>83</v>
      </c>
      <c r="U2" s="7">
        <f>'Raw Data'!AN45</f>
        <v>106</v>
      </c>
      <c r="V2" s="7">
        <f>'Raw Data'!AO45</f>
        <v>93</v>
      </c>
      <c r="W2" s="7">
        <f>'Raw Data'!AP45</f>
        <v>119</v>
      </c>
      <c r="X2" s="7">
        <f>'Raw Data'!AQ45</f>
        <v>81</v>
      </c>
      <c r="Y2" s="7">
        <f>'Raw Data'!AR45</f>
        <v>89</v>
      </c>
      <c r="Z2" s="7">
        <f>'Raw Data'!AS45</f>
        <v>76</v>
      </c>
      <c r="AA2" s="7">
        <f>'Raw Data'!AT45</f>
        <v>103</v>
      </c>
      <c r="AB2" s="7">
        <f>'Raw Data'!AU45</f>
        <v>100</v>
      </c>
      <c r="AC2" s="7">
        <f>'Raw Data'!AV45</f>
        <v>119</v>
      </c>
      <c r="AD2" s="7">
        <f>'Raw Data'!AW45</f>
        <v>137</v>
      </c>
      <c r="AE2" s="7">
        <f>'Raw Data'!AX45</f>
        <v>117</v>
      </c>
      <c r="AF2" s="7">
        <f>'Raw Data'!AY45</f>
        <v>103</v>
      </c>
      <c r="AG2" s="7">
        <f>'Raw Data'!AZ45</f>
        <v>106</v>
      </c>
      <c r="AH2" s="7">
        <f>'Raw Data'!BA45</f>
        <v>104</v>
      </c>
      <c r="AI2" s="7">
        <f>'Raw Data'!BB45</f>
        <v>95</v>
      </c>
      <c r="AJ2" s="7">
        <f>'Raw Data'!BC45</f>
        <v>93</v>
      </c>
      <c r="AK2" s="7">
        <f>'Raw Data'!BD45</f>
        <v>82</v>
      </c>
      <c r="AL2" s="7">
        <f>'Raw Data'!BE45</f>
        <v>57</v>
      </c>
      <c r="AM2" s="7">
        <f>'Raw Data'!BF45</f>
        <v>75</v>
      </c>
      <c r="AN2" s="7">
        <f>'Raw Data'!BG45</f>
        <v>96</v>
      </c>
      <c r="AO2" s="7">
        <f>'Raw Data'!BH45</f>
        <v>92</v>
      </c>
      <c r="AP2" s="7">
        <f>'Raw Data'!BI45</f>
        <v>111</v>
      </c>
      <c r="AQ2" s="7">
        <f>'Raw Data'!BJ45</f>
        <v>110</v>
      </c>
      <c r="AR2" s="7">
        <f>'Raw Data'!BK45</f>
        <v>94</v>
      </c>
      <c r="AS2" s="7">
        <f>'Raw Data'!BL45</f>
        <v>103</v>
      </c>
      <c r="AT2" s="7">
        <f>'Raw Data'!BM45</f>
        <v>93</v>
      </c>
      <c r="AU2" s="7">
        <f>'Raw Data'!BN45</f>
        <v>85</v>
      </c>
      <c r="AV2" s="7">
        <f>'Raw Data'!BO45</f>
        <v>60</v>
      </c>
      <c r="AW2" s="7">
        <f>'Raw Data'!BP45</f>
        <v>69</v>
      </c>
      <c r="AX2" s="7">
        <f>'Raw Data'!BQ45</f>
        <v>42</v>
      </c>
      <c r="AY2" s="7">
        <f>'Raw Data'!BR45</f>
        <v>68</v>
      </c>
      <c r="AZ2" s="7">
        <f>'Raw Data'!BS45</f>
        <v>84</v>
      </c>
      <c r="BA2" s="7">
        <f>'Raw Data'!BT45</f>
        <v>81</v>
      </c>
      <c r="BB2" s="7">
        <f>'Raw Data'!BU45</f>
        <v>111</v>
      </c>
      <c r="BC2" s="7">
        <f>'Raw Data'!BV45</f>
        <v>114</v>
      </c>
      <c r="BD2" s="7">
        <f>'Raw Data'!BW45</f>
        <v>105</v>
      </c>
      <c r="BE2" s="7">
        <f>'Raw Data'!BX45</f>
        <v>105</v>
      </c>
      <c r="BF2" s="7">
        <f>'Raw Data'!BY45</f>
        <v>104</v>
      </c>
      <c r="BG2" s="7">
        <f>'Raw Data'!BZ45</f>
        <v>106</v>
      </c>
      <c r="BH2" s="7">
        <f>'Raw Data'!CA45</f>
        <v>106</v>
      </c>
      <c r="BI2" s="7">
        <f>'Raw Data'!CB45</f>
        <v>100</v>
      </c>
      <c r="BJ2" s="7">
        <f>'Raw Data'!CC45</f>
        <v>86</v>
      </c>
      <c r="BK2" s="7">
        <f>'Raw Data'!CD45</f>
        <v>72</v>
      </c>
      <c r="BL2" s="7">
        <f>'Raw Data'!CE45</f>
        <v>113</v>
      </c>
      <c r="BM2" s="7">
        <f>'Raw Data'!CF45</f>
        <v>136</v>
      </c>
      <c r="BN2" s="7">
        <f>'Raw Data'!CG45</f>
        <v>151</v>
      </c>
      <c r="BO2" s="7">
        <f>'Raw Data'!CH45</f>
        <v>137</v>
      </c>
      <c r="BP2" s="7">
        <f>'Raw Data'!CI45</f>
        <v>125</v>
      </c>
      <c r="BQ2" s="7">
        <f>'Raw Data'!CJ45</f>
        <v>99</v>
      </c>
      <c r="BR2" s="7">
        <f>'Raw Data'!CK45</f>
        <v>109</v>
      </c>
      <c r="BS2" s="7">
        <f>'Raw Data'!CL45</f>
        <v>115</v>
      </c>
      <c r="BT2" s="7">
        <f>'Raw Data'!CM45</f>
        <v>106</v>
      </c>
      <c r="BU2" s="7">
        <f>'Raw Data'!CN45</f>
        <v>125</v>
      </c>
      <c r="BV2" s="7">
        <f>'Raw Data'!CO45</f>
        <v>83</v>
      </c>
      <c r="BW2" s="7">
        <f>'Raw Data'!CP45</f>
        <v>87</v>
      </c>
      <c r="BX2" s="7">
        <f>'Raw Data'!CQ45</f>
        <v>130</v>
      </c>
      <c r="BY2" s="7">
        <f>'Raw Data'!CR45</f>
        <v>137</v>
      </c>
      <c r="BZ2" s="7">
        <f>'Raw Data'!CS45</f>
        <v>124</v>
      </c>
      <c r="CA2" s="7">
        <f>'Raw Data'!CT45</f>
        <v>142</v>
      </c>
      <c r="CB2" s="7">
        <f>'Raw Data'!CU45</f>
        <v>127</v>
      </c>
      <c r="CC2" s="7">
        <f>'Raw Data'!CV45</f>
        <v>105</v>
      </c>
      <c r="CD2" s="7">
        <f>'Raw Data'!CW45</f>
        <v>113</v>
      </c>
      <c r="CE2" s="7">
        <f>'Raw Data'!CX45</f>
        <v>109</v>
      </c>
      <c r="CF2" s="7">
        <f>'Raw Data'!CY45</f>
        <v>74</v>
      </c>
      <c r="CG2" s="7">
        <f>'Raw Data'!CZ45</f>
        <v>102</v>
      </c>
      <c r="CH2" s="7">
        <f>'Raw Data'!DA45</f>
        <v>94</v>
      </c>
      <c r="CI2" s="7">
        <f>'Raw Data'!DB45</f>
        <v>112</v>
      </c>
      <c r="CJ2" s="7">
        <f>'Raw Data'!DC45</f>
        <v>171</v>
      </c>
      <c r="CK2" s="7">
        <f>'Raw Data'!DD45</f>
        <v>131</v>
      </c>
      <c r="CL2" s="7">
        <f>'Raw Data'!DE45</f>
        <v>165</v>
      </c>
      <c r="CM2" s="7">
        <f>'Raw Data'!DF45</f>
        <v>146</v>
      </c>
      <c r="CN2" s="7">
        <f>'Raw Data'!DG45</f>
        <v>121</v>
      </c>
      <c r="CO2" s="7">
        <f>'Raw Data'!DH45</f>
        <v>125</v>
      </c>
      <c r="CP2" s="7">
        <f>'Raw Data'!DI45</f>
        <v>146</v>
      </c>
      <c r="CQ2" s="7">
        <f>'Raw Data'!DJ45</f>
        <v>134</v>
      </c>
      <c r="CR2" s="7">
        <f>'Raw Data'!DK45</f>
        <v>129</v>
      </c>
      <c r="CS2" s="7">
        <f>'Raw Data'!DL45</f>
        <v>109</v>
      </c>
      <c r="CT2" s="7">
        <f>'Raw Data'!DM45</f>
        <v>89</v>
      </c>
      <c r="CU2" s="7">
        <f>'Raw Data'!DN45</f>
        <v>91</v>
      </c>
      <c r="CV2" s="7">
        <f>'Raw Data'!DO45</f>
        <v>136</v>
      </c>
      <c r="CW2" s="7">
        <f>'Raw Data'!DP45</f>
        <v>168</v>
      </c>
      <c r="CX2" s="7">
        <f>'Raw Data'!DQ45</f>
        <v>157</v>
      </c>
      <c r="CY2" s="7">
        <f>'Raw Data'!DR45</f>
        <v>150</v>
      </c>
      <c r="CZ2" s="7">
        <f>'Raw Data'!DS45</f>
        <v>161</v>
      </c>
      <c r="DA2" s="7">
        <f>'Raw Data'!DT45</f>
        <v>136</v>
      </c>
      <c r="DB2" s="7">
        <f>'Raw Data'!DU45</f>
        <v>127</v>
      </c>
      <c r="DC2" s="7">
        <f>'Raw Data'!DV45</f>
        <v>114</v>
      </c>
      <c r="DD2" s="7">
        <f>'Raw Data'!DW45</f>
        <v>115</v>
      </c>
      <c r="DE2" s="7">
        <f>'Raw Data'!DX45</f>
        <v>125</v>
      </c>
      <c r="DF2" s="7">
        <f>'Raw Data'!DY45</f>
        <v>106</v>
      </c>
      <c r="DG2" s="7">
        <f>'Raw Data'!DZ45</f>
        <v>88</v>
      </c>
      <c r="DH2" s="7">
        <f>'Raw Data'!EA45</f>
        <v>115</v>
      </c>
      <c r="DI2" s="7">
        <f>'Raw Data'!EB45</f>
        <v>149</v>
      </c>
      <c r="DJ2" s="7">
        <f>'Raw Data'!EC45</f>
        <v>192</v>
      </c>
      <c r="DK2" s="7">
        <f>'Raw Data'!ED45</f>
        <v>147</v>
      </c>
      <c r="DL2" s="7">
        <f>'Raw Data'!EE45</f>
        <v>122</v>
      </c>
      <c r="DM2" s="7">
        <f>'Raw Data'!EF45</f>
        <v>127</v>
      </c>
      <c r="DN2" s="7">
        <f>'Raw Data'!EG45</f>
        <v>142</v>
      </c>
      <c r="DO2" s="7">
        <f>'Raw Data'!EH45</f>
        <v>144</v>
      </c>
      <c r="DP2" s="7">
        <f>'Raw Data'!EI45</f>
        <v>118</v>
      </c>
      <c r="DQ2" s="7">
        <f>'Raw Data'!EJ45</f>
        <v>157</v>
      </c>
      <c r="DR2" s="7">
        <f>'Raw Data'!EK45</f>
        <v>96</v>
      </c>
      <c r="DS2" s="7">
        <f>'Raw Data'!EL45</f>
        <v>105</v>
      </c>
      <c r="DT2" s="7">
        <f>'Raw Data'!EM45</f>
        <v>140</v>
      </c>
      <c r="DU2" s="7">
        <f>'Raw Data'!EN45</f>
        <v>153</v>
      </c>
      <c r="DV2" s="7">
        <f>'Raw Data'!EO45</f>
        <v>202</v>
      </c>
      <c r="DW2" s="7">
        <f>'Raw Data'!EP45</f>
        <v>185</v>
      </c>
      <c r="DX2" s="7">
        <f>'Raw Data'!EQ45</f>
        <v>171</v>
      </c>
      <c r="DY2" s="7">
        <f>'Raw Data'!ER45</f>
        <v>146</v>
      </c>
      <c r="DZ2" s="7">
        <f>'Raw Data'!ES45</f>
        <v>143</v>
      </c>
      <c r="EA2" s="7">
        <f>'Raw Data'!ET45</f>
        <v>159</v>
      </c>
      <c r="EB2" s="7">
        <f>'Raw Data'!EU45</f>
        <v>143</v>
      </c>
      <c r="EC2" s="7">
        <f>'Raw Data'!EV45</f>
        <v>148</v>
      </c>
      <c r="ED2" s="7">
        <f>'Raw Data'!EW45</f>
        <v>111</v>
      </c>
      <c r="EE2" s="7">
        <f>'Raw Data'!EX45</f>
        <v>92</v>
      </c>
      <c r="EF2" s="7">
        <f>'Raw Data'!EY45</f>
        <v>138</v>
      </c>
      <c r="EG2" s="7">
        <f>'Raw Data'!EZ45</f>
        <v>158</v>
      </c>
      <c r="EH2" s="7">
        <f>'Raw Data'!FA45</f>
        <v>175</v>
      </c>
      <c r="EI2" s="7">
        <f>'Raw Data'!FB45</f>
        <v>185</v>
      </c>
      <c r="EJ2" s="7">
        <f>'Raw Data'!FC45</f>
        <v>155</v>
      </c>
      <c r="EK2" s="7">
        <f>'Raw Data'!FD45</f>
        <v>159</v>
      </c>
      <c r="EL2" s="7">
        <f>'Raw Data'!FE45</f>
        <v>159</v>
      </c>
      <c r="EM2" s="7">
        <f>'Raw Data'!FF45</f>
        <v>145</v>
      </c>
      <c r="EN2" s="7">
        <f>'Raw Data'!FG45</f>
        <v>140</v>
      </c>
      <c r="EO2" s="7">
        <f>'Raw Data'!FH45</f>
        <v>173</v>
      </c>
      <c r="EP2" s="7">
        <f>'Raw Data'!FI45</f>
        <v>112</v>
      </c>
      <c r="EQ2" s="7">
        <f>'Raw Data'!FJ45</f>
        <v>129</v>
      </c>
      <c r="ER2" s="7">
        <f>'Raw Data'!FK45</f>
        <v>180</v>
      </c>
      <c r="ES2" s="7">
        <f>'Raw Data'!FL45</f>
        <v>180</v>
      </c>
      <c r="ET2" s="7">
        <f>'Raw Data'!FM45</f>
        <v>203</v>
      </c>
      <c r="EU2" s="7">
        <f>'Raw Data'!FN45</f>
        <v>218</v>
      </c>
      <c r="EV2" s="7">
        <f>'Raw Data'!FO45</f>
        <v>136</v>
      </c>
      <c r="EW2" s="7">
        <f>'Raw Data'!FP45</f>
        <v>171</v>
      </c>
      <c r="EX2" s="7">
        <f>'Raw Data'!FQ45</f>
        <v>162</v>
      </c>
      <c r="EY2" s="7">
        <f>'Raw Data'!FR45</f>
        <v>166</v>
      </c>
      <c r="EZ2" s="7">
        <f>'Raw Data'!FS45</f>
        <v>164</v>
      </c>
      <c r="FA2" s="7">
        <f>'Raw Data'!FT45</f>
        <v>164</v>
      </c>
      <c r="FB2" s="7">
        <f>'Raw Data'!FU45</f>
        <v>118</v>
      </c>
      <c r="FC2" s="7">
        <f>'Raw Data'!FV45</f>
        <v>89</v>
      </c>
      <c r="FD2" s="7">
        <f>'Raw Data'!FW45</f>
        <v>187</v>
      </c>
      <c r="FE2" s="7">
        <f>'Raw Data'!FX45</f>
        <v>186</v>
      </c>
      <c r="FF2" s="7">
        <f>'Raw Data'!FY45</f>
        <v>219</v>
      </c>
      <c r="FG2" s="7">
        <f>'Raw Data'!FZ45</f>
        <v>188</v>
      </c>
      <c r="FH2" s="7">
        <f>'Raw Data'!GA45</f>
        <v>172</v>
      </c>
      <c r="FI2" s="7">
        <f>'Raw Data'!GB45</f>
        <v>189</v>
      </c>
      <c r="FJ2" s="7">
        <f>'Raw Data'!GC45</f>
        <v>142</v>
      </c>
      <c r="FK2" s="7">
        <f>'Raw Data'!GD45</f>
        <v>176</v>
      </c>
      <c r="FL2" s="7">
        <f>'Raw Data'!GE45</f>
        <v>135</v>
      </c>
      <c r="FM2" s="7">
        <f>'Raw Data'!GF45</f>
        <v>166</v>
      </c>
      <c r="FN2" s="7">
        <f>'Raw Data'!GG45</f>
        <v>119</v>
      </c>
      <c r="FO2" s="7">
        <f>'Raw Data'!GH45</f>
        <v>123</v>
      </c>
      <c r="FP2" s="7">
        <f>'Raw Data'!GI45</f>
        <v>184</v>
      </c>
      <c r="FQ2" s="7">
        <f>'Raw Data'!GJ45</f>
        <v>189</v>
      </c>
      <c r="FR2" s="7">
        <f>'Raw Data'!GK45</f>
        <v>217</v>
      </c>
      <c r="FS2" s="7">
        <f>'Raw Data'!GL45</f>
        <v>190</v>
      </c>
      <c r="FT2" s="7">
        <f>'Raw Data'!GM45</f>
        <v>185</v>
      </c>
      <c r="FU2" s="7">
        <f>'Raw Data'!GN45</f>
        <v>201</v>
      </c>
      <c r="FV2" s="7">
        <f>'Raw Data'!GO45</f>
        <v>162</v>
      </c>
      <c r="FW2" s="7">
        <f>'Raw Data'!GP45</f>
        <v>189</v>
      </c>
      <c r="FX2" s="7">
        <f>'Raw Data'!GQ45</f>
        <v>206</v>
      </c>
      <c r="FY2" s="7">
        <f>'Raw Data'!GR45</f>
        <v>174</v>
      </c>
      <c r="FZ2" s="7">
        <f>'Raw Data'!GS45</f>
        <v>147</v>
      </c>
      <c r="GA2" s="7">
        <f>'Raw Data'!GT45</f>
        <v>146</v>
      </c>
      <c r="GB2" s="7">
        <f>'Raw Data'!GU45</f>
        <v>199</v>
      </c>
      <c r="GC2" s="7">
        <f>'Raw Data'!GV45</f>
        <v>154</v>
      </c>
      <c r="GD2" s="7">
        <f>'Raw Data'!GW45</f>
        <v>149</v>
      </c>
      <c r="GE2" s="7">
        <f>'Raw Data'!GX45</f>
        <v>221</v>
      </c>
    </row>
    <row r="3" spans="1:207" s="7" customFormat="1" x14ac:dyDescent="0.3">
      <c r="A3" s="31" t="s">
        <v>126</v>
      </c>
      <c r="B3" s="7">
        <f>'Raw Data'!U46</f>
        <v>96</v>
      </c>
      <c r="C3" s="7">
        <f>'Raw Data'!V46</f>
        <v>61</v>
      </c>
      <c r="D3" s="7">
        <f>'Raw Data'!W46</f>
        <v>91</v>
      </c>
      <c r="E3" s="7">
        <f>'Raw Data'!X46</f>
        <v>106</v>
      </c>
      <c r="F3" s="7">
        <f>'Raw Data'!Y46</f>
        <v>111</v>
      </c>
      <c r="G3" s="7">
        <f>'Raw Data'!Z46</f>
        <v>114</v>
      </c>
      <c r="H3" s="7">
        <f>'Raw Data'!AA46</f>
        <v>69</v>
      </c>
      <c r="I3" s="7">
        <f>'Raw Data'!AB46</f>
        <v>83</v>
      </c>
      <c r="J3" s="7">
        <f>'Raw Data'!AC46</f>
        <v>115</v>
      </c>
      <c r="K3" s="7">
        <f>'Raw Data'!AD46</f>
        <v>71</v>
      </c>
      <c r="L3" s="7">
        <f>'Raw Data'!AE46</f>
        <v>77</v>
      </c>
      <c r="M3" s="7">
        <f>'Raw Data'!AF46</f>
        <v>55</v>
      </c>
      <c r="N3" s="7">
        <f>'Raw Data'!AG46</f>
        <v>63</v>
      </c>
      <c r="O3" s="7">
        <f>'Raw Data'!AH46</f>
        <v>22</v>
      </c>
      <c r="P3" s="7">
        <f>'Raw Data'!AI46</f>
        <v>48</v>
      </c>
      <c r="Q3" s="7">
        <f>'Raw Data'!AJ46</f>
        <v>33</v>
      </c>
      <c r="R3" s="7">
        <f>'Raw Data'!AK46</f>
        <v>53</v>
      </c>
      <c r="S3" s="7">
        <f>'Raw Data'!AL46</f>
        <v>34</v>
      </c>
      <c r="T3" s="7">
        <f>'Raw Data'!AM46</f>
        <v>38</v>
      </c>
      <c r="U3" s="7">
        <f>'Raw Data'!AN46</f>
        <v>31</v>
      </c>
      <c r="V3" s="7">
        <f>'Raw Data'!AO46</f>
        <v>21</v>
      </c>
      <c r="W3" s="7">
        <f>'Raw Data'!AP46</f>
        <v>52</v>
      </c>
      <c r="X3" s="7">
        <f>'Raw Data'!AQ46</f>
        <v>20</v>
      </c>
      <c r="Y3" s="7">
        <f>'Raw Data'!AR46</f>
        <v>35</v>
      </c>
      <c r="Z3" s="7">
        <f>'Raw Data'!AS46</f>
        <v>19</v>
      </c>
      <c r="AA3" s="7">
        <f>'Raw Data'!AT46</f>
        <v>19</v>
      </c>
      <c r="AB3" s="7">
        <f>'Raw Data'!AU46</f>
        <v>11</v>
      </c>
      <c r="AC3" s="7">
        <f>'Raw Data'!AV46</f>
        <v>22</v>
      </c>
      <c r="AD3" s="7">
        <f>'Raw Data'!AW46</f>
        <v>33</v>
      </c>
      <c r="AE3" s="7">
        <f>'Raw Data'!AX46</f>
        <v>23</v>
      </c>
      <c r="AF3" s="7">
        <f>'Raw Data'!AY46</f>
        <v>17</v>
      </c>
      <c r="AG3" s="7">
        <f>'Raw Data'!AZ46</f>
        <v>20</v>
      </c>
      <c r="AH3" s="7">
        <f>'Raw Data'!BA46</f>
        <v>28</v>
      </c>
      <c r="AI3" s="7">
        <f>'Raw Data'!BB46</f>
        <v>26</v>
      </c>
      <c r="AJ3" s="7">
        <f>'Raw Data'!BC46</f>
        <v>35</v>
      </c>
      <c r="AK3" s="7">
        <f>'Raw Data'!BD46</f>
        <v>19</v>
      </c>
      <c r="AL3" s="7">
        <f>'Raw Data'!BE46</f>
        <v>30</v>
      </c>
      <c r="AM3" s="7">
        <f>'Raw Data'!BF46</f>
        <v>22</v>
      </c>
      <c r="AN3" s="7">
        <f>'Raw Data'!BG46</f>
        <v>13</v>
      </c>
      <c r="AO3" s="7">
        <f>'Raw Data'!BH46</f>
        <v>29</v>
      </c>
      <c r="AP3" s="7">
        <f>'Raw Data'!BI46</f>
        <v>22</v>
      </c>
      <c r="AQ3" s="7">
        <f>'Raw Data'!BJ46</f>
        <v>25</v>
      </c>
      <c r="AR3" s="7">
        <f>'Raw Data'!BK46</f>
        <v>17</v>
      </c>
      <c r="AS3" s="7">
        <f>'Raw Data'!BL46</f>
        <v>24</v>
      </c>
      <c r="AT3" s="7">
        <f>'Raw Data'!BM46</f>
        <v>33</v>
      </c>
      <c r="AU3" s="7">
        <f>'Raw Data'!BN46</f>
        <v>16</v>
      </c>
      <c r="AV3" s="7">
        <f>'Raw Data'!BO46</f>
        <v>20</v>
      </c>
      <c r="AW3" s="7">
        <f>'Raw Data'!BP46</f>
        <v>13</v>
      </c>
      <c r="AX3" s="7">
        <f>'Raw Data'!BQ46</f>
        <v>9</v>
      </c>
      <c r="AY3" s="7">
        <f>'Raw Data'!BR46</f>
        <v>9</v>
      </c>
      <c r="AZ3" s="7">
        <f>'Raw Data'!BS46</f>
        <v>15</v>
      </c>
      <c r="BA3" s="7">
        <f>'Raw Data'!BT46</f>
        <v>6</v>
      </c>
      <c r="BB3" s="7">
        <f>'Raw Data'!BU46</f>
        <v>15</v>
      </c>
      <c r="BC3" s="7">
        <f>'Raw Data'!BV46</f>
        <v>28</v>
      </c>
      <c r="BD3" s="7">
        <f>'Raw Data'!BW46</f>
        <v>16</v>
      </c>
      <c r="BE3" s="7">
        <f>'Raw Data'!BX46</f>
        <v>29</v>
      </c>
      <c r="BF3" s="7">
        <f>'Raw Data'!BY46</f>
        <v>33</v>
      </c>
      <c r="BG3" s="7">
        <f>'Raw Data'!BZ46</f>
        <v>34</v>
      </c>
      <c r="BH3" s="7">
        <f>'Raw Data'!CA46</f>
        <v>22</v>
      </c>
      <c r="BI3" s="7">
        <f>'Raw Data'!CB46</f>
        <v>24</v>
      </c>
      <c r="BJ3" s="7">
        <f>'Raw Data'!CC46</f>
        <v>12</v>
      </c>
      <c r="BK3" s="7">
        <f>'Raw Data'!CD46</f>
        <v>20</v>
      </c>
      <c r="BL3" s="7">
        <f>'Raw Data'!CE46</f>
        <v>12</v>
      </c>
      <c r="BM3" s="7">
        <f>'Raw Data'!CF46</f>
        <v>26</v>
      </c>
      <c r="BN3" s="7">
        <f>'Raw Data'!CG46</f>
        <v>18</v>
      </c>
      <c r="BO3" s="7">
        <f>'Raw Data'!CH46</f>
        <v>28</v>
      </c>
      <c r="BP3" s="7">
        <f>'Raw Data'!CI46</f>
        <v>21</v>
      </c>
      <c r="BQ3" s="7">
        <f>'Raw Data'!CJ46</f>
        <v>30</v>
      </c>
      <c r="BR3" s="7">
        <f>'Raw Data'!CK46</f>
        <v>33</v>
      </c>
      <c r="BS3" s="7">
        <f>'Raw Data'!CL46</f>
        <v>23</v>
      </c>
      <c r="BT3" s="7">
        <f>'Raw Data'!CM46</f>
        <v>30</v>
      </c>
      <c r="BU3" s="7">
        <f>'Raw Data'!CN46</f>
        <v>29</v>
      </c>
      <c r="BV3" s="7">
        <f>'Raw Data'!CO46</f>
        <v>15</v>
      </c>
      <c r="BW3" s="7">
        <f>'Raw Data'!CP46</f>
        <v>18</v>
      </c>
      <c r="BX3" s="7">
        <f>'Raw Data'!CQ46</f>
        <v>37</v>
      </c>
      <c r="BY3" s="7">
        <f>'Raw Data'!CR46</f>
        <v>27</v>
      </c>
      <c r="BZ3" s="7">
        <f>'Raw Data'!CS46</f>
        <v>32</v>
      </c>
      <c r="CA3" s="7">
        <f>'Raw Data'!CT46</f>
        <v>33</v>
      </c>
      <c r="CB3" s="7">
        <f>'Raw Data'!CU46</f>
        <v>18</v>
      </c>
      <c r="CC3" s="7">
        <f>'Raw Data'!CV46</f>
        <v>27</v>
      </c>
      <c r="CD3" s="7">
        <f>'Raw Data'!CW46</f>
        <v>23</v>
      </c>
      <c r="CE3" s="7">
        <f>'Raw Data'!CX46</f>
        <v>18</v>
      </c>
      <c r="CF3" s="7">
        <f>'Raw Data'!CY46</f>
        <v>45</v>
      </c>
      <c r="CG3" s="7">
        <f>'Raw Data'!CZ46</f>
        <v>38</v>
      </c>
      <c r="CH3" s="7">
        <f>'Raw Data'!DA46</f>
        <v>19</v>
      </c>
      <c r="CI3" s="7">
        <f>'Raw Data'!DB46</f>
        <v>30</v>
      </c>
      <c r="CJ3" s="7">
        <f>'Raw Data'!DC46</f>
        <v>50</v>
      </c>
      <c r="CK3" s="7">
        <f>'Raw Data'!DD46</f>
        <v>51</v>
      </c>
      <c r="CL3" s="7">
        <f>'Raw Data'!DE46</f>
        <v>40</v>
      </c>
      <c r="CM3" s="7">
        <f>'Raw Data'!DF46</f>
        <v>35</v>
      </c>
      <c r="CN3" s="7">
        <f>'Raw Data'!DG46</f>
        <v>30</v>
      </c>
      <c r="CO3" s="7">
        <f>'Raw Data'!DH46</f>
        <v>46</v>
      </c>
      <c r="CP3" s="7">
        <f>'Raw Data'!DI46</f>
        <v>29</v>
      </c>
      <c r="CQ3" s="7">
        <f>'Raw Data'!DJ46</f>
        <v>40</v>
      </c>
      <c r="CR3" s="7">
        <f>'Raw Data'!DK46</f>
        <v>30</v>
      </c>
      <c r="CS3" s="7">
        <f>'Raw Data'!DL46</f>
        <v>27</v>
      </c>
      <c r="CT3" s="7">
        <f>'Raw Data'!DM46</f>
        <v>25</v>
      </c>
      <c r="CU3" s="7">
        <f>'Raw Data'!DN46</f>
        <v>52</v>
      </c>
      <c r="CV3" s="7">
        <f>'Raw Data'!DO46</f>
        <v>44</v>
      </c>
      <c r="CW3" s="7">
        <f>'Raw Data'!DP46</f>
        <v>41</v>
      </c>
      <c r="CX3" s="7">
        <f>'Raw Data'!DQ46</f>
        <v>36</v>
      </c>
      <c r="CY3" s="7">
        <f>'Raw Data'!DR46</f>
        <v>34</v>
      </c>
      <c r="CZ3" s="7">
        <f>'Raw Data'!DS46</f>
        <v>39</v>
      </c>
      <c r="DA3" s="7">
        <f>'Raw Data'!DT46</f>
        <v>44</v>
      </c>
      <c r="DB3" s="7">
        <f>'Raw Data'!DU46</f>
        <v>38</v>
      </c>
      <c r="DC3" s="7">
        <f>'Raw Data'!DV46</f>
        <v>48</v>
      </c>
      <c r="DD3" s="7">
        <f>'Raw Data'!DW46</f>
        <v>30</v>
      </c>
      <c r="DE3" s="7">
        <f>'Raw Data'!DX46</f>
        <v>59</v>
      </c>
      <c r="DF3" s="7">
        <f>'Raw Data'!DY46</f>
        <v>22</v>
      </c>
      <c r="DG3" s="7">
        <f>'Raw Data'!DZ46</f>
        <v>26</v>
      </c>
      <c r="DH3" s="7">
        <f>'Raw Data'!EA46</f>
        <v>30</v>
      </c>
      <c r="DI3" s="7">
        <f>'Raw Data'!EB46</f>
        <v>38</v>
      </c>
      <c r="DJ3" s="7">
        <f>'Raw Data'!EC46</f>
        <v>33</v>
      </c>
      <c r="DK3" s="7">
        <f>'Raw Data'!ED46</f>
        <v>51</v>
      </c>
      <c r="DL3" s="7">
        <f>'Raw Data'!EE46</f>
        <v>75</v>
      </c>
      <c r="DM3" s="7">
        <f>'Raw Data'!EF46</f>
        <v>46</v>
      </c>
      <c r="DN3" s="7">
        <f>'Raw Data'!EG46</f>
        <v>53</v>
      </c>
      <c r="DO3" s="7">
        <f>'Raw Data'!EH46</f>
        <v>48</v>
      </c>
      <c r="DP3" s="7">
        <f>'Raw Data'!EI46</f>
        <v>34</v>
      </c>
      <c r="DQ3" s="7">
        <f>'Raw Data'!EJ46</f>
        <v>35</v>
      </c>
      <c r="DR3" s="7">
        <f>'Raw Data'!EK46</f>
        <v>32</v>
      </c>
      <c r="DS3" s="7">
        <f>'Raw Data'!EL46</f>
        <v>31</v>
      </c>
      <c r="DT3" s="7">
        <f>'Raw Data'!EM46</f>
        <v>40</v>
      </c>
      <c r="DU3" s="7">
        <f>'Raw Data'!EN46</f>
        <v>38</v>
      </c>
      <c r="DV3" s="7">
        <f>'Raw Data'!EO46</f>
        <v>37</v>
      </c>
      <c r="DW3" s="7">
        <f>'Raw Data'!EP46</f>
        <v>42</v>
      </c>
      <c r="DX3" s="7">
        <f>'Raw Data'!EQ46</f>
        <v>44</v>
      </c>
      <c r="DY3" s="7">
        <f>'Raw Data'!ER46</f>
        <v>39</v>
      </c>
      <c r="DZ3" s="7">
        <f>'Raw Data'!ES46</f>
        <v>51</v>
      </c>
      <c r="EA3" s="7">
        <f>'Raw Data'!ET46</f>
        <v>39</v>
      </c>
      <c r="EB3" s="7">
        <f>'Raw Data'!EU46</f>
        <v>28</v>
      </c>
      <c r="EC3" s="7">
        <f>'Raw Data'!EV46</f>
        <v>46</v>
      </c>
      <c r="ED3" s="7">
        <f>'Raw Data'!EW46</f>
        <v>32</v>
      </c>
      <c r="EE3" s="7">
        <f>'Raw Data'!EX46</f>
        <v>37</v>
      </c>
      <c r="EF3" s="7">
        <f>'Raw Data'!EY46</f>
        <v>43</v>
      </c>
      <c r="EG3" s="7">
        <f>'Raw Data'!EZ46</f>
        <v>38</v>
      </c>
      <c r="EH3" s="7">
        <f>'Raw Data'!FA46</f>
        <v>39</v>
      </c>
      <c r="EI3" s="7">
        <f>'Raw Data'!FB46</f>
        <v>48</v>
      </c>
      <c r="EJ3" s="7">
        <f>'Raw Data'!FC46</f>
        <v>46</v>
      </c>
      <c r="EK3" s="7">
        <f>'Raw Data'!FD46</f>
        <v>44</v>
      </c>
      <c r="EL3" s="7">
        <f>'Raw Data'!FE46</f>
        <v>51</v>
      </c>
      <c r="EM3" s="7">
        <f>'Raw Data'!FF46</f>
        <v>44</v>
      </c>
      <c r="EN3" s="7">
        <f>'Raw Data'!FG46</f>
        <v>26</v>
      </c>
      <c r="EO3" s="7">
        <f>'Raw Data'!FH46</f>
        <v>23</v>
      </c>
      <c r="EP3" s="7">
        <f>'Raw Data'!FI46</f>
        <v>29</v>
      </c>
      <c r="EQ3" s="7">
        <f>'Raw Data'!FJ46</f>
        <v>19</v>
      </c>
      <c r="ER3" s="7">
        <f>'Raw Data'!FK46</f>
        <v>54</v>
      </c>
      <c r="ES3" s="7">
        <f>'Raw Data'!FL46</f>
        <v>33</v>
      </c>
      <c r="ET3" s="7">
        <f>'Raw Data'!FM46</f>
        <v>45</v>
      </c>
      <c r="EU3" s="7">
        <f>'Raw Data'!FN46</f>
        <v>76</v>
      </c>
      <c r="EV3" s="7">
        <f>'Raw Data'!FO46</f>
        <v>49</v>
      </c>
      <c r="EW3" s="7">
        <f>'Raw Data'!FP46</f>
        <v>52</v>
      </c>
      <c r="EX3" s="7">
        <f>'Raw Data'!FQ46</f>
        <v>44</v>
      </c>
      <c r="EY3" s="7">
        <f>'Raw Data'!FR46</f>
        <v>66</v>
      </c>
      <c r="EZ3" s="7">
        <f>'Raw Data'!FS46</f>
        <v>42</v>
      </c>
      <c r="FA3" s="7">
        <f>'Raw Data'!FT46</f>
        <v>38</v>
      </c>
      <c r="FB3" s="7">
        <f>'Raw Data'!FU46</f>
        <v>35</v>
      </c>
      <c r="FC3" s="7">
        <f>'Raw Data'!FV46</f>
        <v>22</v>
      </c>
      <c r="FD3" s="7">
        <f>'Raw Data'!FW46</f>
        <v>43</v>
      </c>
      <c r="FE3" s="7">
        <f>'Raw Data'!FX46</f>
        <v>36</v>
      </c>
      <c r="FF3" s="7">
        <f>'Raw Data'!FY46</f>
        <v>44</v>
      </c>
      <c r="FG3" s="7">
        <f>'Raw Data'!FZ46</f>
        <v>53</v>
      </c>
      <c r="FH3" s="7">
        <f>'Raw Data'!GA46</f>
        <v>37</v>
      </c>
      <c r="FI3" s="7">
        <f>'Raw Data'!GB46</f>
        <v>39</v>
      </c>
      <c r="FJ3" s="7">
        <f>'Raw Data'!GC46</f>
        <v>35</v>
      </c>
      <c r="FK3" s="7">
        <f>'Raw Data'!GD46</f>
        <v>36</v>
      </c>
      <c r="FL3" s="7">
        <f>'Raw Data'!GE46</f>
        <v>26</v>
      </c>
      <c r="FM3" s="7">
        <f>'Raw Data'!GF46</f>
        <v>24</v>
      </c>
      <c r="FN3" s="7">
        <f>'Raw Data'!GG46</f>
        <v>21</v>
      </c>
      <c r="FO3" s="7">
        <f>'Raw Data'!GH46</f>
        <v>37</v>
      </c>
      <c r="FP3" s="7">
        <f>'Raw Data'!GI46</f>
        <v>30</v>
      </c>
      <c r="FQ3" s="7">
        <f>'Raw Data'!GJ46</f>
        <v>37</v>
      </c>
      <c r="FR3" s="7">
        <f>'Raw Data'!GK46</f>
        <v>35</v>
      </c>
      <c r="FS3" s="7">
        <f>'Raw Data'!GL46</f>
        <v>39</v>
      </c>
      <c r="FT3" s="7">
        <f>'Raw Data'!GM46</f>
        <v>45</v>
      </c>
      <c r="FU3" s="7">
        <f>'Raw Data'!GN46</f>
        <v>39</v>
      </c>
      <c r="FV3" s="7">
        <f>'Raw Data'!GO46</f>
        <v>35</v>
      </c>
      <c r="FW3" s="7">
        <f>'Raw Data'!GP46</f>
        <v>32</v>
      </c>
      <c r="FX3" s="7">
        <f>'Raw Data'!GQ46</f>
        <v>43</v>
      </c>
      <c r="FY3" s="7">
        <f>'Raw Data'!GR46</f>
        <v>41</v>
      </c>
      <c r="FZ3" s="7">
        <f>'Raw Data'!GS46</f>
        <v>29</v>
      </c>
      <c r="GA3" s="7">
        <f>'Raw Data'!GT46</f>
        <v>33</v>
      </c>
      <c r="GB3" s="7">
        <f>'Raw Data'!GU46</f>
        <v>38</v>
      </c>
      <c r="GC3" s="7">
        <f>'Raw Data'!GV46</f>
        <v>25</v>
      </c>
      <c r="GD3" s="7">
        <f>'Raw Data'!GW46</f>
        <v>27</v>
      </c>
      <c r="GE3" s="7">
        <f>'Raw Data'!GX46</f>
        <v>27</v>
      </c>
    </row>
    <row r="4" spans="1:207" s="7" customFormat="1" x14ac:dyDescent="0.3">
      <c r="A4" s="31" t="s">
        <v>127</v>
      </c>
      <c r="B4" s="7">
        <f>'Raw Data'!U47</f>
        <v>1</v>
      </c>
      <c r="C4" s="7">
        <f>'Raw Data'!V47</f>
        <v>3</v>
      </c>
      <c r="D4" s="7">
        <f>'Raw Data'!W47</f>
        <v>3</v>
      </c>
      <c r="E4" s="7">
        <f>'Raw Data'!X47</f>
        <v>4</v>
      </c>
      <c r="F4" s="7">
        <f>'Raw Data'!Y47</f>
        <v>4</v>
      </c>
      <c r="G4" s="7">
        <f>'Raw Data'!Z47</f>
        <v>6</v>
      </c>
      <c r="H4" s="7">
        <f>'Raw Data'!AA47</f>
        <v>4</v>
      </c>
      <c r="I4" s="7">
        <f>'Raw Data'!AB47</f>
        <v>4</v>
      </c>
      <c r="J4" s="7">
        <f>'Raw Data'!AC47</f>
        <v>1</v>
      </c>
      <c r="K4" s="7">
        <f>'Raw Data'!AD47</f>
        <v>14</v>
      </c>
      <c r="L4" s="7">
        <f>'Raw Data'!AE47</f>
        <v>1</v>
      </c>
      <c r="M4" s="7">
        <f>'Raw Data'!AF47</f>
        <v>3</v>
      </c>
      <c r="N4" s="7">
        <f>'Raw Data'!AG47</f>
        <v>2</v>
      </c>
      <c r="O4" s="7">
        <f>'Raw Data'!AH47</f>
        <v>1</v>
      </c>
      <c r="P4" s="7">
        <f>'Raw Data'!AI47</f>
        <v>6</v>
      </c>
      <c r="Q4" s="7">
        <f>'Raw Data'!AJ47</f>
        <v>2</v>
      </c>
      <c r="R4" s="7">
        <f>'Raw Data'!AK47</f>
        <v>3</v>
      </c>
      <c r="S4" s="7">
        <f>'Raw Data'!AL47</f>
        <v>5</v>
      </c>
      <c r="T4" s="7">
        <f>'Raw Data'!AM47</f>
        <v>2</v>
      </c>
      <c r="U4" s="7">
        <f>'Raw Data'!AN47</f>
        <v>2</v>
      </c>
      <c r="V4" s="7">
        <f>'Raw Data'!AO47</f>
        <v>9</v>
      </c>
      <c r="W4" s="7">
        <f>'Raw Data'!AP47</f>
        <v>5</v>
      </c>
      <c r="X4" s="7">
        <f>'Raw Data'!AQ47</f>
        <v>0</v>
      </c>
      <c r="Y4" s="7">
        <f>'Raw Data'!AR47</f>
        <v>1</v>
      </c>
      <c r="Z4" s="7">
        <f>'Raw Data'!AS47</f>
        <v>2</v>
      </c>
      <c r="AA4" s="7">
        <f>'Raw Data'!AT47</f>
        <v>0</v>
      </c>
      <c r="AB4" s="7">
        <f>'Raw Data'!AU47</f>
        <v>1</v>
      </c>
      <c r="AC4" s="7">
        <f>'Raw Data'!AV47</f>
        <v>2</v>
      </c>
      <c r="AD4" s="7">
        <f>'Raw Data'!AW47</f>
        <v>1</v>
      </c>
      <c r="AE4" s="7">
        <f>'Raw Data'!AX47</f>
        <v>0</v>
      </c>
      <c r="AF4" s="7">
        <f>'Raw Data'!AY47</f>
        <v>3</v>
      </c>
      <c r="AG4" s="7">
        <f>'Raw Data'!AZ47</f>
        <v>3</v>
      </c>
      <c r="AH4" s="7">
        <f>'Raw Data'!BA47</f>
        <v>1</v>
      </c>
      <c r="AI4" s="7">
        <f>'Raw Data'!BB47</f>
        <v>0</v>
      </c>
      <c r="AJ4" s="7">
        <f>'Raw Data'!BC47</f>
        <v>2</v>
      </c>
      <c r="AK4" s="7">
        <f>'Raw Data'!BD47</f>
        <v>0</v>
      </c>
      <c r="AL4" s="7">
        <f>'Raw Data'!BE47</f>
        <v>0</v>
      </c>
      <c r="AM4" s="7">
        <f>'Raw Data'!BF47</f>
        <v>1</v>
      </c>
      <c r="AN4" s="7">
        <f>'Raw Data'!BG47</f>
        <v>1</v>
      </c>
      <c r="AO4" s="7">
        <f>'Raw Data'!BH47</f>
        <v>3</v>
      </c>
      <c r="AP4" s="7">
        <f>'Raw Data'!BI47</f>
        <v>2</v>
      </c>
      <c r="AQ4" s="7">
        <f>'Raw Data'!BJ47</f>
        <v>1</v>
      </c>
      <c r="AR4" s="7">
        <f>'Raw Data'!BK47</f>
        <v>3</v>
      </c>
      <c r="AS4" s="7">
        <f>'Raw Data'!BL47</f>
        <v>1</v>
      </c>
      <c r="AT4" s="7">
        <f>'Raw Data'!BM47</f>
        <v>0</v>
      </c>
      <c r="AU4" s="7">
        <f>'Raw Data'!BN47</f>
        <v>0</v>
      </c>
      <c r="AV4" s="7">
        <f>'Raw Data'!BO47</f>
        <v>0</v>
      </c>
      <c r="AW4" s="7">
        <f>'Raw Data'!BP47</f>
        <v>1</v>
      </c>
      <c r="AX4" s="7">
        <f>'Raw Data'!BQ47</f>
        <v>2</v>
      </c>
      <c r="AY4" s="7">
        <f>'Raw Data'!BR47</f>
        <v>1</v>
      </c>
      <c r="AZ4" s="7">
        <f>'Raw Data'!BS47</f>
        <v>2</v>
      </c>
      <c r="BA4" s="7">
        <f>'Raw Data'!BT47</f>
        <v>1</v>
      </c>
      <c r="BB4" s="7">
        <f>'Raw Data'!BU47</f>
        <v>0</v>
      </c>
      <c r="BC4" s="7">
        <f>'Raw Data'!BV47</f>
        <v>0</v>
      </c>
      <c r="BD4" s="7">
        <f>'Raw Data'!BW47</f>
        <v>1</v>
      </c>
      <c r="BE4" s="7">
        <f>'Raw Data'!BX47</f>
        <v>0</v>
      </c>
      <c r="BF4" s="7">
        <f>'Raw Data'!BY47</f>
        <v>0</v>
      </c>
      <c r="BG4" s="7">
        <f>'Raw Data'!BZ47</f>
        <v>0</v>
      </c>
      <c r="BH4" s="7">
        <f>'Raw Data'!CA47</f>
        <v>1</v>
      </c>
      <c r="BI4" s="7">
        <f>'Raw Data'!CB47</f>
        <v>11</v>
      </c>
      <c r="BJ4" s="7">
        <f>'Raw Data'!CC47</f>
        <v>1</v>
      </c>
      <c r="BK4" s="7">
        <f>'Raw Data'!CD47</f>
        <v>1</v>
      </c>
      <c r="BL4" s="7">
        <f>'Raw Data'!CE47</f>
        <v>1</v>
      </c>
      <c r="BM4" s="7">
        <f>'Raw Data'!CF47</f>
        <v>2</v>
      </c>
      <c r="BN4" s="7">
        <f>'Raw Data'!CG47</f>
        <v>1</v>
      </c>
      <c r="BO4" s="7">
        <f>'Raw Data'!CH47</f>
        <v>3</v>
      </c>
      <c r="BP4" s="7">
        <f>'Raw Data'!CI47</f>
        <v>2</v>
      </c>
      <c r="BQ4" s="7">
        <f>'Raw Data'!CJ47</f>
        <v>0</v>
      </c>
      <c r="BR4" s="7">
        <f>'Raw Data'!CK47</f>
        <v>1</v>
      </c>
      <c r="BS4" s="7">
        <f>'Raw Data'!CL47</f>
        <v>0</v>
      </c>
      <c r="BT4" s="7">
        <f>'Raw Data'!CM47</f>
        <v>0</v>
      </c>
      <c r="BU4" s="7">
        <f>'Raw Data'!CN47</f>
        <v>1</v>
      </c>
      <c r="BV4" s="7">
        <f>'Raw Data'!CO47</f>
        <v>1</v>
      </c>
      <c r="BW4" s="7">
        <f>'Raw Data'!CP47</f>
        <v>2</v>
      </c>
      <c r="BX4" s="7">
        <f>'Raw Data'!CQ47</f>
        <v>2</v>
      </c>
      <c r="BY4" s="7">
        <f>'Raw Data'!CR47</f>
        <v>3</v>
      </c>
      <c r="BZ4" s="7">
        <f>'Raw Data'!CS47</f>
        <v>3</v>
      </c>
      <c r="CA4" s="7">
        <f>'Raw Data'!CT47</f>
        <v>2</v>
      </c>
      <c r="CB4" s="7">
        <f>'Raw Data'!CU47</f>
        <v>2</v>
      </c>
      <c r="CC4" s="7">
        <f>'Raw Data'!CV47</f>
        <v>0</v>
      </c>
      <c r="CD4" s="7">
        <f>'Raw Data'!CW47</f>
        <v>2</v>
      </c>
      <c r="CE4" s="7">
        <f>'Raw Data'!CX47</f>
        <v>5</v>
      </c>
      <c r="CF4" s="7">
        <f>'Raw Data'!CY47</f>
        <v>3</v>
      </c>
      <c r="CG4" s="7">
        <f>'Raw Data'!CZ47</f>
        <v>0</v>
      </c>
      <c r="CH4" s="7">
        <f>'Raw Data'!DA47</f>
        <v>3</v>
      </c>
      <c r="CI4" s="7">
        <f>'Raw Data'!DB47</f>
        <v>1</v>
      </c>
      <c r="CJ4" s="7">
        <f>'Raw Data'!DC47</f>
        <v>6</v>
      </c>
      <c r="CK4" s="7">
        <f>'Raw Data'!DD47</f>
        <v>4</v>
      </c>
      <c r="CL4" s="7">
        <f>'Raw Data'!DE47</f>
        <v>1</v>
      </c>
      <c r="CM4" s="7">
        <f>'Raw Data'!DF47</f>
        <v>1</v>
      </c>
      <c r="CN4" s="7">
        <f>'Raw Data'!DG47</f>
        <v>0</v>
      </c>
      <c r="CO4" s="7">
        <f>'Raw Data'!DH47</f>
        <v>2</v>
      </c>
      <c r="CP4" s="7">
        <f>'Raw Data'!DI47</f>
        <v>1</v>
      </c>
      <c r="CQ4" s="7">
        <f>'Raw Data'!DJ47</f>
        <v>3</v>
      </c>
      <c r="CR4" s="7">
        <f>'Raw Data'!DK47</f>
        <v>6</v>
      </c>
      <c r="CS4" s="7">
        <f>'Raw Data'!DL47</f>
        <v>4</v>
      </c>
      <c r="CT4" s="7">
        <f>'Raw Data'!DM47</f>
        <v>1</v>
      </c>
      <c r="CU4" s="7">
        <f>'Raw Data'!DN47</f>
        <v>3</v>
      </c>
      <c r="CV4" s="7">
        <f>'Raw Data'!DO47</f>
        <v>0</v>
      </c>
      <c r="CW4" s="7">
        <f>'Raw Data'!DP47</f>
        <v>4</v>
      </c>
      <c r="CX4" s="7">
        <f>'Raw Data'!DQ47</f>
        <v>1</v>
      </c>
      <c r="CY4" s="7">
        <f>'Raw Data'!DR47</f>
        <v>3</v>
      </c>
      <c r="CZ4" s="7">
        <f>'Raw Data'!DS47</f>
        <v>2</v>
      </c>
      <c r="DA4" s="7">
        <f>'Raw Data'!DT47</f>
        <v>4</v>
      </c>
      <c r="DB4" s="7">
        <f>'Raw Data'!DU47</f>
        <v>7</v>
      </c>
      <c r="DC4" s="7">
        <f>'Raw Data'!DV47</f>
        <v>2</v>
      </c>
      <c r="DD4" s="7">
        <f>'Raw Data'!DW47</f>
        <v>2</v>
      </c>
      <c r="DE4" s="7">
        <f>'Raw Data'!DX47</f>
        <v>5</v>
      </c>
      <c r="DF4" s="7">
        <f>'Raw Data'!DY47</f>
        <v>5</v>
      </c>
      <c r="DG4" s="7">
        <f>'Raw Data'!DZ47</f>
        <v>3</v>
      </c>
      <c r="DH4" s="7">
        <f>'Raw Data'!EA47</f>
        <v>1</v>
      </c>
      <c r="DI4" s="7">
        <f>'Raw Data'!EB47</f>
        <v>2</v>
      </c>
      <c r="DJ4" s="7">
        <f>'Raw Data'!EC47</f>
        <v>6</v>
      </c>
      <c r="DK4" s="7">
        <f>'Raw Data'!ED47</f>
        <v>2</v>
      </c>
      <c r="DL4" s="7">
        <f>'Raw Data'!EE47</f>
        <v>4</v>
      </c>
      <c r="DM4" s="7">
        <f>'Raw Data'!EF47</f>
        <v>1</v>
      </c>
      <c r="DN4" s="7">
        <f>'Raw Data'!EG47</f>
        <v>6</v>
      </c>
      <c r="DO4" s="7">
        <f>'Raw Data'!EH47</f>
        <v>0</v>
      </c>
      <c r="DP4" s="7">
        <f>'Raw Data'!EI47</f>
        <v>1</v>
      </c>
      <c r="DQ4" s="7">
        <f>'Raw Data'!EJ47</f>
        <v>10</v>
      </c>
      <c r="DR4" s="7">
        <f>'Raw Data'!EK47</f>
        <v>1</v>
      </c>
      <c r="DS4" s="7">
        <f>'Raw Data'!EL47</f>
        <v>6</v>
      </c>
      <c r="DT4" s="7">
        <f>'Raw Data'!EM47</f>
        <v>4</v>
      </c>
      <c r="DU4" s="7">
        <f>'Raw Data'!EN47</f>
        <v>2</v>
      </c>
      <c r="DV4" s="7">
        <f>'Raw Data'!EO47</f>
        <v>2</v>
      </c>
      <c r="DW4" s="7">
        <f>'Raw Data'!EP47</f>
        <v>0</v>
      </c>
      <c r="DX4" s="7">
        <f>'Raw Data'!EQ47</f>
        <v>3</v>
      </c>
      <c r="DY4" s="7">
        <f>'Raw Data'!ER47</f>
        <v>2</v>
      </c>
      <c r="DZ4" s="7">
        <f>'Raw Data'!ES47</f>
        <v>4</v>
      </c>
      <c r="EA4" s="7">
        <f>'Raw Data'!ET47</f>
        <v>0</v>
      </c>
      <c r="EB4" s="7">
        <f>'Raw Data'!EU47</f>
        <v>6</v>
      </c>
      <c r="EC4" s="7">
        <f>'Raw Data'!EV47</f>
        <v>4</v>
      </c>
      <c r="ED4" s="7">
        <f>'Raw Data'!EW47</f>
        <v>2</v>
      </c>
      <c r="EE4" s="7">
        <f>'Raw Data'!EX47</f>
        <v>1</v>
      </c>
      <c r="EF4" s="7">
        <f>'Raw Data'!EY47</f>
        <v>3</v>
      </c>
      <c r="EG4" s="7">
        <f>'Raw Data'!EZ47</f>
        <v>5</v>
      </c>
      <c r="EH4" s="7">
        <f>'Raw Data'!FA47</f>
        <v>3</v>
      </c>
      <c r="EI4" s="7">
        <f>'Raw Data'!FB47</f>
        <v>5</v>
      </c>
      <c r="EJ4" s="7">
        <f>'Raw Data'!FC47</f>
        <v>0</v>
      </c>
      <c r="EK4" s="7">
        <f>'Raw Data'!FD47</f>
        <v>1</v>
      </c>
      <c r="EL4" s="7">
        <f>'Raw Data'!FE47</f>
        <v>1</v>
      </c>
      <c r="EM4" s="7">
        <f>'Raw Data'!FF47</f>
        <v>4</v>
      </c>
      <c r="EN4" s="7">
        <f>'Raw Data'!FG47</f>
        <v>1</v>
      </c>
      <c r="EO4" s="7">
        <f>'Raw Data'!FH47</f>
        <v>6</v>
      </c>
      <c r="EP4" s="7">
        <f>'Raw Data'!FI47</f>
        <v>0</v>
      </c>
      <c r="EQ4" s="7">
        <f>'Raw Data'!FJ47</f>
        <v>1</v>
      </c>
      <c r="ER4" s="7">
        <f>'Raw Data'!FK47</f>
        <v>1</v>
      </c>
      <c r="ES4" s="7">
        <f>'Raw Data'!FL47</f>
        <v>6</v>
      </c>
      <c r="ET4" s="7">
        <f>'Raw Data'!FM47</f>
        <v>6</v>
      </c>
      <c r="EU4" s="7">
        <f>'Raw Data'!FN47</f>
        <v>1</v>
      </c>
      <c r="EV4" s="7">
        <f>'Raw Data'!FO47</f>
        <v>0</v>
      </c>
      <c r="EW4" s="7">
        <f>'Raw Data'!FP47</f>
        <v>1</v>
      </c>
      <c r="EX4" s="7">
        <f>'Raw Data'!FQ47</f>
        <v>0</v>
      </c>
      <c r="EY4" s="7">
        <f>'Raw Data'!FR47</f>
        <v>2</v>
      </c>
      <c r="EZ4" s="7">
        <f>'Raw Data'!FS47</f>
        <v>2</v>
      </c>
      <c r="FA4" s="7">
        <f>'Raw Data'!FT47</f>
        <v>6</v>
      </c>
      <c r="FB4" s="7">
        <f>'Raw Data'!FU47</f>
        <v>0</v>
      </c>
      <c r="FC4" s="7">
        <f>'Raw Data'!FV47</f>
        <v>1</v>
      </c>
      <c r="FD4" s="7">
        <f>'Raw Data'!FW47</f>
        <v>2</v>
      </c>
      <c r="FE4" s="7">
        <f>'Raw Data'!FX47</f>
        <v>3</v>
      </c>
      <c r="FF4" s="7">
        <f>'Raw Data'!FY47</f>
        <v>4</v>
      </c>
      <c r="FG4" s="7">
        <f>'Raw Data'!FZ47</f>
        <v>4</v>
      </c>
      <c r="FH4" s="7">
        <f>'Raw Data'!GA47</f>
        <v>0</v>
      </c>
      <c r="FI4" s="7">
        <f>'Raw Data'!GB47</f>
        <v>0</v>
      </c>
      <c r="FJ4" s="7">
        <f>'Raw Data'!GC47</f>
        <v>1</v>
      </c>
      <c r="FK4" s="7">
        <f>'Raw Data'!GD47</f>
        <v>3</v>
      </c>
      <c r="FL4" s="7">
        <f>'Raw Data'!GE47</f>
        <v>1</v>
      </c>
      <c r="FM4" s="7">
        <f>'Raw Data'!GF47</f>
        <v>2</v>
      </c>
      <c r="FN4" s="7">
        <f>'Raw Data'!GG47</f>
        <v>4</v>
      </c>
      <c r="FO4" s="7">
        <f>'Raw Data'!GH47</f>
        <v>3</v>
      </c>
      <c r="FP4" s="7">
        <f>'Raw Data'!GI47</f>
        <v>4</v>
      </c>
      <c r="FQ4" s="7">
        <f>'Raw Data'!GJ47</f>
        <v>3</v>
      </c>
      <c r="FR4" s="7">
        <f>'Raw Data'!GK47</f>
        <v>1</v>
      </c>
      <c r="FS4" s="7">
        <f>'Raw Data'!GL47</f>
        <v>3</v>
      </c>
      <c r="FT4" s="7">
        <f>'Raw Data'!GM47</f>
        <v>2</v>
      </c>
      <c r="FU4" s="7">
        <f>'Raw Data'!GN47</f>
        <v>3</v>
      </c>
      <c r="FV4" s="7">
        <f>'Raw Data'!GO47</f>
        <v>2</v>
      </c>
      <c r="FW4" s="7">
        <f>'Raw Data'!GP47</f>
        <v>3</v>
      </c>
      <c r="FX4" s="7">
        <f>'Raw Data'!GQ47</f>
        <v>1</v>
      </c>
      <c r="FY4" s="7">
        <f>'Raw Data'!GR47</f>
        <v>4</v>
      </c>
      <c r="FZ4" s="7">
        <f>'Raw Data'!GS47</f>
        <v>2</v>
      </c>
      <c r="GA4" s="7">
        <f>'Raw Data'!GT47</f>
        <v>2</v>
      </c>
      <c r="GB4" s="7">
        <f>'Raw Data'!GU47</f>
        <v>0</v>
      </c>
      <c r="GC4" s="7">
        <f>'Raw Data'!GV47</f>
        <v>2</v>
      </c>
      <c r="GD4" s="7">
        <f>'Raw Data'!GW47</f>
        <v>2</v>
      </c>
      <c r="GE4" s="7">
        <f>'Raw Data'!GX47</f>
        <v>3</v>
      </c>
    </row>
    <row r="5" spans="1:207" s="7" customFormat="1" x14ac:dyDescent="0.3">
      <c r="A5" s="31" t="s">
        <v>16</v>
      </c>
      <c r="B5" s="7">
        <f>'Raw Data'!U48</f>
        <v>246</v>
      </c>
      <c r="C5" s="7">
        <f>'Raw Data'!V48</f>
        <v>183</v>
      </c>
      <c r="D5" s="7">
        <f>'Raw Data'!W48</f>
        <v>284</v>
      </c>
      <c r="E5" s="7">
        <f>'Raw Data'!X48</f>
        <v>318</v>
      </c>
      <c r="F5" s="7">
        <f>'Raw Data'!Y48</f>
        <v>401</v>
      </c>
      <c r="G5" s="7">
        <f>'Raw Data'!Z48</f>
        <v>354</v>
      </c>
      <c r="H5" s="7">
        <f>'Raw Data'!AA48</f>
        <v>240</v>
      </c>
      <c r="I5" s="7">
        <f>'Raw Data'!AB48</f>
        <v>265</v>
      </c>
      <c r="J5" s="7">
        <f>'Raw Data'!AC48</f>
        <v>293</v>
      </c>
      <c r="K5" s="7">
        <f>'Raw Data'!AD48</f>
        <v>247</v>
      </c>
      <c r="L5" s="7">
        <f>'Raw Data'!AE48</f>
        <v>204</v>
      </c>
      <c r="M5" s="7">
        <f>'Raw Data'!AF48</f>
        <v>166</v>
      </c>
      <c r="N5" s="7">
        <f>'Raw Data'!AG48</f>
        <v>162</v>
      </c>
      <c r="O5" s="7">
        <f>'Raw Data'!AH48</f>
        <v>116</v>
      </c>
      <c r="P5" s="7">
        <f>'Raw Data'!AI48</f>
        <v>176</v>
      </c>
      <c r="Q5" s="7">
        <f>'Raw Data'!AJ48</f>
        <v>153</v>
      </c>
      <c r="R5" s="7">
        <f>'Raw Data'!AK48</f>
        <v>207</v>
      </c>
      <c r="S5" s="7">
        <f>'Raw Data'!AL48</f>
        <v>156</v>
      </c>
      <c r="T5" s="7">
        <f>'Raw Data'!AM48</f>
        <v>123</v>
      </c>
      <c r="U5" s="7">
        <f>'Raw Data'!AN48</f>
        <v>139</v>
      </c>
      <c r="V5" s="7">
        <f>'Raw Data'!AO48</f>
        <v>123</v>
      </c>
      <c r="W5" s="7">
        <f>'Raw Data'!AP48</f>
        <v>176</v>
      </c>
      <c r="X5" s="7">
        <f>'Raw Data'!AQ48</f>
        <v>101</v>
      </c>
      <c r="Y5" s="7">
        <f>'Raw Data'!AR48</f>
        <v>125</v>
      </c>
      <c r="Z5" s="7">
        <f>'Raw Data'!AS48</f>
        <v>97</v>
      </c>
      <c r="AA5" s="7">
        <f>'Raw Data'!AT48</f>
        <v>122</v>
      </c>
      <c r="AB5" s="7">
        <f>'Raw Data'!AU48</f>
        <v>112</v>
      </c>
      <c r="AC5" s="7">
        <f>'Raw Data'!AV48</f>
        <v>143</v>
      </c>
      <c r="AD5" s="7">
        <f>'Raw Data'!AW48</f>
        <v>171</v>
      </c>
      <c r="AE5" s="7">
        <f>'Raw Data'!AX48</f>
        <v>140</v>
      </c>
      <c r="AF5" s="7">
        <f>'Raw Data'!AY48</f>
        <v>123</v>
      </c>
      <c r="AG5" s="7">
        <f>'Raw Data'!AZ48</f>
        <v>129</v>
      </c>
      <c r="AH5" s="7">
        <f>'Raw Data'!BA48</f>
        <v>133</v>
      </c>
      <c r="AI5" s="7">
        <f>'Raw Data'!BB48</f>
        <v>121</v>
      </c>
      <c r="AJ5" s="7">
        <f>'Raw Data'!BC48</f>
        <v>130</v>
      </c>
      <c r="AK5" s="7">
        <f>'Raw Data'!BD48</f>
        <v>101</v>
      </c>
      <c r="AL5" s="7">
        <f>'Raw Data'!BE48</f>
        <v>87</v>
      </c>
      <c r="AM5" s="7">
        <f>'Raw Data'!BF48</f>
        <v>98</v>
      </c>
      <c r="AN5" s="7">
        <f>'Raw Data'!BG48</f>
        <v>110</v>
      </c>
      <c r="AO5" s="7">
        <f>'Raw Data'!BH48</f>
        <v>124</v>
      </c>
      <c r="AP5" s="7">
        <f>'Raw Data'!BI48</f>
        <v>135</v>
      </c>
      <c r="AQ5" s="7">
        <f>'Raw Data'!BJ48</f>
        <v>136</v>
      </c>
      <c r="AR5" s="7">
        <f>'Raw Data'!BK48</f>
        <v>114</v>
      </c>
      <c r="AS5" s="7">
        <f>'Raw Data'!BL48</f>
        <v>128</v>
      </c>
      <c r="AT5" s="7">
        <f>'Raw Data'!BM48</f>
        <v>126</v>
      </c>
      <c r="AU5" s="7">
        <f>'Raw Data'!BN48</f>
        <v>101</v>
      </c>
      <c r="AV5" s="7">
        <f>'Raw Data'!BO48</f>
        <v>80</v>
      </c>
      <c r="AW5" s="7">
        <f>'Raw Data'!BP48</f>
        <v>83</v>
      </c>
      <c r="AX5" s="7">
        <f>'Raw Data'!BQ48</f>
        <v>53</v>
      </c>
      <c r="AY5" s="7">
        <f>'Raw Data'!BR48</f>
        <v>78</v>
      </c>
      <c r="AZ5" s="7">
        <f>'Raw Data'!BS48</f>
        <v>101</v>
      </c>
      <c r="BA5" s="7">
        <f>'Raw Data'!BT48</f>
        <v>88</v>
      </c>
      <c r="BB5" s="7">
        <f>'Raw Data'!BU48</f>
        <v>126</v>
      </c>
      <c r="BC5" s="7">
        <f>'Raw Data'!BV48</f>
        <v>142</v>
      </c>
      <c r="BD5" s="7">
        <f>'Raw Data'!BW48</f>
        <v>122</v>
      </c>
      <c r="BE5" s="7">
        <f>'Raw Data'!BX48</f>
        <v>134</v>
      </c>
      <c r="BF5" s="7">
        <f>'Raw Data'!BY48</f>
        <v>137</v>
      </c>
      <c r="BG5" s="7">
        <f>'Raw Data'!BZ48</f>
        <v>140</v>
      </c>
      <c r="BH5" s="7">
        <f>'Raw Data'!CA48</f>
        <v>129</v>
      </c>
      <c r="BI5" s="7">
        <f>'Raw Data'!CB48</f>
        <v>135</v>
      </c>
      <c r="BJ5" s="7">
        <f>'Raw Data'!CC48</f>
        <v>99</v>
      </c>
      <c r="BK5" s="7">
        <f>'Raw Data'!CD48</f>
        <v>93</v>
      </c>
      <c r="BL5" s="7">
        <f>'Raw Data'!CE48</f>
        <v>126</v>
      </c>
      <c r="BM5" s="7">
        <f>'Raw Data'!CF48</f>
        <v>164</v>
      </c>
      <c r="BN5" s="7">
        <f>'Raw Data'!CG48</f>
        <v>170</v>
      </c>
      <c r="BO5" s="7">
        <f>'Raw Data'!CH48</f>
        <v>168</v>
      </c>
      <c r="BP5" s="7">
        <f>'Raw Data'!CI48</f>
        <v>148</v>
      </c>
      <c r="BQ5" s="7">
        <f>'Raw Data'!CJ48</f>
        <v>129</v>
      </c>
      <c r="BR5" s="7">
        <f>'Raw Data'!CK48</f>
        <v>143</v>
      </c>
      <c r="BS5" s="7">
        <f>'Raw Data'!CL48</f>
        <v>138</v>
      </c>
      <c r="BT5" s="7">
        <f>'Raw Data'!CM48</f>
        <v>136</v>
      </c>
      <c r="BU5" s="7">
        <f>'Raw Data'!CN48</f>
        <v>155</v>
      </c>
      <c r="BV5" s="7">
        <f>'Raw Data'!CO48</f>
        <v>99</v>
      </c>
      <c r="BW5" s="7">
        <f>'Raw Data'!CP48</f>
        <v>107</v>
      </c>
      <c r="BX5" s="7">
        <f>'Raw Data'!CQ48</f>
        <v>169</v>
      </c>
      <c r="BY5" s="7">
        <f>'Raw Data'!CR48</f>
        <v>167</v>
      </c>
      <c r="BZ5" s="7">
        <f>'Raw Data'!CS48</f>
        <v>159</v>
      </c>
      <c r="CA5" s="7">
        <f>'Raw Data'!CT48</f>
        <v>177</v>
      </c>
      <c r="CB5" s="7">
        <f>'Raw Data'!CU48</f>
        <v>147</v>
      </c>
      <c r="CC5" s="7">
        <f>'Raw Data'!CV48</f>
        <v>132</v>
      </c>
      <c r="CD5" s="7">
        <f>'Raw Data'!CW48</f>
        <v>138</v>
      </c>
      <c r="CE5" s="7">
        <f>'Raw Data'!CX48</f>
        <v>132</v>
      </c>
      <c r="CF5" s="7">
        <f>'Raw Data'!CY48</f>
        <v>122</v>
      </c>
      <c r="CG5" s="7">
        <f>'Raw Data'!CZ48</f>
        <v>140</v>
      </c>
      <c r="CH5" s="7">
        <f>'Raw Data'!DA48</f>
        <v>116</v>
      </c>
      <c r="CI5" s="7">
        <f>'Raw Data'!DB48</f>
        <v>143</v>
      </c>
      <c r="CJ5" s="7">
        <f>'Raw Data'!DC48</f>
        <v>227</v>
      </c>
      <c r="CK5" s="7">
        <f>'Raw Data'!DD48</f>
        <v>186</v>
      </c>
      <c r="CL5" s="7">
        <f>'Raw Data'!DE48</f>
        <v>206</v>
      </c>
      <c r="CM5" s="7">
        <f>'Raw Data'!DF48</f>
        <v>182</v>
      </c>
      <c r="CN5" s="7">
        <f>'Raw Data'!DG48</f>
        <v>151</v>
      </c>
      <c r="CO5" s="7">
        <f>'Raw Data'!DH48</f>
        <v>173</v>
      </c>
      <c r="CP5" s="7">
        <f>'Raw Data'!DI48</f>
        <v>176</v>
      </c>
      <c r="CQ5" s="7">
        <f>'Raw Data'!DJ48</f>
        <v>177</v>
      </c>
      <c r="CR5" s="7">
        <f>'Raw Data'!DK48</f>
        <v>165</v>
      </c>
      <c r="CS5" s="7">
        <f>'Raw Data'!DL48</f>
        <v>140</v>
      </c>
      <c r="CT5" s="7">
        <f>'Raw Data'!DM48</f>
        <v>115</v>
      </c>
      <c r="CU5" s="7">
        <f>'Raw Data'!DN48</f>
        <v>146</v>
      </c>
      <c r="CV5" s="7">
        <f>'Raw Data'!DO48</f>
        <v>180</v>
      </c>
      <c r="CW5" s="7">
        <f>'Raw Data'!DP48</f>
        <v>213</v>
      </c>
      <c r="CX5" s="7">
        <f>'Raw Data'!DQ48</f>
        <v>194</v>
      </c>
      <c r="CY5" s="7">
        <f>'Raw Data'!DR48</f>
        <v>187</v>
      </c>
      <c r="CZ5" s="7">
        <f>'Raw Data'!DS48</f>
        <v>202</v>
      </c>
      <c r="DA5" s="7">
        <f>'Raw Data'!DT48</f>
        <v>184</v>
      </c>
      <c r="DB5" s="7">
        <f>'Raw Data'!DU48</f>
        <v>172</v>
      </c>
      <c r="DC5" s="7">
        <f>'Raw Data'!DV48</f>
        <v>164</v>
      </c>
      <c r="DD5" s="7">
        <f>'Raw Data'!DW48</f>
        <v>147</v>
      </c>
      <c r="DE5" s="7">
        <f>'Raw Data'!DX48</f>
        <v>189</v>
      </c>
      <c r="DF5" s="7">
        <f>'Raw Data'!DY48</f>
        <v>133</v>
      </c>
      <c r="DG5" s="7">
        <f>'Raw Data'!DZ48</f>
        <v>117</v>
      </c>
      <c r="DH5" s="7">
        <f>'Raw Data'!EA48</f>
        <v>146</v>
      </c>
      <c r="DI5" s="7">
        <f>'Raw Data'!EB48</f>
        <v>189</v>
      </c>
      <c r="DJ5" s="7">
        <f>'Raw Data'!EC48</f>
        <v>231</v>
      </c>
      <c r="DK5" s="7">
        <f>'Raw Data'!ED48</f>
        <v>200</v>
      </c>
      <c r="DL5" s="7">
        <f>'Raw Data'!EE48</f>
        <v>201</v>
      </c>
      <c r="DM5" s="7">
        <f>'Raw Data'!EF48</f>
        <v>174</v>
      </c>
      <c r="DN5" s="7">
        <f>'Raw Data'!EG48</f>
        <v>201</v>
      </c>
      <c r="DO5" s="7">
        <f>'Raw Data'!EH48</f>
        <v>192</v>
      </c>
      <c r="DP5" s="7">
        <f>'Raw Data'!EI48</f>
        <v>153</v>
      </c>
      <c r="DQ5" s="7">
        <f>'Raw Data'!EJ48</f>
        <v>202</v>
      </c>
      <c r="DR5" s="7">
        <f>'Raw Data'!EK48</f>
        <v>129</v>
      </c>
      <c r="DS5" s="7">
        <f>'Raw Data'!EL48</f>
        <v>142</v>
      </c>
      <c r="DT5" s="7">
        <f>'Raw Data'!EM48</f>
        <v>184</v>
      </c>
      <c r="DU5" s="7">
        <f>'Raw Data'!EN48</f>
        <v>193</v>
      </c>
      <c r="DV5" s="7">
        <f>'Raw Data'!EO48</f>
        <v>241</v>
      </c>
      <c r="DW5" s="7">
        <f>'Raw Data'!EP48</f>
        <v>227</v>
      </c>
      <c r="DX5" s="7">
        <f>'Raw Data'!EQ48</f>
        <v>218</v>
      </c>
      <c r="DY5" s="7">
        <f>'Raw Data'!ER48</f>
        <v>187</v>
      </c>
      <c r="DZ5" s="7">
        <f>'Raw Data'!ES48</f>
        <v>198</v>
      </c>
      <c r="EA5" s="7">
        <f>'Raw Data'!ET48</f>
        <v>198</v>
      </c>
      <c r="EB5" s="7">
        <f>'Raw Data'!EU48</f>
        <v>177</v>
      </c>
      <c r="EC5" s="7">
        <f>'Raw Data'!EV48</f>
        <v>198</v>
      </c>
      <c r="ED5" s="7">
        <f>'Raw Data'!EW48</f>
        <v>145</v>
      </c>
      <c r="EE5" s="7">
        <f>'Raw Data'!EX48</f>
        <v>130</v>
      </c>
      <c r="EF5" s="7">
        <f>'Raw Data'!EY48</f>
        <v>184</v>
      </c>
      <c r="EG5" s="7">
        <f>'Raw Data'!EZ48</f>
        <v>201</v>
      </c>
      <c r="EH5" s="7">
        <f>'Raw Data'!FA48</f>
        <v>217</v>
      </c>
      <c r="EI5" s="7">
        <f>'Raw Data'!FB48</f>
        <v>238</v>
      </c>
      <c r="EJ5" s="7">
        <f>'Raw Data'!FC48</f>
        <v>201</v>
      </c>
      <c r="EK5" s="7">
        <f>'Raw Data'!FD48</f>
        <v>204</v>
      </c>
      <c r="EL5" s="7">
        <f>'Raw Data'!FE48</f>
        <v>211</v>
      </c>
      <c r="EM5" s="7">
        <f>'Raw Data'!FF48</f>
        <v>193</v>
      </c>
      <c r="EN5" s="7">
        <f>'Raw Data'!FG48</f>
        <v>167</v>
      </c>
      <c r="EO5" s="7">
        <f>'Raw Data'!FH48</f>
        <v>202</v>
      </c>
      <c r="EP5" s="7">
        <f>'Raw Data'!FI48</f>
        <v>141</v>
      </c>
      <c r="EQ5" s="7">
        <f>'Raw Data'!FJ48</f>
        <v>149</v>
      </c>
      <c r="ER5" s="7">
        <f>'Raw Data'!FK48</f>
        <v>235</v>
      </c>
      <c r="ES5" s="7">
        <f>'Raw Data'!FL48</f>
        <v>219</v>
      </c>
      <c r="ET5" s="7">
        <f>'Raw Data'!FM48</f>
        <v>254</v>
      </c>
      <c r="EU5" s="7">
        <f>'Raw Data'!FN48</f>
        <v>295</v>
      </c>
      <c r="EV5" s="7">
        <f>'Raw Data'!FO48</f>
        <v>185</v>
      </c>
      <c r="EW5" s="7">
        <f>'Raw Data'!FP48</f>
        <v>224</v>
      </c>
      <c r="EX5" s="7">
        <f>'Raw Data'!FQ48</f>
        <v>206</v>
      </c>
      <c r="EY5" s="7">
        <f>'Raw Data'!FR48</f>
        <v>234</v>
      </c>
      <c r="EZ5" s="7">
        <f>'Raw Data'!FS48</f>
        <v>208</v>
      </c>
      <c r="FA5" s="7">
        <f>'Raw Data'!FT48</f>
        <v>208</v>
      </c>
      <c r="FB5" s="7">
        <f>'Raw Data'!FU48</f>
        <v>153</v>
      </c>
      <c r="FC5" s="7">
        <f>'Raw Data'!FV48</f>
        <v>112</v>
      </c>
      <c r="FD5" s="7">
        <f>'Raw Data'!FW48</f>
        <v>232</v>
      </c>
      <c r="FE5" s="7">
        <f>'Raw Data'!FX48</f>
        <v>225</v>
      </c>
      <c r="FF5" s="7">
        <f>'Raw Data'!FY48</f>
        <v>267</v>
      </c>
      <c r="FG5" s="7">
        <f>'Raw Data'!FZ48</f>
        <v>245</v>
      </c>
      <c r="FH5" s="7">
        <f>'Raw Data'!GA48</f>
        <v>209</v>
      </c>
      <c r="FI5" s="7">
        <f>'Raw Data'!GB48</f>
        <v>228</v>
      </c>
      <c r="FJ5" s="7">
        <f>'Raw Data'!GC48</f>
        <v>178</v>
      </c>
      <c r="FK5" s="7">
        <f>'Raw Data'!GD48</f>
        <v>215</v>
      </c>
      <c r="FL5" s="7">
        <f>'Raw Data'!GE48</f>
        <v>162</v>
      </c>
      <c r="FM5" s="7">
        <f>'Raw Data'!GF48</f>
        <v>192</v>
      </c>
      <c r="FN5" s="7">
        <f>'Raw Data'!GG48</f>
        <v>144</v>
      </c>
      <c r="FO5" s="7">
        <f>'Raw Data'!GH48</f>
        <v>163</v>
      </c>
      <c r="FP5" s="7">
        <f>'Raw Data'!GI48</f>
        <v>218</v>
      </c>
      <c r="FQ5" s="7">
        <f>'Raw Data'!GJ48</f>
        <v>229</v>
      </c>
      <c r="FR5" s="7">
        <f>'Raw Data'!GK48</f>
        <v>253</v>
      </c>
      <c r="FS5" s="7">
        <f>'Raw Data'!GL48</f>
        <v>232</v>
      </c>
      <c r="FT5" s="7">
        <f>'Raw Data'!GM48</f>
        <v>232</v>
      </c>
      <c r="FU5" s="7">
        <f>'Raw Data'!GN48</f>
        <v>243</v>
      </c>
      <c r="FV5" s="7">
        <f>'Raw Data'!GO48</f>
        <v>199</v>
      </c>
      <c r="FW5" s="7">
        <f>'Raw Data'!GP48</f>
        <v>224</v>
      </c>
      <c r="FX5" s="7">
        <f>'Raw Data'!GQ48</f>
        <v>250</v>
      </c>
      <c r="FY5" s="7">
        <f>'Raw Data'!GR48</f>
        <v>219</v>
      </c>
      <c r="FZ5" s="7">
        <f>'Raw Data'!GS48</f>
        <v>178</v>
      </c>
      <c r="GA5" s="7">
        <f>'Raw Data'!GT48</f>
        <v>181</v>
      </c>
      <c r="GB5" s="7">
        <f>'Raw Data'!GU48</f>
        <v>237</v>
      </c>
      <c r="GC5" s="7">
        <f>'Raw Data'!GV48</f>
        <v>181</v>
      </c>
      <c r="GD5" s="7">
        <f>'Raw Data'!GW48</f>
        <v>178</v>
      </c>
      <c r="GE5" s="7">
        <f>'Raw Data'!GX48</f>
        <v>251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GZ21"/>
  <sheetViews>
    <sheetView topLeftCell="FY1" workbookViewId="0">
      <selection activeCell="FT1" sqref="FT1:FT1048576"/>
    </sheetView>
  </sheetViews>
  <sheetFormatPr defaultColWidth="8.6640625" defaultRowHeight="14.4" x14ac:dyDescent="0.3"/>
  <cols>
    <col min="1" max="1" width="14.6640625" bestFit="1" customWidth="1"/>
    <col min="2" max="2" width="6.33203125" hidden="1" customWidth="1"/>
    <col min="3" max="3" width="6.5546875" hidden="1" customWidth="1"/>
    <col min="4" max="4" width="7" hidden="1" customWidth="1"/>
    <col min="5" max="5" width="6.44140625" hidden="1" customWidth="1"/>
    <col min="6" max="6" width="7.33203125" hidden="1" customWidth="1"/>
    <col min="7" max="7" width="6.33203125" hidden="1" customWidth="1"/>
    <col min="8" max="8" width="5.6640625" hidden="1" customWidth="1"/>
    <col min="9" max="9" width="6.6640625" hidden="1" customWidth="1"/>
    <col min="10" max="11" width="6.5546875" hidden="1" customWidth="1"/>
    <col min="12" max="12" width="7" hidden="1" customWidth="1"/>
    <col min="13" max="13" width="6.6640625" hidden="1" customWidth="1"/>
    <col min="14" max="14" width="6.33203125" hidden="1" customWidth="1"/>
    <col min="15" max="15" width="6.5546875" hidden="1" customWidth="1"/>
    <col min="16" max="16" width="7" hidden="1" customWidth="1"/>
    <col min="17" max="17" width="6.44140625" hidden="1" customWidth="1"/>
    <col min="18" max="18" width="7.33203125" hidden="1" customWidth="1"/>
    <col min="19" max="19" width="6.33203125" hidden="1" customWidth="1"/>
    <col min="20" max="20" width="5.6640625" hidden="1" customWidth="1"/>
    <col min="21" max="21" width="6.6640625" hidden="1" customWidth="1"/>
    <col min="22" max="23" width="6.5546875" hidden="1" customWidth="1"/>
    <col min="24" max="24" width="7" hidden="1" customWidth="1"/>
    <col min="25" max="25" width="6.6640625" hidden="1" customWidth="1"/>
    <col min="26" max="26" width="6.33203125" hidden="1" customWidth="1"/>
    <col min="27" max="27" width="6.5546875" hidden="1" customWidth="1"/>
    <col min="28" max="28" width="7" hidden="1" customWidth="1"/>
    <col min="29" max="29" width="6.44140625" hidden="1" customWidth="1"/>
    <col min="30" max="30" width="7.33203125" hidden="1" customWidth="1"/>
    <col min="31" max="31" width="6.33203125" hidden="1" customWidth="1"/>
    <col min="32" max="32" width="5.6640625" hidden="1" customWidth="1"/>
    <col min="33" max="33" width="6.6640625" hidden="1" customWidth="1"/>
    <col min="34" max="35" width="6.5546875" hidden="1" customWidth="1"/>
    <col min="36" max="36" width="7" hidden="1" customWidth="1"/>
    <col min="37" max="37" width="6.6640625" hidden="1" customWidth="1"/>
    <col min="38" max="38" width="6.33203125" hidden="1" customWidth="1"/>
    <col min="39" max="39" width="6.5546875" hidden="1" customWidth="1"/>
    <col min="40" max="40" width="7" hidden="1" customWidth="1"/>
    <col min="41" max="41" width="6.44140625" hidden="1" customWidth="1"/>
    <col min="42" max="42" width="7.33203125" hidden="1" customWidth="1"/>
    <col min="43" max="43" width="6.33203125" hidden="1" customWidth="1"/>
    <col min="44" max="44" width="5.6640625" hidden="1" customWidth="1"/>
    <col min="45" max="45" width="6.6640625" hidden="1" customWidth="1"/>
    <col min="46" max="47" width="6.5546875" hidden="1" customWidth="1"/>
    <col min="48" max="48" width="7" hidden="1" customWidth="1"/>
    <col min="49" max="49" width="6.6640625" hidden="1" customWidth="1"/>
    <col min="50" max="50" width="6.33203125" hidden="1" customWidth="1"/>
    <col min="51" max="51" width="6.5546875" hidden="1" customWidth="1"/>
    <col min="52" max="52" width="7" hidden="1" customWidth="1"/>
    <col min="53" max="53" width="6.44140625" hidden="1" customWidth="1"/>
    <col min="54" max="54" width="7.33203125" hidden="1" customWidth="1"/>
    <col min="55" max="55" width="6.33203125" hidden="1" customWidth="1"/>
    <col min="56" max="56" width="5.6640625" hidden="1" customWidth="1"/>
    <col min="57" max="57" width="6.6640625" hidden="1" customWidth="1"/>
    <col min="58" max="59" width="6.5546875" hidden="1" customWidth="1"/>
    <col min="60" max="60" width="7" hidden="1" customWidth="1"/>
    <col min="61" max="61" width="6.6640625" hidden="1" customWidth="1"/>
    <col min="62" max="62" width="6.33203125" hidden="1" customWidth="1"/>
    <col min="63" max="63" width="6.5546875" hidden="1" customWidth="1"/>
    <col min="64" max="64" width="7" hidden="1" customWidth="1"/>
    <col min="65" max="65" width="6.44140625" hidden="1" customWidth="1"/>
    <col min="66" max="66" width="7.33203125" hidden="1" customWidth="1"/>
    <col min="67" max="67" width="6.33203125" hidden="1" customWidth="1"/>
    <col min="68" max="68" width="5.6640625" hidden="1" customWidth="1"/>
    <col min="69" max="69" width="6.6640625" hidden="1" customWidth="1"/>
    <col min="70" max="71" width="6.5546875" hidden="1" customWidth="1"/>
    <col min="72" max="72" width="7" hidden="1" customWidth="1"/>
    <col min="73" max="73" width="6.6640625" hidden="1" customWidth="1"/>
    <col min="74" max="74" width="6.33203125" hidden="1" customWidth="1"/>
    <col min="75" max="75" width="6.5546875" hidden="1" customWidth="1"/>
    <col min="76" max="76" width="7" hidden="1" customWidth="1"/>
    <col min="77" max="77" width="6.44140625" hidden="1" customWidth="1"/>
    <col min="78" max="78" width="7.33203125" hidden="1" customWidth="1"/>
    <col min="79" max="79" width="6.33203125" hidden="1" customWidth="1"/>
    <col min="80" max="80" width="5.6640625" hidden="1" customWidth="1"/>
    <col min="81" max="81" width="6.6640625" hidden="1" customWidth="1"/>
    <col min="82" max="83" width="6.5546875" hidden="1" customWidth="1"/>
    <col min="84" max="84" width="7" hidden="1" customWidth="1"/>
    <col min="85" max="85" width="6.6640625" hidden="1" customWidth="1"/>
    <col min="86" max="86" width="6.33203125" hidden="1" customWidth="1"/>
    <col min="87" max="87" width="6.5546875" hidden="1" customWidth="1"/>
    <col min="88" max="88" width="7" hidden="1" customWidth="1"/>
    <col min="89" max="89" width="6.44140625" hidden="1" customWidth="1"/>
    <col min="90" max="90" width="7.33203125" hidden="1" customWidth="1"/>
    <col min="91" max="91" width="6.33203125" hidden="1" customWidth="1"/>
    <col min="92" max="92" width="5.6640625" hidden="1" customWidth="1"/>
    <col min="93" max="93" width="6.6640625" hidden="1" customWidth="1"/>
    <col min="94" max="95" width="6.5546875" hidden="1" customWidth="1"/>
    <col min="96" max="96" width="7" hidden="1" customWidth="1"/>
    <col min="97" max="97" width="6.6640625" hidden="1" customWidth="1"/>
    <col min="98" max="98" width="6.33203125" hidden="1" customWidth="1"/>
    <col min="99" max="99" width="6.5546875" hidden="1" customWidth="1"/>
    <col min="100" max="100" width="7" hidden="1" customWidth="1"/>
    <col min="101" max="101" width="6.44140625" hidden="1" customWidth="1"/>
    <col min="102" max="102" width="7.33203125" hidden="1" customWidth="1"/>
    <col min="103" max="103" width="6.33203125" hidden="1" customWidth="1"/>
    <col min="104" max="104" width="5.6640625" hidden="1" customWidth="1"/>
    <col min="105" max="105" width="6.6640625" hidden="1" customWidth="1"/>
    <col min="106" max="107" width="6.5546875" hidden="1" customWidth="1"/>
    <col min="108" max="108" width="7" hidden="1" customWidth="1"/>
    <col min="109" max="109" width="6.6640625" hidden="1" customWidth="1"/>
    <col min="110" max="110" width="6.33203125" hidden="1" customWidth="1"/>
    <col min="111" max="111" width="6.5546875" hidden="1" customWidth="1"/>
    <col min="112" max="112" width="7" hidden="1" customWidth="1"/>
    <col min="113" max="113" width="6.44140625" hidden="1" customWidth="1"/>
    <col min="114" max="114" width="7.33203125" hidden="1" customWidth="1"/>
    <col min="115" max="115" width="6.33203125" hidden="1" customWidth="1"/>
    <col min="116" max="116" width="5.6640625" hidden="1" customWidth="1"/>
    <col min="117" max="117" width="6.6640625" hidden="1" customWidth="1"/>
    <col min="118" max="119" width="6.5546875" hidden="1" customWidth="1"/>
    <col min="120" max="120" width="7" hidden="1" customWidth="1"/>
    <col min="121" max="121" width="6.6640625" hidden="1" customWidth="1"/>
    <col min="122" max="122" width="6.33203125" hidden="1" customWidth="1"/>
    <col min="123" max="123" width="6.5546875" hidden="1" customWidth="1"/>
    <col min="124" max="124" width="7" hidden="1" customWidth="1"/>
    <col min="125" max="125" width="6.44140625" hidden="1" customWidth="1"/>
    <col min="126" max="126" width="7.33203125" hidden="1" customWidth="1"/>
    <col min="127" max="127" width="6.33203125" hidden="1" customWidth="1"/>
    <col min="128" max="128" width="5.6640625" hidden="1" customWidth="1"/>
    <col min="129" max="129" width="6.6640625" hidden="1" customWidth="1"/>
    <col min="130" max="131" width="6.5546875" hidden="1" customWidth="1"/>
    <col min="132" max="132" width="7" hidden="1" customWidth="1"/>
    <col min="133" max="133" width="6.6640625" hidden="1" customWidth="1"/>
    <col min="134" max="134" width="6.33203125" hidden="1" customWidth="1"/>
    <col min="135" max="135" width="6.5546875" hidden="1" customWidth="1"/>
    <col min="136" max="136" width="7" hidden="1" customWidth="1"/>
    <col min="137" max="137" width="6.44140625" hidden="1" customWidth="1"/>
    <col min="138" max="138" width="7.33203125" hidden="1" customWidth="1"/>
    <col min="139" max="139" width="6.33203125" hidden="1" customWidth="1"/>
    <col min="140" max="140" width="5.6640625" hidden="1" customWidth="1"/>
    <col min="141" max="141" width="6.6640625" hidden="1" customWidth="1"/>
    <col min="142" max="143" width="6.5546875" hidden="1" customWidth="1"/>
    <col min="144" max="144" width="7" hidden="1" customWidth="1"/>
    <col min="145" max="145" width="6.6640625" hidden="1" customWidth="1"/>
    <col min="146" max="146" width="6.33203125" hidden="1" customWidth="1"/>
    <col min="147" max="147" width="6.5546875" hidden="1" customWidth="1"/>
    <col min="148" max="148" width="7" hidden="1" customWidth="1"/>
    <col min="149" max="149" width="6.44140625" hidden="1" customWidth="1"/>
    <col min="150" max="150" width="7.33203125" hidden="1" customWidth="1"/>
    <col min="151" max="151" width="6.33203125" hidden="1" customWidth="1"/>
    <col min="152" max="152" width="5.6640625" hidden="1" customWidth="1"/>
    <col min="153" max="153" width="6.6640625" hidden="1" customWidth="1"/>
    <col min="154" max="155" width="6.5546875" hidden="1" customWidth="1"/>
    <col min="156" max="156" width="7" hidden="1" customWidth="1"/>
    <col min="157" max="157" width="6.6640625" hidden="1" customWidth="1"/>
    <col min="158" max="158" width="6.33203125" hidden="1" customWidth="1"/>
    <col min="159" max="159" width="6.5546875" hidden="1" customWidth="1"/>
    <col min="160" max="160" width="7" hidden="1" customWidth="1"/>
    <col min="161" max="161" width="6.44140625" hidden="1" customWidth="1"/>
    <col min="162" max="162" width="7.33203125" hidden="1" customWidth="1"/>
    <col min="163" max="163" width="6.33203125" hidden="1" customWidth="1"/>
    <col min="164" max="164" width="5.6640625" hidden="1" customWidth="1"/>
    <col min="165" max="165" width="6.6640625" hidden="1" customWidth="1"/>
    <col min="166" max="167" width="6.5546875" hidden="1" customWidth="1"/>
    <col min="168" max="168" width="7" hidden="1" customWidth="1"/>
    <col min="169" max="169" width="6.6640625" hidden="1" customWidth="1"/>
    <col min="170" max="176" width="0" hidden="1" customWidth="1"/>
  </cols>
  <sheetData>
    <row r="1" spans="1:208" s="7" customFormat="1" x14ac:dyDescent="0.3">
      <c r="B1" s="26">
        <f>'Raw Data'!U36</f>
        <v>38357</v>
      </c>
      <c r="C1" s="26">
        <f>'Raw Data'!V36</f>
        <v>38388</v>
      </c>
      <c r="D1" s="26">
        <f>'Raw Data'!W36</f>
        <v>38416</v>
      </c>
      <c r="E1" s="26">
        <f>'Raw Data'!X36</f>
        <v>38447</v>
      </c>
      <c r="F1" s="26">
        <f>'Raw Data'!Y36</f>
        <v>38477</v>
      </c>
      <c r="G1" s="26">
        <f>'Raw Data'!Z36</f>
        <v>38508</v>
      </c>
      <c r="H1" s="26">
        <f>'Raw Data'!AA36</f>
        <v>38538</v>
      </c>
      <c r="I1" s="26">
        <f>'Raw Data'!AB36</f>
        <v>38569</v>
      </c>
      <c r="J1" s="26">
        <f>'Raw Data'!AC36</f>
        <v>38600</v>
      </c>
      <c r="K1" s="26">
        <f>'Raw Data'!AD36</f>
        <v>38630</v>
      </c>
      <c r="L1" s="26">
        <f>'Raw Data'!AE36</f>
        <v>38661</v>
      </c>
      <c r="M1" s="26">
        <f>'Raw Data'!AF36</f>
        <v>38691</v>
      </c>
      <c r="N1" s="26">
        <f>'Raw Data'!AG36</f>
        <v>38722</v>
      </c>
      <c r="O1" s="26">
        <f>'Raw Data'!AH36</f>
        <v>38753</v>
      </c>
      <c r="P1" s="26">
        <f>'Raw Data'!AI36</f>
        <v>38781</v>
      </c>
      <c r="Q1" s="26">
        <f>'Raw Data'!AJ36</f>
        <v>38812</v>
      </c>
      <c r="R1" s="26">
        <f>'Raw Data'!AK36</f>
        <v>38843</v>
      </c>
      <c r="S1" s="26">
        <f>'Raw Data'!AL36</f>
        <v>38874</v>
      </c>
      <c r="T1" s="26">
        <f>'Raw Data'!AM36</f>
        <v>38904</v>
      </c>
      <c r="U1" s="26">
        <f>'Raw Data'!AN36</f>
        <v>38935</v>
      </c>
      <c r="V1" s="26">
        <f>'Raw Data'!AO36</f>
        <v>38966</v>
      </c>
      <c r="W1" s="26">
        <f>'Raw Data'!AP36</f>
        <v>38996</v>
      </c>
      <c r="X1" s="26">
        <f>'Raw Data'!AQ36</f>
        <v>39027</v>
      </c>
      <c r="Y1" s="26">
        <f>'Raw Data'!AR36</f>
        <v>39057</v>
      </c>
      <c r="Z1" s="26">
        <f>'Raw Data'!AS36</f>
        <v>39088</v>
      </c>
      <c r="AA1" s="26">
        <f>'Raw Data'!AT36</f>
        <v>39119</v>
      </c>
      <c r="AB1" s="26">
        <f>'Raw Data'!AU36</f>
        <v>39147</v>
      </c>
      <c r="AC1" s="26">
        <f>'Raw Data'!AV36</f>
        <v>39178</v>
      </c>
      <c r="AD1" s="26">
        <f>'Raw Data'!AW36</f>
        <v>39208</v>
      </c>
      <c r="AE1" s="26">
        <f>'Raw Data'!AX36</f>
        <v>39239</v>
      </c>
      <c r="AF1" s="26">
        <f>'Raw Data'!AY36</f>
        <v>39269</v>
      </c>
      <c r="AG1" s="26">
        <f>'Raw Data'!AZ36</f>
        <v>39300</v>
      </c>
      <c r="AH1" s="26">
        <f>'Raw Data'!BA36</f>
        <v>39331</v>
      </c>
      <c r="AI1" s="26">
        <f>'Raw Data'!BB36</f>
        <v>39361</v>
      </c>
      <c r="AJ1" s="26">
        <f>'Raw Data'!BC36</f>
        <v>39392</v>
      </c>
      <c r="AK1" s="26">
        <f>'Raw Data'!BD36</f>
        <v>39422</v>
      </c>
      <c r="AL1" s="26">
        <f>'Raw Data'!BE36</f>
        <v>39453</v>
      </c>
      <c r="AM1" s="26">
        <f>'Raw Data'!BF36</f>
        <v>39484</v>
      </c>
      <c r="AN1" s="26">
        <f>'Raw Data'!BG36</f>
        <v>39513</v>
      </c>
      <c r="AO1" s="26">
        <f>'Raw Data'!BH36</f>
        <v>39544</v>
      </c>
      <c r="AP1" s="26">
        <f>'Raw Data'!BI36</f>
        <v>39574</v>
      </c>
      <c r="AQ1" s="26">
        <f>'Raw Data'!BJ36</f>
        <v>39605</v>
      </c>
      <c r="AR1" s="26">
        <f>'Raw Data'!BK36</f>
        <v>39635</v>
      </c>
      <c r="AS1" s="26">
        <f>'Raw Data'!BL36</f>
        <v>39666</v>
      </c>
      <c r="AT1" s="26">
        <f>'Raw Data'!BM36</f>
        <v>39697</v>
      </c>
      <c r="AU1" s="26">
        <f>'Raw Data'!BN36</f>
        <v>39727</v>
      </c>
      <c r="AV1" s="26">
        <f>'Raw Data'!BO36</f>
        <v>39758</v>
      </c>
      <c r="AW1" s="26">
        <f>'Raw Data'!BP36</f>
        <v>39788</v>
      </c>
      <c r="AX1" s="26">
        <f>'Raw Data'!BQ36</f>
        <v>39819</v>
      </c>
      <c r="AY1" s="26">
        <f>'Raw Data'!BR36</f>
        <v>39850</v>
      </c>
      <c r="AZ1" s="26">
        <f>'Raw Data'!BS36</f>
        <v>39878</v>
      </c>
      <c r="BA1" s="26">
        <f>'Raw Data'!BT36</f>
        <v>39909</v>
      </c>
      <c r="BB1" s="26">
        <f>'Raw Data'!BU36</f>
        <v>39939</v>
      </c>
      <c r="BC1" s="26">
        <f>'Raw Data'!BV36</f>
        <v>39970</v>
      </c>
      <c r="BD1" s="26">
        <f>'Raw Data'!BW36</f>
        <v>40000</v>
      </c>
      <c r="BE1" s="26">
        <f>'Raw Data'!BX36</f>
        <v>40031</v>
      </c>
      <c r="BF1" s="26">
        <f>'Raw Data'!BY36</f>
        <v>40062</v>
      </c>
      <c r="BG1" s="26">
        <f>'Raw Data'!BZ36</f>
        <v>40092</v>
      </c>
      <c r="BH1" s="26">
        <f>'Raw Data'!CA36</f>
        <v>40123</v>
      </c>
      <c r="BI1" s="26">
        <f>'Raw Data'!CB36</f>
        <v>40153</v>
      </c>
      <c r="BJ1" s="26">
        <f>'Raw Data'!CC36</f>
        <v>40184</v>
      </c>
      <c r="BK1" s="26">
        <f>'Raw Data'!CD36</f>
        <v>40215</v>
      </c>
      <c r="BL1" s="26">
        <f>'Raw Data'!CE36</f>
        <v>40243</v>
      </c>
      <c r="BM1" s="26">
        <f>'Raw Data'!CF36</f>
        <v>40274</v>
      </c>
      <c r="BN1" s="26">
        <f>'Raw Data'!CG36</f>
        <v>40304</v>
      </c>
      <c r="BO1" s="26">
        <f>'Raw Data'!CH36</f>
        <v>40335</v>
      </c>
      <c r="BP1" s="26">
        <f>'Raw Data'!CI36</f>
        <v>40365</v>
      </c>
      <c r="BQ1" s="26">
        <f>'Raw Data'!CJ36</f>
        <v>40396</v>
      </c>
      <c r="BR1" s="26">
        <f>'Raw Data'!CK36</f>
        <v>40427</v>
      </c>
      <c r="BS1" s="26">
        <f>'Raw Data'!CL36</f>
        <v>40457</v>
      </c>
      <c r="BT1" s="26">
        <f>'Raw Data'!CM36</f>
        <v>40488</v>
      </c>
      <c r="BU1" s="26">
        <f>'Raw Data'!CN36</f>
        <v>40518</v>
      </c>
      <c r="BV1" s="26">
        <f>'Raw Data'!CO36</f>
        <v>40549</v>
      </c>
      <c r="BW1" s="26">
        <f>'Raw Data'!CP36</f>
        <v>40580</v>
      </c>
      <c r="BX1" s="26">
        <f>'Raw Data'!CQ36</f>
        <v>40608</v>
      </c>
      <c r="BY1" s="26">
        <f>'Raw Data'!CR36</f>
        <v>40639</v>
      </c>
      <c r="BZ1" s="26">
        <f>'Raw Data'!CS36</f>
        <v>40669</v>
      </c>
      <c r="CA1" s="26">
        <f>'Raw Data'!CT36</f>
        <v>40700</v>
      </c>
      <c r="CB1" s="26">
        <f>'Raw Data'!CU36</f>
        <v>40730</v>
      </c>
      <c r="CC1" s="26">
        <f>'Raw Data'!CV36</f>
        <v>40761</v>
      </c>
      <c r="CD1" s="26">
        <f>'Raw Data'!CW36</f>
        <v>40792</v>
      </c>
      <c r="CE1" s="26">
        <f>'Raw Data'!CX36</f>
        <v>40822</v>
      </c>
      <c r="CF1" s="26">
        <f>'Raw Data'!CY36</f>
        <v>40853</v>
      </c>
      <c r="CG1" s="26">
        <f>'Raw Data'!CZ36</f>
        <v>40883</v>
      </c>
      <c r="CH1" s="26">
        <f>'Raw Data'!DA36</f>
        <v>40914</v>
      </c>
      <c r="CI1" s="26">
        <f>'Raw Data'!DB36</f>
        <v>40945</v>
      </c>
      <c r="CJ1" s="26">
        <f>'Raw Data'!DC36</f>
        <v>40974</v>
      </c>
      <c r="CK1" s="26">
        <f>'Raw Data'!DD36</f>
        <v>41005</v>
      </c>
      <c r="CL1" s="26">
        <f>'Raw Data'!DE36</f>
        <v>41035</v>
      </c>
      <c r="CM1" s="26">
        <f>'Raw Data'!DF36</f>
        <v>41066</v>
      </c>
      <c r="CN1" s="26">
        <f>'Raw Data'!DG36</f>
        <v>41096</v>
      </c>
      <c r="CO1" s="26">
        <f>'Raw Data'!DH36</f>
        <v>41127</v>
      </c>
      <c r="CP1" s="26">
        <f>'Raw Data'!DI36</f>
        <v>41158</v>
      </c>
      <c r="CQ1" s="26">
        <f>'Raw Data'!DJ36</f>
        <v>41188</v>
      </c>
      <c r="CR1" s="26">
        <f>'Raw Data'!DK36</f>
        <v>41219</v>
      </c>
      <c r="CS1" s="26">
        <f>'Raw Data'!DL36</f>
        <v>41249</v>
      </c>
      <c r="CT1" s="26">
        <f>'Raw Data'!DM36</f>
        <v>41280</v>
      </c>
      <c r="CU1" s="26">
        <f>'Raw Data'!DN36</f>
        <v>41311</v>
      </c>
      <c r="CV1" s="26">
        <f>'Raw Data'!DO36</f>
        <v>41339</v>
      </c>
      <c r="CW1" s="26">
        <f>'Raw Data'!DP36</f>
        <v>41370</v>
      </c>
      <c r="CX1" s="26">
        <f>'Raw Data'!DQ36</f>
        <v>41400</v>
      </c>
      <c r="CY1" s="26">
        <f>'Raw Data'!DR36</f>
        <v>41431</v>
      </c>
      <c r="CZ1" s="26">
        <f>'Raw Data'!DS36</f>
        <v>41461</v>
      </c>
      <c r="DA1" s="26">
        <f>'Raw Data'!DT36</f>
        <v>41492</v>
      </c>
      <c r="DB1" s="26">
        <f>'Raw Data'!DU36</f>
        <v>41523</v>
      </c>
      <c r="DC1" s="26">
        <f>'Raw Data'!DV36</f>
        <v>41553</v>
      </c>
      <c r="DD1" s="26">
        <f>'Raw Data'!DW36</f>
        <v>41584</v>
      </c>
      <c r="DE1" s="26">
        <f>'Raw Data'!DX36</f>
        <v>41614</v>
      </c>
      <c r="DF1" s="26">
        <f>'Raw Data'!DY36</f>
        <v>41645</v>
      </c>
      <c r="DG1" s="26">
        <f>'Raw Data'!DZ36</f>
        <v>41676</v>
      </c>
      <c r="DH1" s="26">
        <f>'Raw Data'!EA36</f>
        <v>41704</v>
      </c>
      <c r="DI1" s="26">
        <f>'Raw Data'!EB36</f>
        <v>41735</v>
      </c>
      <c r="DJ1" s="26">
        <f>'Raw Data'!EC36</f>
        <v>41765</v>
      </c>
      <c r="DK1" s="26">
        <f>'Raw Data'!ED36</f>
        <v>41796</v>
      </c>
      <c r="DL1" s="26">
        <f>'Raw Data'!EE36</f>
        <v>41826</v>
      </c>
      <c r="DM1" s="26">
        <f>'Raw Data'!EF36</f>
        <v>41857</v>
      </c>
      <c r="DN1" s="26">
        <f>'Raw Data'!EG36</f>
        <v>41888</v>
      </c>
      <c r="DO1" s="26">
        <f>'Raw Data'!EH36</f>
        <v>41918</v>
      </c>
      <c r="DP1" s="26">
        <f>'Raw Data'!EI36</f>
        <v>41949</v>
      </c>
      <c r="DQ1" s="26">
        <f>'Raw Data'!EJ36</f>
        <v>41979</v>
      </c>
      <c r="DR1" s="26">
        <f>'Raw Data'!EK36</f>
        <v>42010</v>
      </c>
      <c r="DS1" s="26">
        <f>'Raw Data'!EL36</f>
        <v>42041</v>
      </c>
      <c r="DT1" s="26">
        <f>'Raw Data'!EM36</f>
        <v>42069</v>
      </c>
      <c r="DU1" s="26">
        <f>'Raw Data'!EN36</f>
        <v>42100</v>
      </c>
      <c r="DV1" s="26">
        <f>'Raw Data'!EO36</f>
        <v>42130</v>
      </c>
      <c r="DW1" s="26">
        <f>'Raw Data'!EP36</f>
        <v>42161</v>
      </c>
      <c r="DX1" s="26">
        <f>'Raw Data'!EQ36</f>
        <v>42191</v>
      </c>
      <c r="DY1" s="26">
        <f>'Raw Data'!ER36</f>
        <v>42222</v>
      </c>
      <c r="DZ1" s="26">
        <f>'Raw Data'!ES36</f>
        <v>42253</v>
      </c>
      <c r="EA1" s="26">
        <f>'Raw Data'!ET36</f>
        <v>42283</v>
      </c>
      <c r="EB1" s="26">
        <f>'Raw Data'!EU36</f>
        <v>42314</v>
      </c>
      <c r="EC1" s="26">
        <f>'Raw Data'!EV36</f>
        <v>42344</v>
      </c>
      <c r="ED1" s="26">
        <f>'Raw Data'!EW36</f>
        <v>42375</v>
      </c>
      <c r="EE1" s="26">
        <f>'Raw Data'!EX36</f>
        <v>42406</v>
      </c>
      <c r="EF1" s="26">
        <f>'Raw Data'!EY36</f>
        <v>42435</v>
      </c>
      <c r="EG1" s="26">
        <f>'Raw Data'!EZ36</f>
        <v>42466</v>
      </c>
      <c r="EH1" s="26">
        <f>'Raw Data'!FA36</f>
        <v>42496</v>
      </c>
      <c r="EI1" s="26">
        <f>'Raw Data'!FB36</f>
        <v>42527</v>
      </c>
      <c r="EJ1" s="26">
        <f>'Raw Data'!FC36</f>
        <v>42557</v>
      </c>
      <c r="EK1" s="26">
        <f>'Raw Data'!FD36</f>
        <v>42588</v>
      </c>
      <c r="EL1" s="26">
        <f>'Raw Data'!FE36</f>
        <v>42619</v>
      </c>
      <c r="EM1" s="26">
        <f>'Raw Data'!FF36</f>
        <v>42649</v>
      </c>
      <c r="EN1" s="26">
        <f>'Raw Data'!FG36</f>
        <v>42680</v>
      </c>
      <c r="EO1" s="26">
        <f>'Raw Data'!FH36</f>
        <v>42710</v>
      </c>
      <c r="EP1" s="26">
        <f>'Raw Data'!FI36</f>
        <v>42741</v>
      </c>
      <c r="EQ1" s="26">
        <f>'Raw Data'!FJ36</f>
        <v>42772</v>
      </c>
      <c r="ER1" s="26">
        <f>'Raw Data'!FK36</f>
        <v>42800</v>
      </c>
      <c r="ES1" s="26">
        <f>'Raw Data'!FL36</f>
        <v>42831</v>
      </c>
      <c r="ET1" s="26">
        <f>'Raw Data'!FM36</f>
        <v>42861</v>
      </c>
      <c r="EU1" s="26">
        <f>'Raw Data'!FN36</f>
        <v>42892</v>
      </c>
      <c r="EV1" s="26">
        <f>'Raw Data'!FO36</f>
        <v>42922</v>
      </c>
      <c r="EW1" s="26">
        <f>'Raw Data'!FP36</f>
        <v>42953</v>
      </c>
      <c r="EX1" s="26">
        <f>'Raw Data'!FQ36</f>
        <v>42984</v>
      </c>
      <c r="EY1" s="26">
        <f>'Raw Data'!FR36</f>
        <v>43014</v>
      </c>
      <c r="EZ1" s="26">
        <f>'Raw Data'!FS36</f>
        <v>43045</v>
      </c>
      <c r="FA1" s="26">
        <f>'Raw Data'!FT36</f>
        <v>43075</v>
      </c>
      <c r="FB1" s="26">
        <f>'Raw Data'!FU36</f>
        <v>43106</v>
      </c>
      <c r="FC1" s="26">
        <f>'Raw Data'!FV36</f>
        <v>43137</v>
      </c>
      <c r="FD1" s="26">
        <f>'Raw Data'!FW36</f>
        <v>43165</v>
      </c>
      <c r="FE1" s="26">
        <f>'Raw Data'!FX36</f>
        <v>43196</v>
      </c>
      <c r="FF1" s="26">
        <f>'Raw Data'!FY36</f>
        <v>43226</v>
      </c>
      <c r="FG1" s="26">
        <f>'Raw Data'!FZ36</f>
        <v>43252</v>
      </c>
      <c r="FH1" s="26">
        <f>'Raw Data'!GA36</f>
        <v>43287</v>
      </c>
      <c r="FI1" s="26">
        <f>'Raw Data'!GB36</f>
        <v>43318</v>
      </c>
      <c r="FJ1" s="26">
        <f>'Raw Data'!GC36</f>
        <v>43349</v>
      </c>
      <c r="FK1" s="26">
        <f>'Raw Data'!GD36</f>
        <v>43379</v>
      </c>
      <c r="FL1" s="26">
        <f>'Raw Data'!GE36</f>
        <v>43410</v>
      </c>
      <c r="FM1" s="26">
        <f>'Raw Data'!GF36</f>
        <v>43440</v>
      </c>
      <c r="FN1" s="26">
        <f>'Raw Data'!GG36</f>
        <v>43471</v>
      </c>
      <c r="FO1" s="26">
        <f>'Raw Data'!GH36</f>
        <v>43502</v>
      </c>
      <c r="FP1" s="26">
        <f>'Raw Data'!GI36</f>
        <v>43530</v>
      </c>
      <c r="FQ1" s="26">
        <f>'Raw Data'!GJ36</f>
        <v>43561</v>
      </c>
      <c r="FR1" s="26">
        <f>'Raw Data'!GK36</f>
        <v>43591</v>
      </c>
      <c r="FS1" s="26">
        <f>'Raw Data'!GL36</f>
        <v>43622</v>
      </c>
      <c r="FT1" s="26">
        <f>'Raw Data'!GM36</f>
        <v>43652</v>
      </c>
      <c r="FU1" s="26">
        <f>'Raw Data'!GN36</f>
        <v>43683</v>
      </c>
      <c r="FV1" s="26">
        <f>'Raw Data'!GO36</f>
        <v>43714</v>
      </c>
      <c r="FW1" s="26">
        <f>'Raw Data'!GP36</f>
        <v>43744</v>
      </c>
      <c r="FX1" s="26">
        <f>'Raw Data'!GQ36</f>
        <v>43775</v>
      </c>
      <c r="FY1" s="26">
        <f>'Raw Data'!GR36</f>
        <v>43800</v>
      </c>
      <c r="FZ1" s="26">
        <f>'Raw Data'!GS36</f>
        <v>43836</v>
      </c>
      <c r="GA1" s="26">
        <f>'Raw Data'!GT36</f>
        <v>43867</v>
      </c>
      <c r="GB1" s="26">
        <f>'Raw Data'!GU36</f>
        <v>43896</v>
      </c>
      <c r="GC1" s="26">
        <f>'Raw Data'!GV36</f>
        <v>43927</v>
      </c>
      <c r="GD1" s="26">
        <f>'Raw Data'!GW36</f>
        <v>43957</v>
      </c>
      <c r="GE1" s="26">
        <f>'Raw Data'!GX36</f>
        <v>43988</v>
      </c>
      <c r="GF1" s="26">
        <f>'Raw Data'!GY36</f>
        <v>44018</v>
      </c>
      <c r="GG1" s="26">
        <f>'Raw Data'!GZ36</f>
        <v>44049</v>
      </c>
      <c r="GH1" s="26">
        <f>'Raw Data'!HA36</f>
        <v>44080</v>
      </c>
      <c r="GI1" s="26">
        <f>'Raw Data'!HB36</f>
        <v>44110</v>
      </c>
      <c r="GJ1" s="26">
        <f>'Raw Data'!HC36</f>
        <v>44141</v>
      </c>
      <c r="GK1" s="26">
        <f>'Raw Data'!HD36</f>
        <v>44171</v>
      </c>
      <c r="GL1" s="26">
        <f>'Raw Data'!HE36</f>
        <v>44202</v>
      </c>
      <c r="GM1" s="26">
        <f>'Raw Data'!HF36</f>
        <v>44233</v>
      </c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</row>
    <row r="2" spans="1:208" s="7" customFormat="1" x14ac:dyDescent="0.3">
      <c r="A2" s="31" t="s">
        <v>125</v>
      </c>
      <c r="B2" s="7">
        <f>'Raw Data'!U45</f>
        <v>149</v>
      </c>
      <c r="C2" s="7">
        <f>'Raw Data'!V45</f>
        <v>119</v>
      </c>
      <c r="D2" s="7">
        <f>'Raw Data'!W45</f>
        <v>190</v>
      </c>
      <c r="E2" s="7">
        <f>'Raw Data'!X45</f>
        <v>208</v>
      </c>
      <c r="F2" s="7">
        <f>'Raw Data'!Y45</f>
        <v>286</v>
      </c>
      <c r="G2" s="7">
        <f>'Raw Data'!Z45</f>
        <v>234</v>
      </c>
      <c r="H2" s="7">
        <f>'Raw Data'!AA45</f>
        <v>167</v>
      </c>
      <c r="I2" s="7">
        <f>'Raw Data'!AB45</f>
        <v>178</v>
      </c>
      <c r="J2" s="7">
        <f>'Raw Data'!AC45</f>
        <v>177</v>
      </c>
      <c r="K2" s="7">
        <f>'Raw Data'!AD45</f>
        <v>162</v>
      </c>
      <c r="L2" s="7">
        <f>'Raw Data'!AE45</f>
        <v>126</v>
      </c>
      <c r="M2" s="7">
        <f>'Raw Data'!AF45</f>
        <v>108</v>
      </c>
      <c r="N2" s="7">
        <f>'Raw Data'!AG45</f>
        <v>97</v>
      </c>
      <c r="O2" s="7">
        <f>'Raw Data'!AH45</f>
        <v>93</v>
      </c>
      <c r="P2" s="7">
        <f>'Raw Data'!AI45</f>
        <v>122</v>
      </c>
      <c r="Q2" s="7">
        <f>'Raw Data'!AJ45</f>
        <v>118</v>
      </c>
      <c r="R2" s="7">
        <f>'Raw Data'!AK45</f>
        <v>151</v>
      </c>
      <c r="S2" s="7">
        <f>'Raw Data'!AL45</f>
        <v>117</v>
      </c>
      <c r="T2" s="7">
        <f>'Raw Data'!AM45</f>
        <v>83</v>
      </c>
      <c r="U2" s="7">
        <f>'Raw Data'!AN45</f>
        <v>106</v>
      </c>
      <c r="V2" s="7">
        <f>'Raw Data'!AO45</f>
        <v>93</v>
      </c>
      <c r="W2" s="7">
        <f>'Raw Data'!AP45</f>
        <v>119</v>
      </c>
      <c r="X2" s="7">
        <f>'Raw Data'!AQ45</f>
        <v>81</v>
      </c>
      <c r="Y2" s="7">
        <f>'Raw Data'!AR45</f>
        <v>89</v>
      </c>
      <c r="Z2" s="7">
        <f>'Raw Data'!AS45</f>
        <v>76</v>
      </c>
      <c r="AA2" s="7">
        <f>'Raw Data'!AT45</f>
        <v>103</v>
      </c>
      <c r="AB2" s="7">
        <f>'Raw Data'!AU45</f>
        <v>100</v>
      </c>
      <c r="AC2" s="7">
        <f>'Raw Data'!AV45</f>
        <v>119</v>
      </c>
      <c r="AD2" s="7">
        <f>'Raw Data'!AW45</f>
        <v>137</v>
      </c>
      <c r="AE2" s="7">
        <f>'Raw Data'!AX45</f>
        <v>117</v>
      </c>
      <c r="AF2" s="7">
        <f>'Raw Data'!AY45</f>
        <v>103</v>
      </c>
      <c r="AG2" s="7">
        <f>'Raw Data'!AZ45</f>
        <v>106</v>
      </c>
      <c r="AH2" s="7">
        <f>'Raw Data'!BA45</f>
        <v>104</v>
      </c>
      <c r="AI2" s="7">
        <f>'Raw Data'!BB45</f>
        <v>95</v>
      </c>
      <c r="AJ2" s="7">
        <f>'Raw Data'!BC45</f>
        <v>93</v>
      </c>
      <c r="AK2" s="7">
        <f>'Raw Data'!BD45</f>
        <v>82</v>
      </c>
      <c r="AL2" s="7">
        <f>'Raw Data'!BE45</f>
        <v>57</v>
      </c>
      <c r="AM2" s="7">
        <f>'Raw Data'!BF45</f>
        <v>75</v>
      </c>
      <c r="AN2" s="7">
        <f>'Raw Data'!BG45</f>
        <v>96</v>
      </c>
      <c r="AO2" s="7">
        <f>'Raw Data'!BH45</f>
        <v>92</v>
      </c>
      <c r="AP2" s="7">
        <f>'Raw Data'!BI45</f>
        <v>111</v>
      </c>
      <c r="AQ2" s="7">
        <f>'Raw Data'!BJ45</f>
        <v>110</v>
      </c>
      <c r="AR2" s="7">
        <f>'Raw Data'!BK45</f>
        <v>94</v>
      </c>
      <c r="AS2" s="7">
        <f>'Raw Data'!BL45</f>
        <v>103</v>
      </c>
      <c r="AT2" s="7">
        <f>'Raw Data'!BM45</f>
        <v>93</v>
      </c>
      <c r="AU2" s="7">
        <f>'Raw Data'!BN45</f>
        <v>85</v>
      </c>
      <c r="AV2" s="7">
        <f>'Raw Data'!BO45</f>
        <v>60</v>
      </c>
      <c r="AW2" s="7">
        <f>'Raw Data'!BP45</f>
        <v>69</v>
      </c>
      <c r="AX2" s="7">
        <f>'Raw Data'!BQ45</f>
        <v>42</v>
      </c>
      <c r="AY2" s="7">
        <f>'Raw Data'!BR45</f>
        <v>68</v>
      </c>
      <c r="AZ2" s="7">
        <f>'Raw Data'!BS45</f>
        <v>84</v>
      </c>
      <c r="BA2" s="7">
        <f>'Raw Data'!BT45</f>
        <v>81</v>
      </c>
      <c r="BB2" s="7">
        <f>'Raw Data'!BU45</f>
        <v>111</v>
      </c>
      <c r="BC2" s="7">
        <f>'Raw Data'!BV45</f>
        <v>114</v>
      </c>
      <c r="BD2" s="7">
        <f>'Raw Data'!BW45</f>
        <v>105</v>
      </c>
      <c r="BE2" s="7">
        <f>'Raw Data'!BX45</f>
        <v>105</v>
      </c>
      <c r="BF2" s="7">
        <f>'Raw Data'!BY45</f>
        <v>104</v>
      </c>
      <c r="BG2" s="7">
        <f>'Raw Data'!BZ45</f>
        <v>106</v>
      </c>
      <c r="BH2" s="7">
        <f>'Raw Data'!CA45</f>
        <v>106</v>
      </c>
      <c r="BI2" s="7">
        <f>'Raw Data'!CB45</f>
        <v>100</v>
      </c>
      <c r="BJ2" s="7">
        <f>'Raw Data'!CC45</f>
        <v>86</v>
      </c>
      <c r="BK2" s="7">
        <f>'Raw Data'!CD45</f>
        <v>72</v>
      </c>
      <c r="BL2" s="7">
        <f>'Raw Data'!CE45</f>
        <v>113</v>
      </c>
      <c r="BM2" s="7">
        <f>'Raw Data'!CF45</f>
        <v>136</v>
      </c>
      <c r="BN2" s="7">
        <f>'Raw Data'!CG45</f>
        <v>151</v>
      </c>
      <c r="BO2" s="7">
        <f>'Raw Data'!CH45</f>
        <v>137</v>
      </c>
      <c r="BP2" s="7">
        <f>'Raw Data'!CI45</f>
        <v>125</v>
      </c>
      <c r="BQ2" s="7">
        <f>'Raw Data'!CJ45</f>
        <v>99</v>
      </c>
      <c r="BR2" s="7">
        <f>'Raw Data'!CK45</f>
        <v>109</v>
      </c>
      <c r="BS2" s="7">
        <f>'Raw Data'!CL45</f>
        <v>115</v>
      </c>
      <c r="BT2" s="7">
        <f>'Raw Data'!CM45</f>
        <v>106</v>
      </c>
      <c r="BU2" s="7">
        <f>'Raw Data'!CN45</f>
        <v>125</v>
      </c>
      <c r="BV2" s="7">
        <f>'Raw Data'!CO45</f>
        <v>83</v>
      </c>
      <c r="BW2" s="7">
        <f>'Raw Data'!CP45</f>
        <v>87</v>
      </c>
      <c r="BX2" s="7">
        <f>'Raw Data'!CQ45</f>
        <v>130</v>
      </c>
      <c r="BY2" s="7">
        <f>'Raw Data'!CR45</f>
        <v>137</v>
      </c>
      <c r="BZ2" s="7">
        <f>'Raw Data'!CS45</f>
        <v>124</v>
      </c>
      <c r="CA2" s="7">
        <f>'Raw Data'!CT45</f>
        <v>142</v>
      </c>
      <c r="CB2" s="7">
        <f>'Raw Data'!CU45</f>
        <v>127</v>
      </c>
      <c r="CC2" s="7">
        <f>'Raw Data'!CV45</f>
        <v>105</v>
      </c>
      <c r="CD2" s="7">
        <f>'Raw Data'!CW45</f>
        <v>113</v>
      </c>
      <c r="CE2" s="7">
        <f>'Raw Data'!CX45</f>
        <v>109</v>
      </c>
      <c r="CF2" s="7">
        <f>'Raw Data'!CY45</f>
        <v>74</v>
      </c>
      <c r="CG2" s="7">
        <f>'Raw Data'!CZ45</f>
        <v>102</v>
      </c>
      <c r="CH2" s="7">
        <f>'Raw Data'!DA45</f>
        <v>94</v>
      </c>
      <c r="CI2" s="7">
        <f>'Raw Data'!DB45</f>
        <v>112</v>
      </c>
      <c r="CJ2" s="7">
        <f>'Raw Data'!DC45</f>
        <v>171</v>
      </c>
      <c r="CK2" s="7">
        <f>'Raw Data'!DD45</f>
        <v>131</v>
      </c>
      <c r="CL2" s="7">
        <f>'Raw Data'!DE45</f>
        <v>165</v>
      </c>
      <c r="CM2" s="7">
        <f>'Raw Data'!DF45</f>
        <v>146</v>
      </c>
      <c r="CN2" s="7">
        <f>'Raw Data'!DG45</f>
        <v>121</v>
      </c>
      <c r="CO2" s="7">
        <f>'Raw Data'!DH45</f>
        <v>125</v>
      </c>
      <c r="CP2" s="7">
        <f>'Raw Data'!DI45</f>
        <v>146</v>
      </c>
      <c r="CQ2" s="7">
        <f>'Raw Data'!DJ45</f>
        <v>134</v>
      </c>
      <c r="CR2" s="7">
        <f>'Raw Data'!DK45</f>
        <v>129</v>
      </c>
      <c r="CS2" s="7">
        <f>'Raw Data'!DL45</f>
        <v>109</v>
      </c>
      <c r="CT2" s="7">
        <f>'Raw Data'!DM45</f>
        <v>89</v>
      </c>
      <c r="CU2" s="7">
        <f>'Raw Data'!DN45</f>
        <v>91</v>
      </c>
      <c r="CV2" s="7">
        <f>'Raw Data'!DO45</f>
        <v>136</v>
      </c>
      <c r="CW2" s="7">
        <f>'Raw Data'!DP45</f>
        <v>168</v>
      </c>
      <c r="CX2" s="7">
        <f>'Raw Data'!DQ45</f>
        <v>157</v>
      </c>
      <c r="CY2" s="7">
        <f>'Raw Data'!DR45</f>
        <v>150</v>
      </c>
      <c r="CZ2" s="7">
        <f>'Raw Data'!DS45</f>
        <v>161</v>
      </c>
      <c r="DA2" s="7">
        <f>'Raw Data'!DT45</f>
        <v>136</v>
      </c>
      <c r="DB2" s="7">
        <f>'Raw Data'!DU45</f>
        <v>127</v>
      </c>
      <c r="DC2" s="7">
        <f>'Raw Data'!DV45</f>
        <v>114</v>
      </c>
      <c r="DD2" s="7">
        <f>'Raw Data'!DW45</f>
        <v>115</v>
      </c>
      <c r="DE2" s="7">
        <f>'Raw Data'!DX45</f>
        <v>125</v>
      </c>
      <c r="DF2" s="7">
        <f>'Raw Data'!DY45</f>
        <v>106</v>
      </c>
      <c r="DG2" s="7">
        <f>'Raw Data'!DZ45</f>
        <v>88</v>
      </c>
      <c r="DH2" s="7">
        <f>'Raw Data'!EA45</f>
        <v>115</v>
      </c>
      <c r="DI2" s="7">
        <f>'Raw Data'!EB45</f>
        <v>149</v>
      </c>
      <c r="DJ2" s="7">
        <f>'Raw Data'!EC45</f>
        <v>192</v>
      </c>
      <c r="DK2" s="7">
        <f>'Raw Data'!ED45</f>
        <v>147</v>
      </c>
      <c r="DL2" s="7">
        <f>'Raw Data'!EE45</f>
        <v>122</v>
      </c>
      <c r="DM2" s="7">
        <f>'Raw Data'!EF45</f>
        <v>127</v>
      </c>
      <c r="DN2" s="7">
        <f>'Raw Data'!EG45</f>
        <v>142</v>
      </c>
      <c r="DO2" s="7">
        <f>'Raw Data'!EH45</f>
        <v>144</v>
      </c>
      <c r="DP2" s="7">
        <f>'Raw Data'!EI45</f>
        <v>118</v>
      </c>
      <c r="DQ2" s="7">
        <f>'Raw Data'!EJ45</f>
        <v>157</v>
      </c>
      <c r="DR2" s="7">
        <f>'Raw Data'!EK45</f>
        <v>96</v>
      </c>
      <c r="DS2" s="7">
        <f>'Raw Data'!EL45</f>
        <v>105</v>
      </c>
      <c r="DT2" s="7">
        <f>'Raw Data'!EM45</f>
        <v>140</v>
      </c>
      <c r="DU2" s="7">
        <f>'Raw Data'!EN45</f>
        <v>153</v>
      </c>
      <c r="DV2" s="7">
        <f>'Raw Data'!EO45</f>
        <v>202</v>
      </c>
      <c r="DW2" s="7">
        <f>'Raw Data'!EP45</f>
        <v>185</v>
      </c>
      <c r="DX2" s="7">
        <f>'Raw Data'!EQ45</f>
        <v>171</v>
      </c>
      <c r="DY2" s="7">
        <f>'Raw Data'!ER45</f>
        <v>146</v>
      </c>
      <c r="DZ2" s="7">
        <f>'Raw Data'!ES45</f>
        <v>143</v>
      </c>
      <c r="EA2" s="7">
        <f>'Raw Data'!ET45</f>
        <v>159</v>
      </c>
      <c r="EB2" s="7">
        <f>'Raw Data'!EU45</f>
        <v>143</v>
      </c>
      <c r="EC2" s="7">
        <f>'Raw Data'!EV45</f>
        <v>148</v>
      </c>
      <c r="ED2" s="7">
        <f>'Raw Data'!EW45</f>
        <v>111</v>
      </c>
      <c r="EE2" s="7">
        <f>'Raw Data'!EX45</f>
        <v>92</v>
      </c>
      <c r="EF2" s="7">
        <f>'Raw Data'!EY45</f>
        <v>138</v>
      </c>
      <c r="EG2" s="7">
        <f>'Raw Data'!EZ45</f>
        <v>158</v>
      </c>
      <c r="EH2" s="7">
        <f>'Raw Data'!FA45</f>
        <v>175</v>
      </c>
      <c r="EI2" s="7">
        <f>'Raw Data'!FB45</f>
        <v>185</v>
      </c>
      <c r="EJ2" s="7">
        <f>'Raw Data'!FC45</f>
        <v>155</v>
      </c>
      <c r="EK2" s="7">
        <f>'Raw Data'!FD45</f>
        <v>159</v>
      </c>
      <c r="EL2" s="7">
        <f>'Raw Data'!FE45</f>
        <v>159</v>
      </c>
      <c r="EM2" s="7">
        <f>'Raw Data'!FF45</f>
        <v>145</v>
      </c>
      <c r="EN2" s="7">
        <f>'Raw Data'!FG45</f>
        <v>140</v>
      </c>
      <c r="EO2" s="7">
        <f>'Raw Data'!FH45</f>
        <v>173</v>
      </c>
      <c r="EP2" s="7">
        <f>'Raw Data'!FI45</f>
        <v>112</v>
      </c>
      <c r="EQ2" s="7">
        <f>'Raw Data'!FJ45</f>
        <v>129</v>
      </c>
      <c r="ER2" s="7">
        <f>'Raw Data'!FK45</f>
        <v>180</v>
      </c>
      <c r="ES2" s="7">
        <f>'Raw Data'!FL45</f>
        <v>180</v>
      </c>
      <c r="ET2" s="7">
        <f>'Raw Data'!FM45</f>
        <v>203</v>
      </c>
      <c r="EU2" s="7">
        <f>'Raw Data'!FN45</f>
        <v>218</v>
      </c>
      <c r="EV2" s="7">
        <f>'Raw Data'!FO45</f>
        <v>136</v>
      </c>
      <c r="EW2" s="7">
        <f>'Raw Data'!FP45</f>
        <v>171</v>
      </c>
      <c r="EX2" s="7">
        <f>'Raw Data'!FQ45</f>
        <v>162</v>
      </c>
      <c r="EY2" s="7">
        <f>'Raw Data'!FR45</f>
        <v>166</v>
      </c>
      <c r="EZ2" s="7">
        <f>'Raw Data'!FS45</f>
        <v>164</v>
      </c>
      <c r="FA2" s="7">
        <f>'Raw Data'!FT45</f>
        <v>164</v>
      </c>
      <c r="FB2" s="7">
        <f>'Raw Data'!FU45</f>
        <v>118</v>
      </c>
      <c r="FC2" s="7">
        <f>'Raw Data'!FV45</f>
        <v>89</v>
      </c>
      <c r="FD2" s="7">
        <f>'Raw Data'!FW45</f>
        <v>187</v>
      </c>
      <c r="FE2" s="7">
        <f>'Raw Data'!FX45</f>
        <v>186</v>
      </c>
      <c r="FF2" s="7">
        <f>'Raw Data'!FY45</f>
        <v>219</v>
      </c>
      <c r="FG2" s="7">
        <f>'Raw Data'!FZ45</f>
        <v>188</v>
      </c>
      <c r="FH2" s="7">
        <f>'Raw Data'!GA45</f>
        <v>172</v>
      </c>
      <c r="FI2" s="7">
        <f>'Raw Data'!GB45</f>
        <v>189</v>
      </c>
      <c r="FJ2" s="7">
        <f>'Raw Data'!GC45</f>
        <v>142</v>
      </c>
      <c r="FK2" s="7">
        <f>'Raw Data'!GD45</f>
        <v>176</v>
      </c>
      <c r="FL2" s="7">
        <f>'Raw Data'!GE45</f>
        <v>135</v>
      </c>
      <c r="FM2" s="7">
        <f>'Raw Data'!GF45</f>
        <v>166</v>
      </c>
      <c r="FN2" s="7">
        <f>'Raw Data'!GG45</f>
        <v>119</v>
      </c>
      <c r="FO2" s="7">
        <f>'Raw Data'!GH45</f>
        <v>123</v>
      </c>
      <c r="FP2" s="7">
        <f>'Raw Data'!GI45</f>
        <v>184</v>
      </c>
      <c r="FQ2" s="7">
        <f>'Raw Data'!GJ45</f>
        <v>189</v>
      </c>
      <c r="FR2" s="7">
        <f>'Raw Data'!GK45</f>
        <v>217</v>
      </c>
      <c r="FS2" s="7">
        <f>'Raw Data'!GL45</f>
        <v>190</v>
      </c>
      <c r="FT2" s="7">
        <f>'Raw Data'!GM45</f>
        <v>185</v>
      </c>
      <c r="FU2" s="7">
        <f>'Raw Data'!GN45</f>
        <v>201</v>
      </c>
      <c r="FV2" s="7">
        <f>'Raw Data'!GO45</f>
        <v>162</v>
      </c>
      <c r="FW2" s="7">
        <f>'Raw Data'!GP45</f>
        <v>189</v>
      </c>
      <c r="FX2" s="7">
        <f>'Raw Data'!GQ45</f>
        <v>206</v>
      </c>
      <c r="FY2" s="7">
        <f>'Raw Data'!GR45</f>
        <v>174</v>
      </c>
      <c r="FZ2" s="7">
        <f>'Raw Data'!GS45</f>
        <v>147</v>
      </c>
      <c r="GA2" s="7">
        <f>'Raw Data'!GT45</f>
        <v>146</v>
      </c>
      <c r="GB2" s="7">
        <f>'Raw Data'!GU45</f>
        <v>199</v>
      </c>
      <c r="GC2" s="7">
        <f>'Raw Data'!GV45</f>
        <v>154</v>
      </c>
      <c r="GD2" s="7">
        <f>'Raw Data'!GW45</f>
        <v>149</v>
      </c>
      <c r="GE2" s="7">
        <f>'Raw Data'!GX45</f>
        <v>221</v>
      </c>
      <c r="GF2" s="7">
        <f>'Raw Data'!GY45</f>
        <v>389</v>
      </c>
      <c r="GG2" s="7">
        <f>'Raw Data'!GZ45</f>
        <v>0</v>
      </c>
      <c r="GH2" s="7">
        <f>'Raw Data'!HA45</f>
        <v>0</v>
      </c>
      <c r="GI2" s="7">
        <f>'Raw Data'!HB45</f>
        <v>0</v>
      </c>
      <c r="GJ2" s="7">
        <f>'Raw Data'!HC45</f>
        <v>0</v>
      </c>
      <c r="GK2" s="7">
        <f>'Raw Data'!HD45</f>
        <v>0</v>
      </c>
      <c r="GL2" s="7">
        <f>'Raw Data'!HE45</f>
        <v>0</v>
      </c>
      <c r="GM2" s="7">
        <f>'Raw Data'!HF45</f>
        <v>0</v>
      </c>
    </row>
    <row r="3" spans="1:208" s="7" customFormat="1" x14ac:dyDescent="0.3">
      <c r="A3" s="31" t="s">
        <v>126</v>
      </c>
      <c r="B3" s="7">
        <f>'Raw Data'!U46</f>
        <v>96</v>
      </c>
      <c r="C3" s="7">
        <f>'Raw Data'!V46</f>
        <v>61</v>
      </c>
      <c r="D3" s="7">
        <f>'Raw Data'!W46</f>
        <v>91</v>
      </c>
      <c r="E3" s="7">
        <f>'Raw Data'!X46</f>
        <v>106</v>
      </c>
      <c r="F3" s="7">
        <f>'Raw Data'!Y46</f>
        <v>111</v>
      </c>
      <c r="G3" s="7">
        <f>'Raw Data'!Z46</f>
        <v>114</v>
      </c>
      <c r="H3" s="7">
        <f>'Raw Data'!AA46</f>
        <v>69</v>
      </c>
      <c r="I3" s="7">
        <f>'Raw Data'!AB46</f>
        <v>83</v>
      </c>
      <c r="J3" s="7">
        <f>'Raw Data'!AC46</f>
        <v>115</v>
      </c>
      <c r="K3" s="7">
        <f>'Raw Data'!AD46</f>
        <v>71</v>
      </c>
      <c r="L3" s="7">
        <f>'Raw Data'!AE46</f>
        <v>77</v>
      </c>
      <c r="M3" s="7">
        <f>'Raw Data'!AF46</f>
        <v>55</v>
      </c>
      <c r="N3" s="7">
        <f>'Raw Data'!AG46</f>
        <v>63</v>
      </c>
      <c r="O3" s="7">
        <f>'Raw Data'!AH46</f>
        <v>22</v>
      </c>
      <c r="P3" s="7">
        <f>'Raw Data'!AI46</f>
        <v>48</v>
      </c>
      <c r="Q3" s="7">
        <f>'Raw Data'!AJ46</f>
        <v>33</v>
      </c>
      <c r="R3" s="7">
        <f>'Raw Data'!AK46</f>
        <v>53</v>
      </c>
      <c r="S3" s="7">
        <f>'Raw Data'!AL46</f>
        <v>34</v>
      </c>
      <c r="T3" s="7">
        <f>'Raw Data'!AM46</f>
        <v>38</v>
      </c>
      <c r="U3" s="7">
        <f>'Raw Data'!AN46</f>
        <v>31</v>
      </c>
      <c r="V3" s="7">
        <f>'Raw Data'!AO46</f>
        <v>21</v>
      </c>
      <c r="W3" s="7">
        <f>'Raw Data'!AP46</f>
        <v>52</v>
      </c>
      <c r="X3" s="7">
        <f>'Raw Data'!AQ46</f>
        <v>20</v>
      </c>
      <c r="Y3" s="7">
        <f>'Raw Data'!AR46</f>
        <v>35</v>
      </c>
      <c r="Z3" s="7">
        <f>'Raw Data'!AS46</f>
        <v>19</v>
      </c>
      <c r="AA3" s="7">
        <f>'Raw Data'!AT46</f>
        <v>19</v>
      </c>
      <c r="AB3" s="7">
        <f>'Raw Data'!AU46</f>
        <v>11</v>
      </c>
      <c r="AC3" s="7">
        <f>'Raw Data'!AV46</f>
        <v>22</v>
      </c>
      <c r="AD3" s="7">
        <f>'Raw Data'!AW46</f>
        <v>33</v>
      </c>
      <c r="AE3" s="7">
        <f>'Raw Data'!AX46</f>
        <v>23</v>
      </c>
      <c r="AF3" s="7">
        <f>'Raw Data'!AY46</f>
        <v>17</v>
      </c>
      <c r="AG3" s="7">
        <f>'Raw Data'!AZ46</f>
        <v>20</v>
      </c>
      <c r="AH3" s="7">
        <f>'Raw Data'!BA46</f>
        <v>28</v>
      </c>
      <c r="AI3" s="7">
        <f>'Raw Data'!BB46</f>
        <v>26</v>
      </c>
      <c r="AJ3" s="7">
        <f>'Raw Data'!BC46</f>
        <v>35</v>
      </c>
      <c r="AK3" s="7">
        <f>'Raw Data'!BD46</f>
        <v>19</v>
      </c>
      <c r="AL3" s="7">
        <f>'Raw Data'!BE46</f>
        <v>30</v>
      </c>
      <c r="AM3" s="7">
        <f>'Raw Data'!BF46</f>
        <v>22</v>
      </c>
      <c r="AN3" s="7">
        <f>'Raw Data'!BG46</f>
        <v>13</v>
      </c>
      <c r="AO3" s="7">
        <f>'Raw Data'!BH46</f>
        <v>29</v>
      </c>
      <c r="AP3" s="7">
        <f>'Raw Data'!BI46</f>
        <v>22</v>
      </c>
      <c r="AQ3" s="7">
        <f>'Raw Data'!BJ46</f>
        <v>25</v>
      </c>
      <c r="AR3" s="7">
        <f>'Raw Data'!BK46</f>
        <v>17</v>
      </c>
      <c r="AS3" s="7">
        <f>'Raw Data'!BL46</f>
        <v>24</v>
      </c>
      <c r="AT3" s="7">
        <f>'Raw Data'!BM46</f>
        <v>33</v>
      </c>
      <c r="AU3" s="7">
        <f>'Raw Data'!BN46</f>
        <v>16</v>
      </c>
      <c r="AV3" s="7">
        <f>'Raw Data'!BO46</f>
        <v>20</v>
      </c>
      <c r="AW3" s="7">
        <f>'Raw Data'!BP46</f>
        <v>13</v>
      </c>
      <c r="AX3" s="7">
        <f>'Raw Data'!BQ46</f>
        <v>9</v>
      </c>
      <c r="AY3" s="7">
        <f>'Raw Data'!BR46</f>
        <v>9</v>
      </c>
      <c r="AZ3" s="7">
        <f>'Raw Data'!BS46</f>
        <v>15</v>
      </c>
      <c r="BA3" s="7">
        <f>'Raw Data'!BT46</f>
        <v>6</v>
      </c>
      <c r="BB3" s="7">
        <f>'Raw Data'!BU46</f>
        <v>15</v>
      </c>
      <c r="BC3" s="7">
        <f>'Raw Data'!BV46</f>
        <v>28</v>
      </c>
      <c r="BD3" s="7">
        <f>'Raw Data'!BW46</f>
        <v>16</v>
      </c>
      <c r="BE3" s="7">
        <f>'Raw Data'!BX46</f>
        <v>29</v>
      </c>
      <c r="BF3" s="7">
        <f>'Raw Data'!BY46</f>
        <v>33</v>
      </c>
      <c r="BG3" s="7">
        <f>'Raw Data'!BZ46</f>
        <v>34</v>
      </c>
      <c r="BH3" s="7">
        <f>'Raw Data'!CA46</f>
        <v>22</v>
      </c>
      <c r="BI3" s="7">
        <f>'Raw Data'!CB46</f>
        <v>24</v>
      </c>
      <c r="BJ3" s="7">
        <f>'Raw Data'!CC46</f>
        <v>12</v>
      </c>
      <c r="BK3" s="7">
        <f>'Raw Data'!CD46</f>
        <v>20</v>
      </c>
      <c r="BL3" s="7">
        <f>'Raw Data'!CE46</f>
        <v>12</v>
      </c>
      <c r="BM3" s="7">
        <f>'Raw Data'!CF46</f>
        <v>26</v>
      </c>
      <c r="BN3" s="7">
        <f>'Raw Data'!CG46</f>
        <v>18</v>
      </c>
      <c r="BO3" s="7">
        <f>'Raw Data'!CH46</f>
        <v>28</v>
      </c>
      <c r="BP3" s="7">
        <f>'Raw Data'!CI46</f>
        <v>21</v>
      </c>
      <c r="BQ3" s="7">
        <f>'Raw Data'!CJ46</f>
        <v>30</v>
      </c>
      <c r="BR3" s="7">
        <f>'Raw Data'!CK46</f>
        <v>33</v>
      </c>
      <c r="BS3" s="7">
        <f>'Raw Data'!CL46</f>
        <v>23</v>
      </c>
      <c r="BT3" s="7">
        <f>'Raw Data'!CM46</f>
        <v>30</v>
      </c>
      <c r="BU3" s="7">
        <f>'Raw Data'!CN46</f>
        <v>29</v>
      </c>
      <c r="BV3" s="7">
        <f>'Raw Data'!CO46</f>
        <v>15</v>
      </c>
      <c r="BW3" s="7">
        <f>'Raw Data'!CP46</f>
        <v>18</v>
      </c>
      <c r="BX3" s="7">
        <f>'Raw Data'!CQ46</f>
        <v>37</v>
      </c>
      <c r="BY3" s="7">
        <f>'Raw Data'!CR46</f>
        <v>27</v>
      </c>
      <c r="BZ3" s="7">
        <f>'Raw Data'!CS46</f>
        <v>32</v>
      </c>
      <c r="CA3" s="7">
        <f>'Raw Data'!CT46</f>
        <v>33</v>
      </c>
      <c r="CB3" s="7">
        <f>'Raw Data'!CU46</f>
        <v>18</v>
      </c>
      <c r="CC3" s="7">
        <f>'Raw Data'!CV46</f>
        <v>27</v>
      </c>
      <c r="CD3" s="7">
        <f>'Raw Data'!CW46</f>
        <v>23</v>
      </c>
      <c r="CE3" s="7">
        <f>'Raw Data'!CX46</f>
        <v>18</v>
      </c>
      <c r="CF3" s="7">
        <f>'Raw Data'!CY46</f>
        <v>45</v>
      </c>
      <c r="CG3" s="7">
        <f>'Raw Data'!CZ46</f>
        <v>38</v>
      </c>
      <c r="CH3" s="7">
        <f>'Raw Data'!DA46</f>
        <v>19</v>
      </c>
      <c r="CI3" s="7">
        <f>'Raw Data'!DB46</f>
        <v>30</v>
      </c>
      <c r="CJ3" s="7">
        <f>'Raw Data'!DC46</f>
        <v>50</v>
      </c>
      <c r="CK3" s="7">
        <f>'Raw Data'!DD46</f>
        <v>51</v>
      </c>
      <c r="CL3" s="7">
        <f>'Raw Data'!DE46</f>
        <v>40</v>
      </c>
      <c r="CM3" s="7">
        <f>'Raw Data'!DF46</f>
        <v>35</v>
      </c>
      <c r="CN3" s="7">
        <f>'Raw Data'!DG46</f>
        <v>30</v>
      </c>
      <c r="CO3" s="7">
        <f>'Raw Data'!DH46</f>
        <v>46</v>
      </c>
      <c r="CP3" s="7">
        <f>'Raw Data'!DI46</f>
        <v>29</v>
      </c>
      <c r="CQ3" s="7">
        <f>'Raw Data'!DJ46</f>
        <v>40</v>
      </c>
      <c r="CR3" s="7">
        <f>'Raw Data'!DK46</f>
        <v>30</v>
      </c>
      <c r="CS3" s="7">
        <f>'Raw Data'!DL46</f>
        <v>27</v>
      </c>
      <c r="CT3" s="7">
        <f>'Raw Data'!DM46</f>
        <v>25</v>
      </c>
      <c r="CU3" s="7">
        <f>'Raw Data'!DN46</f>
        <v>52</v>
      </c>
      <c r="CV3" s="7">
        <f>'Raw Data'!DO46</f>
        <v>44</v>
      </c>
      <c r="CW3" s="7">
        <f>'Raw Data'!DP46</f>
        <v>41</v>
      </c>
      <c r="CX3" s="7">
        <f>'Raw Data'!DQ46</f>
        <v>36</v>
      </c>
      <c r="CY3" s="7">
        <f>'Raw Data'!DR46</f>
        <v>34</v>
      </c>
      <c r="CZ3" s="7">
        <f>'Raw Data'!DS46</f>
        <v>39</v>
      </c>
      <c r="DA3" s="7">
        <f>'Raw Data'!DT46</f>
        <v>44</v>
      </c>
      <c r="DB3" s="7">
        <f>'Raw Data'!DU46</f>
        <v>38</v>
      </c>
      <c r="DC3" s="7">
        <f>'Raw Data'!DV46</f>
        <v>48</v>
      </c>
      <c r="DD3" s="7">
        <f>'Raw Data'!DW46</f>
        <v>30</v>
      </c>
      <c r="DE3" s="7">
        <f>'Raw Data'!DX46</f>
        <v>59</v>
      </c>
      <c r="DF3" s="7">
        <f>'Raw Data'!DY46</f>
        <v>22</v>
      </c>
      <c r="DG3" s="7">
        <f>'Raw Data'!DZ46</f>
        <v>26</v>
      </c>
      <c r="DH3" s="7">
        <f>'Raw Data'!EA46</f>
        <v>30</v>
      </c>
      <c r="DI3" s="7">
        <f>'Raw Data'!EB46</f>
        <v>38</v>
      </c>
      <c r="DJ3" s="7">
        <f>'Raw Data'!EC46</f>
        <v>33</v>
      </c>
      <c r="DK3" s="7">
        <f>'Raw Data'!ED46</f>
        <v>51</v>
      </c>
      <c r="DL3" s="7">
        <f>'Raw Data'!EE46</f>
        <v>75</v>
      </c>
      <c r="DM3" s="7">
        <f>'Raw Data'!EF46</f>
        <v>46</v>
      </c>
      <c r="DN3" s="7">
        <f>'Raw Data'!EG46</f>
        <v>53</v>
      </c>
      <c r="DO3" s="7">
        <f>'Raw Data'!EH46</f>
        <v>48</v>
      </c>
      <c r="DP3" s="7">
        <f>'Raw Data'!EI46</f>
        <v>34</v>
      </c>
      <c r="DQ3" s="7">
        <f>'Raw Data'!EJ46</f>
        <v>35</v>
      </c>
      <c r="DR3" s="7">
        <f>'Raw Data'!EK46</f>
        <v>32</v>
      </c>
      <c r="DS3" s="7">
        <f>'Raw Data'!EL46</f>
        <v>31</v>
      </c>
      <c r="DT3" s="7">
        <f>'Raw Data'!EM46</f>
        <v>40</v>
      </c>
      <c r="DU3" s="7">
        <f>'Raw Data'!EN46</f>
        <v>38</v>
      </c>
      <c r="DV3" s="7">
        <f>'Raw Data'!EO46</f>
        <v>37</v>
      </c>
      <c r="DW3" s="7">
        <f>'Raw Data'!EP46</f>
        <v>42</v>
      </c>
      <c r="DX3" s="7">
        <f>'Raw Data'!EQ46</f>
        <v>44</v>
      </c>
      <c r="DY3" s="7">
        <f>'Raw Data'!ER46</f>
        <v>39</v>
      </c>
      <c r="DZ3" s="7">
        <f>'Raw Data'!ES46</f>
        <v>51</v>
      </c>
      <c r="EA3" s="7">
        <f>'Raw Data'!ET46</f>
        <v>39</v>
      </c>
      <c r="EB3" s="7">
        <f>'Raw Data'!EU46</f>
        <v>28</v>
      </c>
      <c r="EC3" s="7">
        <f>'Raw Data'!EV46</f>
        <v>46</v>
      </c>
      <c r="ED3" s="7">
        <f>'Raw Data'!EW46</f>
        <v>32</v>
      </c>
      <c r="EE3" s="7">
        <f>'Raw Data'!EX46</f>
        <v>37</v>
      </c>
      <c r="EF3" s="7">
        <f>'Raw Data'!EY46</f>
        <v>43</v>
      </c>
      <c r="EG3" s="7">
        <f>'Raw Data'!EZ46</f>
        <v>38</v>
      </c>
      <c r="EH3" s="7">
        <f>'Raw Data'!FA46</f>
        <v>39</v>
      </c>
      <c r="EI3" s="7">
        <f>'Raw Data'!FB46</f>
        <v>48</v>
      </c>
      <c r="EJ3" s="7">
        <f>'Raw Data'!FC46</f>
        <v>46</v>
      </c>
      <c r="EK3" s="7">
        <f>'Raw Data'!FD46</f>
        <v>44</v>
      </c>
      <c r="EL3" s="7">
        <f>'Raw Data'!FE46</f>
        <v>51</v>
      </c>
      <c r="EM3" s="7">
        <f>'Raw Data'!FF46</f>
        <v>44</v>
      </c>
      <c r="EN3" s="7">
        <f>'Raw Data'!FG46</f>
        <v>26</v>
      </c>
      <c r="EO3" s="7">
        <f>'Raw Data'!FH46</f>
        <v>23</v>
      </c>
      <c r="EP3" s="7">
        <f>'Raw Data'!FI46</f>
        <v>29</v>
      </c>
      <c r="EQ3" s="7">
        <f>'Raw Data'!FJ46</f>
        <v>19</v>
      </c>
      <c r="ER3" s="7">
        <f>'Raw Data'!FK46</f>
        <v>54</v>
      </c>
      <c r="ES3" s="7">
        <f>'Raw Data'!FL46</f>
        <v>33</v>
      </c>
      <c r="ET3" s="7">
        <f>'Raw Data'!FM46</f>
        <v>45</v>
      </c>
      <c r="EU3" s="7">
        <f>'Raw Data'!FN46</f>
        <v>76</v>
      </c>
      <c r="EV3" s="7">
        <f>'Raw Data'!FO46</f>
        <v>49</v>
      </c>
      <c r="EW3" s="7">
        <f>'Raw Data'!FP46</f>
        <v>52</v>
      </c>
      <c r="EX3" s="7">
        <f>'Raw Data'!FQ46</f>
        <v>44</v>
      </c>
      <c r="EY3" s="7">
        <f>'Raw Data'!FR46</f>
        <v>66</v>
      </c>
      <c r="EZ3" s="7">
        <f>'Raw Data'!FS46</f>
        <v>42</v>
      </c>
      <c r="FA3" s="7">
        <f>'Raw Data'!FT46</f>
        <v>38</v>
      </c>
      <c r="FB3" s="7">
        <f>'Raw Data'!FU46</f>
        <v>35</v>
      </c>
      <c r="FC3" s="7">
        <f>'Raw Data'!FV46</f>
        <v>22</v>
      </c>
      <c r="FD3" s="7">
        <f>'Raw Data'!FW46</f>
        <v>43</v>
      </c>
      <c r="FE3" s="7">
        <f>'Raw Data'!FX46</f>
        <v>36</v>
      </c>
      <c r="FF3" s="7">
        <f>'Raw Data'!FY46</f>
        <v>44</v>
      </c>
      <c r="FG3" s="7">
        <f>'Raw Data'!FZ46</f>
        <v>53</v>
      </c>
      <c r="FH3" s="7">
        <f>'Raw Data'!GA46</f>
        <v>37</v>
      </c>
      <c r="FI3" s="7">
        <f>'Raw Data'!GB46</f>
        <v>39</v>
      </c>
      <c r="FJ3" s="7">
        <f>'Raw Data'!GC46</f>
        <v>35</v>
      </c>
      <c r="FK3" s="7">
        <f>'Raw Data'!GD46</f>
        <v>36</v>
      </c>
      <c r="FL3" s="7">
        <f>'Raw Data'!GE46</f>
        <v>26</v>
      </c>
      <c r="FM3" s="7">
        <f>'Raw Data'!GF46</f>
        <v>24</v>
      </c>
      <c r="FN3" s="7">
        <f>'Raw Data'!GG46</f>
        <v>21</v>
      </c>
      <c r="FO3" s="7">
        <f>'Raw Data'!GH46</f>
        <v>37</v>
      </c>
      <c r="FP3" s="7">
        <f>'Raw Data'!GI46</f>
        <v>30</v>
      </c>
      <c r="FQ3" s="7">
        <f>'Raw Data'!GJ46</f>
        <v>37</v>
      </c>
      <c r="FR3" s="7">
        <f>'Raw Data'!GK46</f>
        <v>35</v>
      </c>
      <c r="FS3" s="7">
        <f>'Raw Data'!GL46</f>
        <v>39</v>
      </c>
      <c r="FT3" s="7">
        <f>'Raw Data'!GM46</f>
        <v>45</v>
      </c>
      <c r="FU3" s="7">
        <f>'Raw Data'!GN46</f>
        <v>39</v>
      </c>
      <c r="FV3" s="7">
        <f>'Raw Data'!GO46</f>
        <v>35</v>
      </c>
      <c r="FW3" s="7">
        <f>'Raw Data'!GP46</f>
        <v>32</v>
      </c>
      <c r="FX3" s="7">
        <f>'Raw Data'!GQ46</f>
        <v>43</v>
      </c>
      <c r="FY3" s="7">
        <f>'Raw Data'!GR46</f>
        <v>41</v>
      </c>
      <c r="FZ3" s="7">
        <f>'Raw Data'!GS46</f>
        <v>29</v>
      </c>
      <c r="GA3" s="7">
        <f>'Raw Data'!GT46</f>
        <v>33</v>
      </c>
      <c r="GB3" s="7">
        <f>'Raw Data'!GU46</f>
        <v>38</v>
      </c>
      <c r="GC3" s="7">
        <f>'Raw Data'!GV46</f>
        <v>25</v>
      </c>
      <c r="GD3" s="7">
        <f>'Raw Data'!GW46</f>
        <v>27</v>
      </c>
      <c r="GE3" s="7">
        <f>'Raw Data'!GX46</f>
        <v>27</v>
      </c>
      <c r="GF3" s="7">
        <f>'Raw Data'!GY46</f>
        <v>51</v>
      </c>
      <c r="GG3" s="7">
        <f>'Raw Data'!GZ46</f>
        <v>0</v>
      </c>
      <c r="GH3" s="7">
        <f>'Raw Data'!HA46</f>
        <v>0</v>
      </c>
      <c r="GI3" s="7">
        <f>'Raw Data'!HB46</f>
        <v>0</v>
      </c>
      <c r="GJ3" s="7">
        <f>'Raw Data'!HC46</f>
        <v>0</v>
      </c>
      <c r="GK3" s="7">
        <f>'Raw Data'!HD46</f>
        <v>0</v>
      </c>
      <c r="GL3" s="7">
        <f>'Raw Data'!HE46</f>
        <v>0</v>
      </c>
      <c r="GM3" s="7">
        <f>'Raw Data'!HF46</f>
        <v>0</v>
      </c>
    </row>
    <row r="4" spans="1:208" s="7" customFormat="1" x14ac:dyDescent="0.3">
      <c r="A4" s="31" t="s">
        <v>127</v>
      </c>
      <c r="B4" s="7">
        <f>'Raw Data'!U47</f>
        <v>1</v>
      </c>
      <c r="C4" s="7">
        <f>'Raw Data'!V47</f>
        <v>3</v>
      </c>
      <c r="D4" s="7">
        <f>'Raw Data'!W47</f>
        <v>3</v>
      </c>
      <c r="E4" s="7">
        <f>'Raw Data'!X47</f>
        <v>4</v>
      </c>
      <c r="F4" s="7">
        <f>'Raw Data'!Y47</f>
        <v>4</v>
      </c>
      <c r="G4" s="7">
        <f>'Raw Data'!Z47</f>
        <v>6</v>
      </c>
      <c r="H4" s="7">
        <f>'Raw Data'!AA47</f>
        <v>4</v>
      </c>
      <c r="I4" s="7">
        <f>'Raw Data'!AB47</f>
        <v>4</v>
      </c>
      <c r="J4" s="7">
        <f>'Raw Data'!AC47</f>
        <v>1</v>
      </c>
      <c r="K4" s="7">
        <f>'Raw Data'!AD47</f>
        <v>14</v>
      </c>
      <c r="L4" s="7">
        <f>'Raw Data'!AE47</f>
        <v>1</v>
      </c>
      <c r="M4" s="7">
        <f>'Raw Data'!AF47</f>
        <v>3</v>
      </c>
      <c r="N4" s="7">
        <f>'Raw Data'!AG47</f>
        <v>2</v>
      </c>
      <c r="O4" s="7">
        <f>'Raw Data'!AH47</f>
        <v>1</v>
      </c>
      <c r="P4" s="7">
        <f>'Raw Data'!AI47</f>
        <v>6</v>
      </c>
      <c r="Q4" s="7">
        <f>'Raw Data'!AJ47</f>
        <v>2</v>
      </c>
      <c r="R4" s="7">
        <f>'Raw Data'!AK47</f>
        <v>3</v>
      </c>
      <c r="S4" s="7">
        <f>'Raw Data'!AL47</f>
        <v>5</v>
      </c>
      <c r="T4" s="7">
        <f>'Raw Data'!AM47</f>
        <v>2</v>
      </c>
      <c r="U4" s="7">
        <f>'Raw Data'!AN47</f>
        <v>2</v>
      </c>
      <c r="V4" s="7">
        <f>'Raw Data'!AO47</f>
        <v>9</v>
      </c>
      <c r="W4" s="7">
        <f>'Raw Data'!AP47</f>
        <v>5</v>
      </c>
      <c r="X4" s="7">
        <f>'Raw Data'!AQ47</f>
        <v>0</v>
      </c>
      <c r="Y4" s="7">
        <f>'Raw Data'!AR47</f>
        <v>1</v>
      </c>
      <c r="Z4" s="7">
        <f>'Raw Data'!AS47</f>
        <v>2</v>
      </c>
      <c r="AA4" s="7">
        <f>'Raw Data'!AT47</f>
        <v>0</v>
      </c>
      <c r="AB4" s="7">
        <f>'Raw Data'!AU47</f>
        <v>1</v>
      </c>
      <c r="AC4" s="7">
        <f>'Raw Data'!AV47</f>
        <v>2</v>
      </c>
      <c r="AD4" s="7">
        <f>'Raw Data'!AW47</f>
        <v>1</v>
      </c>
      <c r="AE4" s="7">
        <f>'Raw Data'!AX47</f>
        <v>0</v>
      </c>
      <c r="AF4" s="7">
        <f>'Raw Data'!AY47</f>
        <v>3</v>
      </c>
      <c r="AG4" s="7">
        <f>'Raw Data'!AZ47</f>
        <v>3</v>
      </c>
      <c r="AH4" s="7">
        <f>'Raw Data'!BA47</f>
        <v>1</v>
      </c>
      <c r="AI4" s="7">
        <f>'Raw Data'!BB47</f>
        <v>0</v>
      </c>
      <c r="AJ4" s="7">
        <f>'Raw Data'!BC47</f>
        <v>2</v>
      </c>
      <c r="AK4" s="7">
        <f>'Raw Data'!BD47</f>
        <v>0</v>
      </c>
      <c r="AL4" s="7">
        <f>'Raw Data'!BE47</f>
        <v>0</v>
      </c>
      <c r="AM4" s="7">
        <f>'Raw Data'!BF47</f>
        <v>1</v>
      </c>
      <c r="AN4" s="7">
        <f>'Raw Data'!BG47</f>
        <v>1</v>
      </c>
      <c r="AO4" s="7">
        <f>'Raw Data'!BH47</f>
        <v>3</v>
      </c>
      <c r="AP4" s="7">
        <f>'Raw Data'!BI47</f>
        <v>2</v>
      </c>
      <c r="AQ4" s="7">
        <f>'Raw Data'!BJ47</f>
        <v>1</v>
      </c>
      <c r="AR4" s="7">
        <f>'Raw Data'!BK47</f>
        <v>3</v>
      </c>
      <c r="AS4" s="7">
        <f>'Raw Data'!BL47</f>
        <v>1</v>
      </c>
      <c r="AT4" s="7">
        <f>'Raw Data'!BM47</f>
        <v>0</v>
      </c>
      <c r="AU4" s="7">
        <f>'Raw Data'!BN47</f>
        <v>0</v>
      </c>
      <c r="AV4" s="7">
        <f>'Raw Data'!BO47</f>
        <v>0</v>
      </c>
      <c r="AW4" s="7">
        <f>'Raw Data'!BP47</f>
        <v>1</v>
      </c>
      <c r="AX4" s="7">
        <f>'Raw Data'!BQ47</f>
        <v>2</v>
      </c>
      <c r="AY4" s="7">
        <f>'Raw Data'!BR47</f>
        <v>1</v>
      </c>
      <c r="AZ4" s="7">
        <f>'Raw Data'!BS47</f>
        <v>2</v>
      </c>
      <c r="BA4" s="7">
        <f>'Raw Data'!BT47</f>
        <v>1</v>
      </c>
      <c r="BB4" s="7">
        <f>'Raw Data'!BU47</f>
        <v>0</v>
      </c>
      <c r="BC4" s="7">
        <f>'Raw Data'!BV47</f>
        <v>0</v>
      </c>
      <c r="BD4" s="7">
        <f>'Raw Data'!BW47</f>
        <v>1</v>
      </c>
      <c r="BE4" s="7">
        <f>'Raw Data'!BX47</f>
        <v>0</v>
      </c>
      <c r="BF4" s="7">
        <f>'Raw Data'!BY47</f>
        <v>0</v>
      </c>
      <c r="BG4" s="7">
        <f>'Raw Data'!BZ47</f>
        <v>0</v>
      </c>
      <c r="BH4" s="7">
        <f>'Raw Data'!CA47</f>
        <v>1</v>
      </c>
      <c r="BI4" s="7">
        <f>'Raw Data'!CB47</f>
        <v>11</v>
      </c>
      <c r="BJ4" s="7">
        <f>'Raw Data'!CC47</f>
        <v>1</v>
      </c>
      <c r="BK4" s="7">
        <f>'Raw Data'!CD47</f>
        <v>1</v>
      </c>
      <c r="BL4" s="7">
        <f>'Raw Data'!CE47</f>
        <v>1</v>
      </c>
      <c r="BM4" s="7">
        <f>'Raw Data'!CF47</f>
        <v>2</v>
      </c>
      <c r="BN4" s="7">
        <f>'Raw Data'!CG47</f>
        <v>1</v>
      </c>
      <c r="BO4" s="7">
        <f>'Raw Data'!CH47</f>
        <v>3</v>
      </c>
      <c r="BP4" s="7">
        <f>'Raw Data'!CI47</f>
        <v>2</v>
      </c>
      <c r="BQ4" s="7">
        <f>'Raw Data'!CJ47</f>
        <v>0</v>
      </c>
      <c r="BR4" s="7">
        <f>'Raw Data'!CK47</f>
        <v>1</v>
      </c>
      <c r="BS4" s="7">
        <f>'Raw Data'!CL47</f>
        <v>0</v>
      </c>
      <c r="BT4" s="7">
        <f>'Raw Data'!CM47</f>
        <v>0</v>
      </c>
      <c r="BU4" s="7">
        <f>'Raw Data'!CN47</f>
        <v>1</v>
      </c>
      <c r="BV4" s="7">
        <f>'Raw Data'!CO47</f>
        <v>1</v>
      </c>
      <c r="BW4" s="7">
        <f>'Raw Data'!CP47</f>
        <v>2</v>
      </c>
      <c r="BX4" s="7">
        <f>'Raw Data'!CQ47</f>
        <v>2</v>
      </c>
      <c r="BY4" s="7">
        <f>'Raw Data'!CR47</f>
        <v>3</v>
      </c>
      <c r="BZ4" s="7">
        <f>'Raw Data'!CS47</f>
        <v>3</v>
      </c>
      <c r="CA4" s="7">
        <f>'Raw Data'!CT47</f>
        <v>2</v>
      </c>
      <c r="CB4" s="7">
        <f>'Raw Data'!CU47</f>
        <v>2</v>
      </c>
      <c r="CC4" s="7">
        <f>'Raw Data'!CV47</f>
        <v>0</v>
      </c>
      <c r="CD4" s="7">
        <f>'Raw Data'!CW47</f>
        <v>2</v>
      </c>
      <c r="CE4" s="7">
        <f>'Raw Data'!CX47</f>
        <v>5</v>
      </c>
      <c r="CF4" s="7">
        <f>'Raw Data'!CY47</f>
        <v>3</v>
      </c>
      <c r="CG4" s="7">
        <f>'Raw Data'!CZ47</f>
        <v>0</v>
      </c>
      <c r="CH4" s="7">
        <f>'Raw Data'!DA47</f>
        <v>3</v>
      </c>
      <c r="CI4" s="7">
        <f>'Raw Data'!DB47</f>
        <v>1</v>
      </c>
      <c r="CJ4" s="7">
        <f>'Raw Data'!DC47</f>
        <v>6</v>
      </c>
      <c r="CK4" s="7">
        <f>'Raw Data'!DD47</f>
        <v>4</v>
      </c>
      <c r="CL4" s="7">
        <f>'Raw Data'!DE47</f>
        <v>1</v>
      </c>
      <c r="CM4" s="7">
        <f>'Raw Data'!DF47</f>
        <v>1</v>
      </c>
      <c r="CN4" s="7">
        <f>'Raw Data'!DG47</f>
        <v>0</v>
      </c>
      <c r="CO4" s="7">
        <f>'Raw Data'!DH47</f>
        <v>2</v>
      </c>
      <c r="CP4" s="7">
        <f>'Raw Data'!DI47</f>
        <v>1</v>
      </c>
      <c r="CQ4" s="7">
        <f>'Raw Data'!DJ47</f>
        <v>3</v>
      </c>
      <c r="CR4" s="7">
        <f>'Raw Data'!DK47</f>
        <v>6</v>
      </c>
      <c r="CS4" s="7">
        <f>'Raw Data'!DL47</f>
        <v>4</v>
      </c>
      <c r="CT4" s="7">
        <f>'Raw Data'!DM47</f>
        <v>1</v>
      </c>
      <c r="CU4" s="7">
        <f>'Raw Data'!DN47</f>
        <v>3</v>
      </c>
      <c r="CV4" s="7">
        <f>'Raw Data'!DO47</f>
        <v>0</v>
      </c>
      <c r="CW4" s="7">
        <f>'Raw Data'!DP47</f>
        <v>4</v>
      </c>
      <c r="CX4" s="7">
        <f>'Raw Data'!DQ47</f>
        <v>1</v>
      </c>
      <c r="CY4" s="7">
        <f>'Raw Data'!DR47</f>
        <v>3</v>
      </c>
      <c r="CZ4" s="7">
        <f>'Raw Data'!DS47</f>
        <v>2</v>
      </c>
      <c r="DA4" s="7">
        <f>'Raw Data'!DT47</f>
        <v>4</v>
      </c>
      <c r="DB4" s="7">
        <f>'Raw Data'!DU47</f>
        <v>7</v>
      </c>
      <c r="DC4" s="7">
        <f>'Raw Data'!DV47</f>
        <v>2</v>
      </c>
      <c r="DD4" s="7">
        <f>'Raw Data'!DW47</f>
        <v>2</v>
      </c>
      <c r="DE4" s="7">
        <f>'Raw Data'!DX47</f>
        <v>5</v>
      </c>
      <c r="DF4" s="7">
        <f>'Raw Data'!DY47</f>
        <v>5</v>
      </c>
      <c r="DG4" s="7">
        <f>'Raw Data'!DZ47</f>
        <v>3</v>
      </c>
      <c r="DH4" s="7">
        <f>'Raw Data'!EA47</f>
        <v>1</v>
      </c>
      <c r="DI4" s="7">
        <f>'Raw Data'!EB47</f>
        <v>2</v>
      </c>
      <c r="DJ4" s="7">
        <f>'Raw Data'!EC47</f>
        <v>6</v>
      </c>
      <c r="DK4" s="7">
        <f>'Raw Data'!ED47</f>
        <v>2</v>
      </c>
      <c r="DL4" s="7">
        <f>'Raw Data'!EE47</f>
        <v>4</v>
      </c>
      <c r="DM4" s="7">
        <f>'Raw Data'!EF47</f>
        <v>1</v>
      </c>
      <c r="DN4" s="7">
        <f>'Raw Data'!EG47</f>
        <v>6</v>
      </c>
      <c r="DO4" s="7">
        <f>'Raw Data'!EH47</f>
        <v>0</v>
      </c>
      <c r="DP4" s="7">
        <f>'Raw Data'!EI47</f>
        <v>1</v>
      </c>
      <c r="DQ4" s="7">
        <f>'Raw Data'!EJ47</f>
        <v>10</v>
      </c>
      <c r="DR4" s="7">
        <f>'Raw Data'!EK47</f>
        <v>1</v>
      </c>
      <c r="DS4" s="7">
        <f>'Raw Data'!EL47</f>
        <v>6</v>
      </c>
      <c r="DT4" s="7">
        <f>'Raw Data'!EM47</f>
        <v>4</v>
      </c>
      <c r="DU4" s="7">
        <f>'Raw Data'!EN47</f>
        <v>2</v>
      </c>
      <c r="DV4" s="7">
        <f>'Raw Data'!EO47</f>
        <v>2</v>
      </c>
      <c r="DW4" s="7">
        <f>'Raw Data'!EP47</f>
        <v>0</v>
      </c>
      <c r="DX4" s="7">
        <f>'Raw Data'!EQ47</f>
        <v>3</v>
      </c>
      <c r="DY4" s="7">
        <f>'Raw Data'!ER47</f>
        <v>2</v>
      </c>
      <c r="DZ4" s="7">
        <f>'Raw Data'!ES47</f>
        <v>4</v>
      </c>
      <c r="EA4" s="7">
        <f>'Raw Data'!ET47</f>
        <v>0</v>
      </c>
      <c r="EB4" s="7">
        <f>'Raw Data'!EU47</f>
        <v>6</v>
      </c>
      <c r="EC4" s="7">
        <f>'Raw Data'!EV47</f>
        <v>4</v>
      </c>
      <c r="ED4" s="7">
        <f>'Raw Data'!EW47</f>
        <v>2</v>
      </c>
      <c r="EE4" s="7">
        <f>'Raw Data'!EX47</f>
        <v>1</v>
      </c>
      <c r="EF4" s="7">
        <f>'Raw Data'!EY47</f>
        <v>3</v>
      </c>
      <c r="EG4" s="7">
        <f>'Raw Data'!EZ47</f>
        <v>5</v>
      </c>
      <c r="EH4" s="7">
        <f>'Raw Data'!FA47</f>
        <v>3</v>
      </c>
      <c r="EI4" s="7">
        <f>'Raw Data'!FB47</f>
        <v>5</v>
      </c>
      <c r="EJ4" s="7">
        <f>'Raw Data'!FC47</f>
        <v>0</v>
      </c>
      <c r="EK4" s="7">
        <f>'Raw Data'!FD47</f>
        <v>1</v>
      </c>
      <c r="EL4" s="7">
        <f>'Raw Data'!FE47</f>
        <v>1</v>
      </c>
      <c r="EM4" s="7">
        <f>'Raw Data'!FF47</f>
        <v>4</v>
      </c>
      <c r="EN4" s="7">
        <f>'Raw Data'!FG47</f>
        <v>1</v>
      </c>
      <c r="EO4" s="7">
        <f>'Raw Data'!FH47</f>
        <v>6</v>
      </c>
      <c r="EP4" s="7">
        <f>'Raw Data'!FI47</f>
        <v>0</v>
      </c>
      <c r="EQ4" s="7">
        <f>'Raw Data'!FJ47</f>
        <v>1</v>
      </c>
      <c r="ER4" s="7">
        <f>'Raw Data'!FK47</f>
        <v>1</v>
      </c>
      <c r="ES4" s="7">
        <f>'Raw Data'!FL47</f>
        <v>6</v>
      </c>
      <c r="ET4" s="7">
        <f>'Raw Data'!FM47</f>
        <v>6</v>
      </c>
      <c r="EU4" s="7">
        <f>'Raw Data'!FN47</f>
        <v>1</v>
      </c>
      <c r="EV4" s="7">
        <f>'Raw Data'!FO47</f>
        <v>0</v>
      </c>
      <c r="EW4" s="7">
        <f>'Raw Data'!FP47</f>
        <v>1</v>
      </c>
      <c r="EX4" s="7">
        <f>'Raw Data'!FQ47</f>
        <v>0</v>
      </c>
      <c r="EY4" s="7">
        <f>'Raw Data'!FR47</f>
        <v>2</v>
      </c>
      <c r="EZ4" s="7">
        <f>'Raw Data'!FS47</f>
        <v>2</v>
      </c>
      <c r="FA4" s="7">
        <f>'Raw Data'!FT47</f>
        <v>6</v>
      </c>
      <c r="FB4" s="7">
        <f>'Raw Data'!FU47</f>
        <v>0</v>
      </c>
      <c r="FC4" s="7">
        <f>'Raw Data'!FV47</f>
        <v>1</v>
      </c>
      <c r="FD4" s="7">
        <f>'Raw Data'!FW47</f>
        <v>2</v>
      </c>
      <c r="FE4" s="7">
        <f>'Raw Data'!FX47</f>
        <v>3</v>
      </c>
      <c r="FF4" s="7">
        <f>'Raw Data'!FY47</f>
        <v>4</v>
      </c>
      <c r="FG4" s="7">
        <f>'Raw Data'!FZ47</f>
        <v>4</v>
      </c>
      <c r="FH4" s="7">
        <f>'Raw Data'!GA47</f>
        <v>0</v>
      </c>
      <c r="FI4" s="7">
        <f>'Raw Data'!GB47</f>
        <v>0</v>
      </c>
      <c r="FJ4" s="7">
        <f>'Raw Data'!GC47</f>
        <v>1</v>
      </c>
      <c r="FK4" s="7">
        <f>'Raw Data'!GD47</f>
        <v>3</v>
      </c>
      <c r="FL4" s="7">
        <f>'Raw Data'!GE47</f>
        <v>1</v>
      </c>
      <c r="FM4" s="7">
        <f>'Raw Data'!GF47</f>
        <v>2</v>
      </c>
      <c r="FN4" s="7">
        <f>'Raw Data'!GG47</f>
        <v>4</v>
      </c>
      <c r="FO4" s="7">
        <f>'Raw Data'!GH47</f>
        <v>3</v>
      </c>
      <c r="FP4" s="7">
        <f>'Raw Data'!GI47</f>
        <v>4</v>
      </c>
      <c r="FQ4" s="7">
        <f>'Raw Data'!GJ47</f>
        <v>3</v>
      </c>
      <c r="FR4" s="7">
        <f>'Raw Data'!GK47</f>
        <v>1</v>
      </c>
      <c r="FS4" s="7">
        <f>'Raw Data'!GL47</f>
        <v>3</v>
      </c>
      <c r="FT4" s="7">
        <f>'Raw Data'!GM47</f>
        <v>2</v>
      </c>
      <c r="FU4" s="7">
        <f>'Raw Data'!GN47</f>
        <v>3</v>
      </c>
      <c r="FV4" s="7">
        <f>'Raw Data'!GO47</f>
        <v>2</v>
      </c>
      <c r="FW4" s="7">
        <f>'Raw Data'!GP47</f>
        <v>3</v>
      </c>
      <c r="FX4" s="7">
        <f>'Raw Data'!GQ47</f>
        <v>1</v>
      </c>
      <c r="FY4" s="7">
        <f>'Raw Data'!GR47</f>
        <v>4</v>
      </c>
      <c r="FZ4" s="7">
        <f>'Raw Data'!GS47</f>
        <v>2</v>
      </c>
      <c r="GA4" s="7">
        <f>'Raw Data'!GT47</f>
        <v>2</v>
      </c>
      <c r="GB4" s="7">
        <f>'Raw Data'!GU47</f>
        <v>0</v>
      </c>
      <c r="GC4" s="7">
        <f>'Raw Data'!GV47</f>
        <v>2</v>
      </c>
      <c r="GD4" s="7">
        <f>'Raw Data'!GW47</f>
        <v>2</v>
      </c>
      <c r="GE4" s="7">
        <f>'Raw Data'!GX47</f>
        <v>3</v>
      </c>
      <c r="GF4" s="7">
        <f>'Raw Data'!GY47</f>
        <v>1</v>
      </c>
      <c r="GG4" s="7">
        <f>'Raw Data'!GZ47</f>
        <v>0</v>
      </c>
      <c r="GH4" s="7">
        <f>'Raw Data'!HA47</f>
        <v>0</v>
      </c>
      <c r="GI4" s="7">
        <f>'Raw Data'!HB47</f>
        <v>0</v>
      </c>
      <c r="GJ4" s="7">
        <f>'Raw Data'!HC47</f>
        <v>0</v>
      </c>
      <c r="GK4" s="7">
        <f>'Raw Data'!HD47</f>
        <v>0</v>
      </c>
      <c r="GL4" s="7">
        <f>'Raw Data'!HE47</f>
        <v>0</v>
      </c>
      <c r="GM4" s="7">
        <f>'Raw Data'!HF47</f>
        <v>0</v>
      </c>
    </row>
    <row r="5" spans="1:208" s="7" customFormat="1" x14ac:dyDescent="0.3">
      <c r="A5" s="31" t="s">
        <v>16</v>
      </c>
      <c r="B5" s="7">
        <f>'Raw Data'!U48</f>
        <v>246</v>
      </c>
      <c r="C5" s="7">
        <f>'Raw Data'!V48</f>
        <v>183</v>
      </c>
      <c r="D5" s="7">
        <f>'Raw Data'!W48</f>
        <v>284</v>
      </c>
      <c r="E5" s="7">
        <f>'Raw Data'!X48</f>
        <v>318</v>
      </c>
      <c r="F5" s="7">
        <f>'Raw Data'!Y48</f>
        <v>401</v>
      </c>
      <c r="G5" s="7">
        <f>'Raw Data'!Z48</f>
        <v>354</v>
      </c>
      <c r="H5" s="7">
        <f>'Raw Data'!AA48</f>
        <v>240</v>
      </c>
      <c r="I5" s="7">
        <f>'Raw Data'!AB48</f>
        <v>265</v>
      </c>
      <c r="J5" s="7">
        <f>'Raw Data'!AC48</f>
        <v>293</v>
      </c>
      <c r="K5" s="7">
        <f>'Raw Data'!AD48</f>
        <v>247</v>
      </c>
      <c r="L5" s="7">
        <f>'Raw Data'!AE48</f>
        <v>204</v>
      </c>
      <c r="M5" s="7">
        <f>'Raw Data'!AF48</f>
        <v>166</v>
      </c>
      <c r="N5" s="7">
        <f>'Raw Data'!AG48</f>
        <v>162</v>
      </c>
      <c r="O5" s="7">
        <f>'Raw Data'!AH48</f>
        <v>116</v>
      </c>
      <c r="P5" s="7">
        <f>'Raw Data'!AI48</f>
        <v>176</v>
      </c>
      <c r="Q5" s="7">
        <f>'Raw Data'!AJ48</f>
        <v>153</v>
      </c>
      <c r="R5" s="7">
        <f>'Raw Data'!AK48</f>
        <v>207</v>
      </c>
      <c r="S5" s="7">
        <f>'Raw Data'!AL48</f>
        <v>156</v>
      </c>
      <c r="T5" s="7">
        <f>'Raw Data'!AM48</f>
        <v>123</v>
      </c>
      <c r="U5" s="7">
        <f>'Raw Data'!AN48</f>
        <v>139</v>
      </c>
      <c r="V5" s="7">
        <f>'Raw Data'!AO48</f>
        <v>123</v>
      </c>
      <c r="W5" s="7">
        <f>'Raw Data'!AP48</f>
        <v>176</v>
      </c>
      <c r="X5" s="7">
        <f>'Raw Data'!AQ48</f>
        <v>101</v>
      </c>
      <c r="Y5" s="7">
        <f>'Raw Data'!AR48</f>
        <v>125</v>
      </c>
      <c r="Z5" s="7">
        <f>'Raw Data'!AS48</f>
        <v>97</v>
      </c>
      <c r="AA5" s="7">
        <f>'Raw Data'!AT48</f>
        <v>122</v>
      </c>
      <c r="AB5" s="7">
        <f>'Raw Data'!AU48</f>
        <v>112</v>
      </c>
      <c r="AC5" s="7">
        <f>'Raw Data'!AV48</f>
        <v>143</v>
      </c>
      <c r="AD5" s="7">
        <f>'Raw Data'!AW48</f>
        <v>171</v>
      </c>
      <c r="AE5" s="7">
        <f>'Raw Data'!AX48</f>
        <v>140</v>
      </c>
      <c r="AF5" s="7">
        <f>'Raw Data'!AY48</f>
        <v>123</v>
      </c>
      <c r="AG5" s="7">
        <f>'Raw Data'!AZ48</f>
        <v>129</v>
      </c>
      <c r="AH5" s="7">
        <f>'Raw Data'!BA48</f>
        <v>133</v>
      </c>
      <c r="AI5" s="7">
        <f>'Raw Data'!BB48</f>
        <v>121</v>
      </c>
      <c r="AJ5" s="7">
        <f>'Raw Data'!BC48</f>
        <v>130</v>
      </c>
      <c r="AK5" s="7">
        <f>'Raw Data'!BD48</f>
        <v>101</v>
      </c>
      <c r="AL5" s="7">
        <f>'Raw Data'!BE48</f>
        <v>87</v>
      </c>
      <c r="AM5" s="7">
        <f>'Raw Data'!BF48</f>
        <v>98</v>
      </c>
      <c r="AN5" s="7">
        <f>'Raw Data'!BG48</f>
        <v>110</v>
      </c>
      <c r="AO5" s="7">
        <f>'Raw Data'!BH48</f>
        <v>124</v>
      </c>
      <c r="AP5" s="7">
        <f>'Raw Data'!BI48</f>
        <v>135</v>
      </c>
      <c r="AQ5" s="7">
        <f>'Raw Data'!BJ48</f>
        <v>136</v>
      </c>
      <c r="AR5" s="7">
        <f>'Raw Data'!BK48</f>
        <v>114</v>
      </c>
      <c r="AS5" s="7">
        <f>'Raw Data'!BL48</f>
        <v>128</v>
      </c>
      <c r="AT5" s="7">
        <f>'Raw Data'!BM48</f>
        <v>126</v>
      </c>
      <c r="AU5" s="7">
        <f>'Raw Data'!BN48</f>
        <v>101</v>
      </c>
      <c r="AV5" s="7">
        <f>'Raw Data'!BO48</f>
        <v>80</v>
      </c>
      <c r="AW5" s="7">
        <f>'Raw Data'!BP48</f>
        <v>83</v>
      </c>
      <c r="AX5" s="7">
        <f>'Raw Data'!BQ48</f>
        <v>53</v>
      </c>
      <c r="AY5" s="7">
        <f>'Raw Data'!BR48</f>
        <v>78</v>
      </c>
      <c r="AZ5" s="7">
        <f>'Raw Data'!BS48</f>
        <v>101</v>
      </c>
      <c r="BA5" s="7">
        <f>'Raw Data'!BT48</f>
        <v>88</v>
      </c>
      <c r="BB5" s="7">
        <f>'Raw Data'!BU48</f>
        <v>126</v>
      </c>
      <c r="BC5" s="7">
        <f>'Raw Data'!BV48</f>
        <v>142</v>
      </c>
      <c r="BD5" s="7">
        <f>'Raw Data'!BW48</f>
        <v>122</v>
      </c>
      <c r="BE5" s="7">
        <f>'Raw Data'!BX48</f>
        <v>134</v>
      </c>
      <c r="BF5" s="7">
        <f>'Raw Data'!BY48</f>
        <v>137</v>
      </c>
      <c r="BG5" s="7">
        <f>'Raw Data'!BZ48</f>
        <v>140</v>
      </c>
      <c r="BH5" s="7">
        <f>'Raw Data'!CA48</f>
        <v>129</v>
      </c>
      <c r="BI5" s="7">
        <f>'Raw Data'!CB48</f>
        <v>135</v>
      </c>
      <c r="BJ5" s="7">
        <f>'Raw Data'!CC48</f>
        <v>99</v>
      </c>
      <c r="BK5" s="7">
        <f>'Raw Data'!CD48</f>
        <v>93</v>
      </c>
      <c r="BL5" s="7">
        <f>'Raw Data'!CE48</f>
        <v>126</v>
      </c>
      <c r="BM5" s="7">
        <f>'Raw Data'!CF48</f>
        <v>164</v>
      </c>
      <c r="BN5" s="7">
        <f>'Raw Data'!CG48</f>
        <v>170</v>
      </c>
      <c r="BO5" s="7">
        <f>'Raw Data'!CH48</f>
        <v>168</v>
      </c>
      <c r="BP5" s="7">
        <f>'Raw Data'!CI48</f>
        <v>148</v>
      </c>
      <c r="BQ5" s="7">
        <f>'Raw Data'!CJ48</f>
        <v>129</v>
      </c>
      <c r="BR5" s="7">
        <f>'Raw Data'!CK48</f>
        <v>143</v>
      </c>
      <c r="BS5" s="7">
        <f>'Raw Data'!CL48</f>
        <v>138</v>
      </c>
      <c r="BT5" s="7">
        <f>'Raw Data'!CM48</f>
        <v>136</v>
      </c>
      <c r="BU5" s="7">
        <f>'Raw Data'!CN48</f>
        <v>155</v>
      </c>
      <c r="BV5" s="7">
        <f>'Raw Data'!CO48</f>
        <v>99</v>
      </c>
      <c r="BW5" s="7">
        <f>'Raw Data'!CP48</f>
        <v>107</v>
      </c>
      <c r="BX5" s="7">
        <f>'Raw Data'!CQ48</f>
        <v>169</v>
      </c>
      <c r="BY5" s="7">
        <f>'Raw Data'!CR48</f>
        <v>167</v>
      </c>
      <c r="BZ5" s="7">
        <f>'Raw Data'!CS48</f>
        <v>159</v>
      </c>
      <c r="CA5" s="7">
        <f>'Raw Data'!CT48</f>
        <v>177</v>
      </c>
      <c r="CB5" s="7">
        <f>'Raw Data'!CU48</f>
        <v>147</v>
      </c>
      <c r="CC5" s="7">
        <f>'Raw Data'!CV48</f>
        <v>132</v>
      </c>
      <c r="CD5" s="7">
        <f>'Raw Data'!CW48</f>
        <v>138</v>
      </c>
      <c r="CE5" s="7">
        <f>'Raw Data'!CX48</f>
        <v>132</v>
      </c>
      <c r="CF5" s="7">
        <f>'Raw Data'!CY48</f>
        <v>122</v>
      </c>
      <c r="CG5" s="7">
        <f>'Raw Data'!CZ48</f>
        <v>140</v>
      </c>
      <c r="CH5" s="7">
        <f>'Raw Data'!DA48</f>
        <v>116</v>
      </c>
      <c r="CI5" s="7">
        <f>'Raw Data'!DB48</f>
        <v>143</v>
      </c>
      <c r="CJ5" s="7">
        <f>'Raw Data'!DC48</f>
        <v>227</v>
      </c>
      <c r="CK5" s="7">
        <f>'Raw Data'!DD48</f>
        <v>186</v>
      </c>
      <c r="CL5" s="7">
        <f>'Raw Data'!DE48</f>
        <v>206</v>
      </c>
      <c r="CM5" s="7">
        <f>'Raw Data'!DF48</f>
        <v>182</v>
      </c>
      <c r="CN5" s="7">
        <f>'Raw Data'!DG48</f>
        <v>151</v>
      </c>
      <c r="CO5" s="7">
        <f>'Raw Data'!DH48</f>
        <v>173</v>
      </c>
      <c r="CP5" s="7">
        <f>'Raw Data'!DI48</f>
        <v>176</v>
      </c>
      <c r="CQ5" s="7">
        <f>'Raw Data'!DJ48</f>
        <v>177</v>
      </c>
      <c r="CR5" s="7">
        <f>'Raw Data'!DK48</f>
        <v>165</v>
      </c>
      <c r="CS5" s="7">
        <f>'Raw Data'!DL48</f>
        <v>140</v>
      </c>
      <c r="CT5" s="7">
        <f>'Raw Data'!DM48</f>
        <v>115</v>
      </c>
      <c r="CU5" s="7">
        <f>'Raw Data'!DN48</f>
        <v>146</v>
      </c>
      <c r="CV5" s="7">
        <f>'Raw Data'!DO48</f>
        <v>180</v>
      </c>
      <c r="CW5" s="7">
        <f>'Raw Data'!DP48</f>
        <v>213</v>
      </c>
      <c r="CX5" s="7">
        <f>'Raw Data'!DQ48</f>
        <v>194</v>
      </c>
      <c r="CY5" s="7">
        <f>'Raw Data'!DR48</f>
        <v>187</v>
      </c>
      <c r="CZ5" s="7">
        <f>'Raw Data'!DS48</f>
        <v>202</v>
      </c>
      <c r="DA5" s="7">
        <f>'Raw Data'!DT48</f>
        <v>184</v>
      </c>
      <c r="DB5" s="7">
        <f>'Raw Data'!DU48</f>
        <v>172</v>
      </c>
      <c r="DC5" s="7">
        <f>'Raw Data'!DV48</f>
        <v>164</v>
      </c>
      <c r="DD5" s="7">
        <f>'Raw Data'!DW48</f>
        <v>147</v>
      </c>
      <c r="DE5" s="7">
        <f>'Raw Data'!DX48</f>
        <v>189</v>
      </c>
      <c r="DF5" s="7">
        <f>'Raw Data'!DY48</f>
        <v>133</v>
      </c>
      <c r="DG5" s="7">
        <f>'Raw Data'!DZ48</f>
        <v>117</v>
      </c>
      <c r="DH5" s="7">
        <f>'Raw Data'!EA48</f>
        <v>146</v>
      </c>
      <c r="DI5" s="7">
        <f>'Raw Data'!EB48</f>
        <v>189</v>
      </c>
      <c r="DJ5" s="7">
        <f>'Raw Data'!EC48</f>
        <v>231</v>
      </c>
      <c r="DK5" s="7">
        <f>'Raw Data'!ED48</f>
        <v>200</v>
      </c>
      <c r="DL5" s="7">
        <f>'Raw Data'!EE48</f>
        <v>201</v>
      </c>
      <c r="DM5" s="7">
        <f>'Raw Data'!EF48</f>
        <v>174</v>
      </c>
      <c r="DN5" s="7">
        <f>'Raw Data'!EG48</f>
        <v>201</v>
      </c>
      <c r="DO5" s="7">
        <f>'Raw Data'!EH48</f>
        <v>192</v>
      </c>
      <c r="DP5" s="7">
        <f>'Raw Data'!EI48</f>
        <v>153</v>
      </c>
      <c r="DQ5" s="7">
        <f>'Raw Data'!EJ48</f>
        <v>202</v>
      </c>
      <c r="DR5" s="7">
        <f>'Raw Data'!EK48</f>
        <v>129</v>
      </c>
      <c r="DS5" s="7">
        <f>'Raw Data'!EL48</f>
        <v>142</v>
      </c>
      <c r="DT5" s="7">
        <f>'Raw Data'!EM48</f>
        <v>184</v>
      </c>
      <c r="DU5" s="7">
        <f>'Raw Data'!EN48</f>
        <v>193</v>
      </c>
      <c r="DV5" s="7">
        <f>'Raw Data'!EO48</f>
        <v>241</v>
      </c>
      <c r="DW5" s="7">
        <f>'Raw Data'!EP48</f>
        <v>227</v>
      </c>
      <c r="DX5" s="7">
        <f>'Raw Data'!EQ48</f>
        <v>218</v>
      </c>
      <c r="DY5" s="7">
        <f>'Raw Data'!ER48</f>
        <v>187</v>
      </c>
      <c r="DZ5" s="7">
        <f>'Raw Data'!ES48</f>
        <v>198</v>
      </c>
      <c r="EA5" s="7">
        <f>'Raw Data'!ET48</f>
        <v>198</v>
      </c>
      <c r="EB5" s="7">
        <f>'Raw Data'!EU48</f>
        <v>177</v>
      </c>
      <c r="EC5" s="7">
        <f>'Raw Data'!EV48</f>
        <v>198</v>
      </c>
      <c r="ED5" s="7">
        <f>'Raw Data'!EW48</f>
        <v>145</v>
      </c>
      <c r="EE5" s="7">
        <f>'Raw Data'!EX48</f>
        <v>130</v>
      </c>
      <c r="EF5" s="7">
        <f>'Raw Data'!EY48</f>
        <v>184</v>
      </c>
      <c r="EG5" s="7">
        <f>'Raw Data'!EZ48</f>
        <v>201</v>
      </c>
      <c r="EH5" s="7">
        <f>'Raw Data'!FA48</f>
        <v>217</v>
      </c>
      <c r="EI5" s="7">
        <f>'Raw Data'!FB48</f>
        <v>238</v>
      </c>
      <c r="EJ5" s="7">
        <f>'Raw Data'!FC48</f>
        <v>201</v>
      </c>
      <c r="EK5" s="7">
        <f>'Raw Data'!FD48</f>
        <v>204</v>
      </c>
      <c r="EL5" s="7">
        <f>'Raw Data'!FE48</f>
        <v>211</v>
      </c>
      <c r="EM5" s="7">
        <f>'Raw Data'!FF48</f>
        <v>193</v>
      </c>
      <c r="EN5" s="7">
        <f>'Raw Data'!FG48</f>
        <v>167</v>
      </c>
      <c r="EO5" s="7">
        <f>'Raw Data'!FH48</f>
        <v>202</v>
      </c>
      <c r="EP5" s="7">
        <f>'Raw Data'!FI48</f>
        <v>141</v>
      </c>
      <c r="EQ5" s="7">
        <f>'Raw Data'!FJ48</f>
        <v>149</v>
      </c>
      <c r="ER5" s="7">
        <f>'Raw Data'!FK48</f>
        <v>235</v>
      </c>
      <c r="ES5" s="7">
        <f>'Raw Data'!FL48</f>
        <v>219</v>
      </c>
      <c r="ET5" s="7">
        <f>'Raw Data'!FM48</f>
        <v>254</v>
      </c>
      <c r="EU5" s="7">
        <f>'Raw Data'!FN48</f>
        <v>295</v>
      </c>
      <c r="EV5" s="7">
        <f>'Raw Data'!FO48</f>
        <v>185</v>
      </c>
      <c r="EW5" s="7">
        <f>'Raw Data'!FP48</f>
        <v>224</v>
      </c>
      <c r="EX5" s="7">
        <f>'Raw Data'!FQ48</f>
        <v>206</v>
      </c>
      <c r="EY5" s="7">
        <f>'Raw Data'!FR48</f>
        <v>234</v>
      </c>
      <c r="EZ5" s="7">
        <f>'Raw Data'!FS48</f>
        <v>208</v>
      </c>
      <c r="FA5" s="7">
        <f>'Raw Data'!FT48</f>
        <v>208</v>
      </c>
      <c r="FB5" s="7">
        <f>'Raw Data'!FU48</f>
        <v>153</v>
      </c>
      <c r="FC5" s="7">
        <f>'Raw Data'!FV48</f>
        <v>112</v>
      </c>
      <c r="FD5" s="7">
        <f>'Raw Data'!FW48</f>
        <v>232</v>
      </c>
      <c r="FE5" s="7">
        <f>'Raw Data'!FX48</f>
        <v>225</v>
      </c>
      <c r="FF5" s="7">
        <f>'Raw Data'!FY48</f>
        <v>267</v>
      </c>
      <c r="FG5" s="7">
        <f>'Raw Data'!FZ48</f>
        <v>245</v>
      </c>
      <c r="FH5" s="7">
        <f>'Raw Data'!GA48</f>
        <v>209</v>
      </c>
      <c r="FI5" s="7">
        <f>'Raw Data'!GB48</f>
        <v>228</v>
      </c>
      <c r="FJ5" s="7">
        <f>'Raw Data'!GC48</f>
        <v>178</v>
      </c>
      <c r="FK5" s="7">
        <f>'Raw Data'!GD48</f>
        <v>215</v>
      </c>
      <c r="FL5" s="7">
        <f>'Raw Data'!GE48</f>
        <v>162</v>
      </c>
      <c r="FM5" s="7">
        <f>'Raw Data'!GF48</f>
        <v>192</v>
      </c>
      <c r="FN5" s="7">
        <f>'Raw Data'!GG48</f>
        <v>144</v>
      </c>
      <c r="FO5" s="7">
        <f>'Raw Data'!GH48</f>
        <v>163</v>
      </c>
      <c r="FP5" s="7">
        <f>'Raw Data'!GI48</f>
        <v>218</v>
      </c>
      <c r="FQ5" s="7">
        <f>'Raw Data'!GJ48</f>
        <v>229</v>
      </c>
      <c r="FR5" s="7">
        <f>'Raw Data'!GK48</f>
        <v>253</v>
      </c>
      <c r="FS5" s="7">
        <f>'Raw Data'!GL48</f>
        <v>232</v>
      </c>
      <c r="FT5" s="7">
        <f>'Raw Data'!GM48</f>
        <v>232</v>
      </c>
      <c r="FU5" s="7">
        <f>'Raw Data'!GN48</f>
        <v>243</v>
      </c>
      <c r="FV5" s="7">
        <f>'Raw Data'!GO48</f>
        <v>199</v>
      </c>
      <c r="FW5" s="7">
        <f>'Raw Data'!GP48</f>
        <v>224</v>
      </c>
      <c r="FX5" s="7">
        <f>'Raw Data'!GQ48</f>
        <v>250</v>
      </c>
      <c r="FY5" s="7">
        <f>'Raw Data'!GR48</f>
        <v>219</v>
      </c>
      <c r="FZ5" s="7">
        <f>'Raw Data'!GS48</f>
        <v>178</v>
      </c>
      <c r="GA5" s="7">
        <f>'Raw Data'!GT48</f>
        <v>181</v>
      </c>
      <c r="GB5" s="7">
        <f>'Raw Data'!GU48</f>
        <v>237</v>
      </c>
      <c r="GC5" s="7">
        <f>'Raw Data'!GV48</f>
        <v>181</v>
      </c>
      <c r="GD5" s="7">
        <f>'Raw Data'!GW48</f>
        <v>178</v>
      </c>
      <c r="GE5" s="7">
        <f>'Raw Data'!GX48</f>
        <v>251</v>
      </c>
      <c r="GF5" s="7">
        <f>'Raw Data'!GY48</f>
        <v>441</v>
      </c>
      <c r="GG5" s="7">
        <f>'Raw Data'!GZ48</f>
        <v>0</v>
      </c>
      <c r="GH5" s="7">
        <f>'Raw Data'!HA48</f>
        <v>0</v>
      </c>
      <c r="GI5" s="7">
        <f>'Raw Data'!HB48</f>
        <v>0</v>
      </c>
      <c r="GJ5" s="7">
        <f>'Raw Data'!HC48</f>
        <v>0</v>
      </c>
      <c r="GK5" s="7">
        <f>'Raw Data'!HD48</f>
        <v>0</v>
      </c>
      <c r="GL5" s="7">
        <f>'Raw Data'!HE48</f>
        <v>0</v>
      </c>
      <c r="GM5" s="7">
        <f>'Raw Data'!HF48</f>
        <v>0</v>
      </c>
    </row>
    <row r="8" spans="1:208" x14ac:dyDescent="0.3">
      <c r="GA8" s="51" t="s">
        <v>141</v>
      </c>
      <c r="GB8" s="51" t="s">
        <v>142</v>
      </c>
      <c r="GC8" s="51" t="s">
        <v>143</v>
      </c>
      <c r="GD8" s="51" t="s">
        <v>144</v>
      </c>
      <c r="GE8" s="51" t="s">
        <v>74</v>
      </c>
      <c r="GF8" s="51" t="s">
        <v>145</v>
      </c>
      <c r="GG8" s="51" t="s">
        <v>146</v>
      </c>
      <c r="GH8" s="51" t="s">
        <v>147</v>
      </c>
      <c r="GI8" s="51" t="s">
        <v>148</v>
      </c>
      <c r="GJ8" s="51" t="s">
        <v>149</v>
      </c>
      <c r="GK8" s="51" t="s">
        <v>150</v>
      </c>
      <c r="GL8" s="51" t="s">
        <v>151</v>
      </c>
    </row>
    <row r="9" spans="1:208" hidden="1" x14ac:dyDescent="0.3">
      <c r="FZ9">
        <v>2015</v>
      </c>
      <c r="GA9">
        <f t="shared" ref="GA9:GL9" si="0">DR5</f>
        <v>129</v>
      </c>
      <c r="GB9">
        <f t="shared" si="0"/>
        <v>142</v>
      </c>
      <c r="GC9">
        <f t="shared" si="0"/>
        <v>184</v>
      </c>
      <c r="GD9">
        <f t="shared" si="0"/>
        <v>193</v>
      </c>
      <c r="GE9">
        <f t="shared" si="0"/>
        <v>241</v>
      </c>
      <c r="GF9">
        <f t="shared" si="0"/>
        <v>227</v>
      </c>
      <c r="GG9">
        <f t="shared" si="0"/>
        <v>218</v>
      </c>
      <c r="GH9">
        <f t="shared" si="0"/>
        <v>187</v>
      </c>
      <c r="GI9">
        <f t="shared" si="0"/>
        <v>198</v>
      </c>
      <c r="GJ9">
        <f t="shared" si="0"/>
        <v>198</v>
      </c>
      <c r="GK9">
        <f t="shared" si="0"/>
        <v>177</v>
      </c>
      <c r="GL9">
        <f t="shared" si="0"/>
        <v>198</v>
      </c>
    </row>
    <row r="10" spans="1:208" hidden="1" x14ac:dyDescent="0.3">
      <c r="FZ10">
        <v>2016</v>
      </c>
      <c r="GA10">
        <f t="shared" ref="GA10:GL10" si="1">ED2</f>
        <v>111</v>
      </c>
      <c r="GB10">
        <f t="shared" si="1"/>
        <v>92</v>
      </c>
      <c r="GC10">
        <f t="shared" si="1"/>
        <v>138</v>
      </c>
      <c r="GD10">
        <f t="shared" si="1"/>
        <v>158</v>
      </c>
      <c r="GE10">
        <f t="shared" si="1"/>
        <v>175</v>
      </c>
      <c r="GF10">
        <f t="shared" si="1"/>
        <v>185</v>
      </c>
      <c r="GG10">
        <f t="shared" si="1"/>
        <v>155</v>
      </c>
      <c r="GH10">
        <f t="shared" si="1"/>
        <v>159</v>
      </c>
      <c r="GI10">
        <f t="shared" si="1"/>
        <v>159</v>
      </c>
      <c r="GJ10">
        <f t="shared" si="1"/>
        <v>145</v>
      </c>
      <c r="GK10">
        <f t="shared" si="1"/>
        <v>140</v>
      </c>
      <c r="GL10">
        <f t="shared" si="1"/>
        <v>173</v>
      </c>
    </row>
    <row r="11" spans="1:208" x14ac:dyDescent="0.3">
      <c r="FZ11">
        <v>2017</v>
      </c>
      <c r="GA11">
        <f t="shared" ref="GA11:GL11" si="2">EP2</f>
        <v>112</v>
      </c>
      <c r="GB11">
        <f t="shared" si="2"/>
        <v>129</v>
      </c>
      <c r="GC11">
        <f t="shared" si="2"/>
        <v>180</v>
      </c>
      <c r="GD11">
        <f t="shared" si="2"/>
        <v>180</v>
      </c>
      <c r="GE11">
        <f t="shared" si="2"/>
        <v>203</v>
      </c>
      <c r="GF11">
        <f t="shared" si="2"/>
        <v>218</v>
      </c>
      <c r="GG11">
        <f t="shared" si="2"/>
        <v>136</v>
      </c>
      <c r="GH11">
        <f t="shared" si="2"/>
        <v>171</v>
      </c>
      <c r="GI11">
        <f t="shared" si="2"/>
        <v>162</v>
      </c>
      <c r="GJ11">
        <f t="shared" si="2"/>
        <v>166</v>
      </c>
      <c r="GK11">
        <f t="shared" si="2"/>
        <v>164</v>
      </c>
      <c r="GL11">
        <f t="shared" si="2"/>
        <v>164</v>
      </c>
      <c r="GM11">
        <f>SUM(GA11:GL11)</f>
        <v>1985</v>
      </c>
    </row>
    <row r="12" spans="1:208" x14ac:dyDescent="0.3">
      <c r="FZ12">
        <v>2018</v>
      </c>
      <c r="GA12">
        <f t="shared" ref="GA12:GL12" si="3">FB2</f>
        <v>118</v>
      </c>
      <c r="GB12">
        <f t="shared" si="3"/>
        <v>89</v>
      </c>
      <c r="GC12">
        <f t="shared" si="3"/>
        <v>187</v>
      </c>
      <c r="GD12">
        <f t="shared" si="3"/>
        <v>186</v>
      </c>
      <c r="GE12">
        <f t="shared" si="3"/>
        <v>219</v>
      </c>
      <c r="GF12">
        <f t="shared" si="3"/>
        <v>188</v>
      </c>
      <c r="GG12">
        <f t="shared" si="3"/>
        <v>172</v>
      </c>
      <c r="GH12">
        <f t="shared" si="3"/>
        <v>189</v>
      </c>
      <c r="GI12">
        <f t="shared" si="3"/>
        <v>142</v>
      </c>
      <c r="GJ12">
        <f t="shared" si="3"/>
        <v>176</v>
      </c>
      <c r="GK12">
        <f t="shared" si="3"/>
        <v>135</v>
      </c>
      <c r="GL12">
        <f t="shared" si="3"/>
        <v>166</v>
      </c>
      <c r="GM12">
        <f>SUM(GA12:GL12)</f>
        <v>1967</v>
      </c>
    </row>
    <row r="13" spans="1:208" x14ac:dyDescent="0.3">
      <c r="FZ13">
        <v>2019</v>
      </c>
      <c r="GA13">
        <f t="shared" ref="GA13:GL13" si="4">FN2</f>
        <v>119</v>
      </c>
      <c r="GB13">
        <f t="shared" si="4"/>
        <v>123</v>
      </c>
      <c r="GC13">
        <f t="shared" si="4"/>
        <v>184</v>
      </c>
      <c r="GD13">
        <f t="shared" si="4"/>
        <v>189</v>
      </c>
      <c r="GE13">
        <f t="shared" si="4"/>
        <v>217</v>
      </c>
      <c r="GF13">
        <f t="shared" si="4"/>
        <v>190</v>
      </c>
      <c r="GG13">
        <f t="shared" si="4"/>
        <v>185</v>
      </c>
      <c r="GH13">
        <f t="shared" si="4"/>
        <v>201</v>
      </c>
      <c r="GI13">
        <f t="shared" si="4"/>
        <v>162</v>
      </c>
      <c r="GJ13">
        <f t="shared" si="4"/>
        <v>189</v>
      </c>
      <c r="GK13">
        <f t="shared" si="4"/>
        <v>206</v>
      </c>
      <c r="GL13">
        <f t="shared" si="4"/>
        <v>174</v>
      </c>
      <c r="GM13">
        <f>SUM(GA13:GL13)</f>
        <v>2139</v>
      </c>
    </row>
    <row r="14" spans="1:208" x14ac:dyDescent="0.3">
      <c r="FZ14">
        <v>2020</v>
      </c>
      <c r="GA14">
        <f>FZ2</f>
        <v>147</v>
      </c>
      <c r="GB14">
        <f t="shared" ref="GB14:GL14" si="5">GA2</f>
        <v>146</v>
      </c>
      <c r="GC14">
        <f t="shared" si="5"/>
        <v>199</v>
      </c>
      <c r="GD14">
        <f t="shared" si="5"/>
        <v>154</v>
      </c>
      <c r="GE14">
        <f t="shared" si="5"/>
        <v>149</v>
      </c>
      <c r="GF14">
        <f t="shared" si="5"/>
        <v>221</v>
      </c>
      <c r="GG14">
        <f t="shared" si="5"/>
        <v>389</v>
      </c>
      <c r="GH14">
        <f t="shared" si="5"/>
        <v>0</v>
      </c>
      <c r="GI14">
        <f t="shared" si="5"/>
        <v>0</v>
      </c>
      <c r="GJ14">
        <f t="shared" si="5"/>
        <v>0</v>
      </c>
      <c r="GK14">
        <f t="shared" si="5"/>
        <v>0</v>
      </c>
      <c r="GL14">
        <f t="shared" si="5"/>
        <v>0</v>
      </c>
      <c r="GM14">
        <f>SUM(GA14:GL14)</f>
        <v>1405</v>
      </c>
    </row>
    <row r="16" spans="1:208" ht="16.2" thickBot="1" x14ac:dyDescent="0.35">
      <c r="GA16" s="229" t="s">
        <v>160</v>
      </c>
      <c r="GB16" s="229"/>
      <c r="GC16" s="229"/>
    </row>
    <row r="17" spans="183:185" ht="15" thickTop="1" x14ac:dyDescent="0.3">
      <c r="GA17" s="165" t="s">
        <v>244</v>
      </c>
      <c r="GB17" s="165" t="s">
        <v>245</v>
      </c>
      <c r="GC17" s="165" t="s">
        <v>247</v>
      </c>
    </row>
    <row r="18" spans="183:185" ht="15.6" x14ac:dyDescent="0.3">
      <c r="GA18" s="166" t="s">
        <v>320</v>
      </c>
      <c r="GB18" s="167">
        <f>GG14</f>
        <v>389</v>
      </c>
      <c r="GC18" s="168">
        <f>(GB18-GB19)/GB19</f>
        <v>1.1027027027027028</v>
      </c>
    </row>
    <row r="19" spans="183:185" ht="15.6" x14ac:dyDescent="0.3">
      <c r="GA19" s="166" t="s">
        <v>321</v>
      </c>
      <c r="GB19" s="167">
        <f>GG13</f>
        <v>185</v>
      </c>
      <c r="GC19" s="168">
        <f>(GB19-GB20)/GB20</f>
        <v>7.5581395348837205E-2</v>
      </c>
    </row>
    <row r="20" spans="183:185" ht="15.6" x14ac:dyDescent="0.3">
      <c r="GA20" s="166" t="s">
        <v>322</v>
      </c>
      <c r="GB20" s="167">
        <f>GG12</f>
        <v>172</v>
      </c>
      <c r="GC20" s="168">
        <f>(GB20-GB21)/GB21</f>
        <v>0.26470588235294118</v>
      </c>
    </row>
    <row r="21" spans="183:185" ht="15.6" x14ac:dyDescent="0.3">
      <c r="GA21" s="166" t="s">
        <v>323</v>
      </c>
      <c r="GB21" s="167">
        <f>GG11</f>
        <v>136</v>
      </c>
    </row>
  </sheetData>
  <mergeCells count="1">
    <mergeCell ref="GA16:GC1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</sheetPr>
  <dimension ref="A1:EP55"/>
  <sheetViews>
    <sheetView workbookViewId="0">
      <pane xSplit="1" ySplit="1" topLeftCell="DV22" activePane="bottomRight" state="frozen"/>
      <selection activeCell="FR6" sqref="FR6"/>
      <selection pane="topRight" activeCell="FR6" sqref="FR6"/>
      <selection pane="bottomLeft" activeCell="FR6" sqref="FR6"/>
      <selection pane="bottomRight" activeCell="EC52" sqref="EC52:EC55"/>
    </sheetView>
  </sheetViews>
  <sheetFormatPr defaultColWidth="8.6640625" defaultRowHeight="14.4" x14ac:dyDescent="0.3"/>
  <cols>
    <col min="1" max="1" width="24.109375" customWidth="1"/>
    <col min="2" max="2" width="7.33203125" customWidth="1"/>
    <col min="3" max="3" width="7" customWidth="1"/>
    <col min="4" max="4" width="6.44140625" customWidth="1"/>
    <col min="5" max="5" width="7" customWidth="1"/>
    <col min="6" max="6" width="7.109375" customWidth="1"/>
    <col min="7" max="7" width="6.6640625" customWidth="1"/>
    <col min="8" max="8" width="7.44140625" customWidth="1"/>
    <col min="9" max="9" width="6.6640625" customWidth="1"/>
    <col min="10" max="10" width="6.109375" customWidth="1"/>
    <col min="11" max="11" width="7.109375" customWidth="1"/>
    <col min="12" max="12" width="7" customWidth="1"/>
    <col min="13" max="13" width="6.6640625" customWidth="1"/>
    <col min="14" max="14" width="7.33203125" customWidth="1"/>
    <col min="15" max="15" width="7" customWidth="1"/>
    <col min="16" max="16" width="6.44140625" customWidth="1"/>
    <col min="17" max="17" width="7" customWidth="1"/>
    <col min="18" max="18" width="7.109375" customWidth="1"/>
    <col min="19" max="19" width="6.6640625" customWidth="1"/>
    <col min="20" max="20" width="7.44140625" customWidth="1"/>
    <col min="21" max="21" width="6.6640625" customWidth="1"/>
    <col min="22" max="22" width="6.109375" customWidth="1"/>
    <col min="23" max="23" width="7.109375" customWidth="1"/>
    <col min="24" max="24" width="7" customWidth="1"/>
    <col min="25" max="25" width="6.6640625" customWidth="1"/>
    <col min="26" max="26" width="7.33203125" customWidth="1"/>
    <col min="27" max="27" width="7" customWidth="1"/>
    <col min="28" max="28" width="6.44140625" customWidth="1"/>
    <col min="29" max="29" width="7" customWidth="1"/>
    <col min="30" max="30" width="21.44140625" customWidth="1"/>
    <col min="31" max="31" width="6.6640625" customWidth="1"/>
    <col min="32" max="32" width="7.44140625" customWidth="1"/>
    <col min="33" max="33" width="6.6640625" customWidth="1"/>
    <col min="34" max="34" width="6.109375" customWidth="1"/>
    <col min="35" max="35" width="7.109375" customWidth="1"/>
    <col min="36" max="36" width="7" customWidth="1"/>
    <col min="37" max="37" width="6.6640625" customWidth="1"/>
    <col min="38" max="38" width="7.33203125" customWidth="1"/>
    <col min="39" max="39" width="7" customWidth="1"/>
    <col min="40" max="40" width="6.44140625" customWidth="1"/>
    <col min="41" max="41" width="7" customWidth="1"/>
    <col min="42" max="42" width="7.109375" customWidth="1"/>
    <col min="43" max="43" width="6.6640625" customWidth="1"/>
    <col min="44" max="44" width="7.44140625" customWidth="1"/>
    <col min="45" max="45" width="6.6640625" customWidth="1"/>
    <col min="46" max="46" width="6.109375" customWidth="1"/>
    <col min="47" max="47" width="7.109375" customWidth="1"/>
    <col min="48" max="48" width="7" customWidth="1"/>
    <col min="49" max="49" width="6.6640625" customWidth="1"/>
    <col min="50" max="50" width="7.33203125" customWidth="1"/>
    <col min="51" max="51" width="7" customWidth="1"/>
    <col min="52" max="52" width="6.44140625" customWidth="1"/>
    <col min="53" max="53" width="7" customWidth="1"/>
    <col min="54" max="54" width="7.109375" customWidth="1"/>
    <col min="55" max="55" width="6.6640625" customWidth="1"/>
    <col min="56" max="56" width="7.44140625" customWidth="1"/>
    <col min="57" max="57" width="6.6640625" customWidth="1"/>
    <col min="58" max="58" width="6.109375" customWidth="1"/>
    <col min="59" max="59" width="7.109375" customWidth="1"/>
    <col min="60" max="60" width="7" customWidth="1"/>
    <col min="61" max="61" width="6.6640625" customWidth="1"/>
    <col min="62" max="62" width="7.33203125" customWidth="1"/>
    <col min="63" max="63" width="7" customWidth="1"/>
    <col min="64" max="64" width="6.44140625" customWidth="1"/>
    <col min="65" max="65" width="7" customWidth="1"/>
    <col min="66" max="66" width="7.109375" customWidth="1"/>
    <col min="67" max="67" width="6.6640625" customWidth="1"/>
    <col min="68" max="68" width="7.44140625" customWidth="1"/>
    <col min="69" max="69" width="6.6640625" customWidth="1"/>
    <col min="70" max="70" width="6.109375" customWidth="1"/>
    <col min="71" max="71" width="7.109375" customWidth="1"/>
    <col min="72" max="72" width="7" customWidth="1"/>
    <col min="73" max="73" width="6.6640625" customWidth="1"/>
    <col min="74" max="74" width="7.33203125" customWidth="1"/>
    <col min="75" max="75" width="7" customWidth="1"/>
    <col min="76" max="76" width="6.44140625" customWidth="1"/>
    <col min="77" max="77" width="7" customWidth="1"/>
    <col min="78" max="78" width="7.109375" customWidth="1"/>
    <col min="79" max="79" width="6.6640625" customWidth="1"/>
    <col min="80" max="80" width="7.44140625" customWidth="1"/>
    <col min="81" max="81" width="6.6640625" customWidth="1"/>
    <col min="82" max="82" width="6.109375" customWidth="1"/>
    <col min="83" max="83" width="7.109375" customWidth="1"/>
    <col min="84" max="84" width="7" customWidth="1"/>
    <col min="85" max="85" width="6.6640625" customWidth="1"/>
    <col min="86" max="86" width="7.33203125" customWidth="1"/>
    <col min="87" max="87" width="7" customWidth="1"/>
    <col min="88" max="88" width="6.44140625" customWidth="1"/>
    <col min="89" max="89" width="7" customWidth="1"/>
    <col min="90" max="90" width="7.109375" customWidth="1"/>
    <col min="91" max="91" width="6.6640625" customWidth="1"/>
    <col min="92" max="92" width="7.44140625" customWidth="1"/>
    <col min="93" max="93" width="6.6640625" customWidth="1"/>
    <col min="94" max="94" width="6.109375" customWidth="1"/>
    <col min="95" max="95" width="7.109375" customWidth="1"/>
    <col min="96" max="96" width="7" bestFit="1" customWidth="1"/>
    <col min="97" max="97" width="6.6640625" bestFit="1" customWidth="1"/>
    <col min="98" max="98" width="7.33203125" bestFit="1" customWidth="1"/>
    <col min="99" max="99" width="7" bestFit="1" customWidth="1"/>
    <col min="100" max="100" width="6.44140625" bestFit="1" customWidth="1"/>
    <col min="101" max="101" width="7.6640625" bestFit="1" customWidth="1"/>
    <col min="129" max="129" width="9.109375" bestFit="1" customWidth="1"/>
  </cols>
  <sheetData>
    <row r="1" spans="1:146" x14ac:dyDescent="0.3">
      <c r="A1" s="4"/>
      <c r="B1" s="3">
        <f>'Raw Data'!BO44</f>
        <v>39766</v>
      </c>
      <c r="C1" s="3">
        <f>'Raw Data'!BP44</f>
        <v>39803</v>
      </c>
      <c r="D1" s="3">
        <f>'Raw Data'!BQ44</f>
        <v>39840</v>
      </c>
      <c r="E1" s="3">
        <f>'Raw Data'!BR44</f>
        <v>39853</v>
      </c>
      <c r="F1" s="3">
        <f>'Raw Data'!BS44</f>
        <v>39881</v>
      </c>
      <c r="G1" s="3">
        <f>'Raw Data'!BT44</f>
        <v>39912</v>
      </c>
      <c r="H1" s="3">
        <f>'Raw Data'!BU44</f>
        <v>39942</v>
      </c>
      <c r="I1" s="3">
        <f>'Raw Data'!BV44</f>
        <v>39973</v>
      </c>
      <c r="J1" s="3">
        <f>'Raw Data'!BW44</f>
        <v>40003</v>
      </c>
      <c r="K1" s="3">
        <f>'Raw Data'!BX44</f>
        <v>40034</v>
      </c>
      <c r="L1" s="3">
        <f>'Raw Data'!BY44</f>
        <v>40065</v>
      </c>
      <c r="M1" s="3">
        <f>'Raw Data'!BZ44</f>
        <v>40095</v>
      </c>
      <c r="N1" s="3">
        <f>'Raw Data'!CA44</f>
        <v>40126</v>
      </c>
      <c r="O1" s="3">
        <f>'Raw Data'!CB44</f>
        <v>40156</v>
      </c>
      <c r="P1" s="3">
        <f>'Raw Data'!CC44</f>
        <v>40187</v>
      </c>
      <c r="Q1" s="3">
        <f>'Raw Data'!CD44</f>
        <v>40218</v>
      </c>
      <c r="R1" s="3">
        <f>'Raw Data'!CE44</f>
        <v>40246</v>
      </c>
      <c r="S1" s="3">
        <f>'Raw Data'!CF44</f>
        <v>40277</v>
      </c>
      <c r="T1" s="3">
        <f>'Raw Data'!CG44</f>
        <v>40307</v>
      </c>
      <c r="U1" s="3">
        <f>'Raw Data'!CH44</f>
        <v>40338</v>
      </c>
      <c r="V1" s="3">
        <f>'Raw Data'!CI44</f>
        <v>40368</v>
      </c>
      <c r="W1" s="3">
        <f>'Raw Data'!CJ44</f>
        <v>40399</v>
      </c>
      <c r="X1" s="3">
        <f>'Raw Data'!CK44</f>
        <v>40430</v>
      </c>
      <c r="Y1" s="3">
        <f>'Raw Data'!CL44</f>
        <v>40460</v>
      </c>
      <c r="Z1" s="3">
        <f>'Raw Data'!CM44</f>
        <v>40491</v>
      </c>
      <c r="AA1" s="3">
        <f>'Raw Data'!CN44</f>
        <v>40521</v>
      </c>
      <c r="AB1" s="3">
        <f>'Raw Data'!CO44</f>
        <v>40552</v>
      </c>
      <c r="AC1" s="3">
        <f>'Raw Data'!CP44</f>
        <v>40583</v>
      </c>
      <c r="AD1" s="3">
        <f>'Raw Data'!CQ44</f>
        <v>40611</v>
      </c>
      <c r="AE1" s="3">
        <f>'Raw Data'!CR44</f>
        <v>40642</v>
      </c>
      <c r="AF1" s="3">
        <f>'Raw Data'!CS44</f>
        <v>40672</v>
      </c>
      <c r="AG1" s="3">
        <f>'Raw Data'!CT44</f>
        <v>40703</v>
      </c>
      <c r="AH1" s="3">
        <f>'Raw Data'!CU44</f>
        <v>40733</v>
      </c>
      <c r="AI1" s="3">
        <f>'Raw Data'!CV44</f>
        <v>40764</v>
      </c>
      <c r="AJ1" s="3">
        <f>'Raw Data'!CW44</f>
        <v>40795</v>
      </c>
      <c r="AK1" s="3">
        <f>'Raw Data'!CX44</f>
        <v>40825</v>
      </c>
      <c r="AL1" s="3">
        <f>'Raw Data'!CY44</f>
        <v>40856</v>
      </c>
      <c r="AM1" s="3">
        <f>'Raw Data'!CZ44</f>
        <v>40886</v>
      </c>
      <c r="AN1" s="3">
        <f>'Raw Data'!DA44</f>
        <v>40917</v>
      </c>
      <c r="AO1" s="3">
        <f>'Raw Data'!DB44</f>
        <v>40948</v>
      </c>
      <c r="AP1" s="3">
        <f>'Raw Data'!DC44</f>
        <v>40977</v>
      </c>
      <c r="AQ1" s="3">
        <f>'Raw Data'!DD44</f>
        <v>41008</v>
      </c>
      <c r="AR1" s="3">
        <f>'Raw Data'!DE44</f>
        <v>41038</v>
      </c>
      <c r="AS1" s="3">
        <f>'Raw Data'!DF44</f>
        <v>41069</v>
      </c>
      <c r="AT1" s="3">
        <f>'Raw Data'!DG44</f>
        <v>41099</v>
      </c>
      <c r="AU1" s="3">
        <f>'Raw Data'!DH44</f>
        <v>41130</v>
      </c>
      <c r="AV1" s="3">
        <f>'Raw Data'!DI44</f>
        <v>41161</v>
      </c>
      <c r="AW1" s="3">
        <f>'Raw Data'!DJ44</f>
        <v>41191</v>
      </c>
      <c r="AX1" s="3">
        <f>'Raw Data'!DK44</f>
        <v>41222</v>
      </c>
      <c r="AY1" s="3">
        <f>'Raw Data'!DL44</f>
        <v>41252</v>
      </c>
      <c r="AZ1" s="3">
        <f>'Raw Data'!DM44</f>
        <v>41283</v>
      </c>
      <c r="BA1" s="3">
        <f>'Raw Data'!DN44</f>
        <v>41314</v>
      </c>
      <c r="BB1" s="3">
        <f>'Raw Data'!DO44</f>
        <v>41342</v>
      </c>
      <c r="BC1" s="3">
        <f>'Raw Data'!DP44</f>
        <v>41373</v>
      </c>
      <c r="BD1" s="3">
        <f>'Raw Data'!DQ44</f>
        <v>41403</v>
      </c>
      <c r="BE1" s="3">
        <f>'Raw Data'!DR44</f>
        <v>41434</v>
      </c>
      <c r="BF1" s="3">
        <f>'Raw Data'!DS44</f>
        <v>41464</v>
      </c>
      <c r="BG1" s="3">
        <f>'Raw Data'!DT44</f>
        <v>41495</v>
      </c>
      <c r="BH1" s="3">
        <f>'Raw Data'!DU44</f>
        <v>41526</v>
      </c>
      <c r="BI1" s="3">
        <f>'Raw Data'!DV44</f>
        <v>41556</v>
      </c>
      <c r="BJ1" s="3">
        <f>'Raw Data'!DW44</f>
        <v>41587</v>
      </c>
      <c r="BK1" s="3">
        <f>'Raw Data'!DX44</f>
        <v>41617</v>
      </c>
      <c r="BL1" s="3">
        <f>'Raw Data'!DY44</f>
        <v>41648</v>
      </c>
      <c r="BM1" s="3">
        <f>'Raw Data'!DZ44</f>
        <v>41679</v>
      </c>
      <c r="BN1" s="3">
        <f>'Raw Data'!EA44</f>
        <v>41707</v>
      </c>
      <c r="BO1" s="3">
        <f>'Raw Data'!EB44</f>
        <v>41738</v>
      </c>
      <c r="BP1" s="3">
        <f>'Raw Data'!EC44</f>
        <v>41768</v>
      </c>
      <c r="BQ1" s="3">
        <f>'Raw Data'!ED44</f>
        <v>41799</v>
      </c>
      <c r="BR1" s="3">
        <f>'Raw Data'!EE44</f>
        <v>41829</v>
      </c>
      <c r="BS1" s="3">
        <f>'Raw Data'!EF44</f>
        <v>41860</v>
      </c>
      <c r="BT1" s="3">
        <f>'Raw Data'!EG44</f>
        <v>41891</v>
      </c>
      <c r="BU1" s="3">
        <f>'Raw Data'!EH44</f>
        <v>41921</v>
      </c>
      <c r="BV1" s="3">
        <f>'Raw Data'!EI44</f>
        <v>41952</v>
      </c>
      <c r="BW1" s="3">
        <f>'Raw Data'!EJ44</f>
        <v>41982</v>
      </c>
      <c r="BX1" s="3">
        <f>'Raw Data'!EK44</f>
        <v>42013</v>
      </c>
      <c r="BY1" s="3">
        <f>'Raw Data'!EL44</f>
        <v>42044</v>
      </c>
      <c r="BZ1" s="3">
        <f>'Raw Data'!EM44</f>
        <v>42072</v>
      </c>
      <c r="CA1" s="3">
        <f>'Raw Data'!EN44</f>
        <v>42103</v>
      </c>
      <c r="CB1" s="3">
        <f>'Raw Data'!EO44</f>
        <v>42133</v>
      </c>
      <c r="CC1" s="3">
        <f>'Raw Data'!EP44</f>
        <v>42164</v>
      </c>
      <c r="CD1" s="3">
        <f>'Raw Data'!EQ44</f>
        <v>42194</v>
      </c>
      <c r="CE1" s="3">
        <f>'Raw Data'!ER44</f>
        <v>42225</v>
      </c>
      <c r="CF1" s="3">
        <f>'Raw Data'!ES44</f>
        <v>42256</v>
      </c>
      <c r="CG1" s="3">
        <f>'Raw Data'!ET44</f>
        <v>42286</v>
      </c>
      <c r="CH1" s="3">
        <f>'Raw Data'!EU44</f>
        <v>42317</v>
      </c>
      <c r="CI1" s="3">
        <f>'Raw Data'!EV44</f>
        <v>42347</v>
      </c>
      <c r="CJ1" s="3">
        <f>'Raw Data'!EW44</f>
        <v>42378</v>
      </c>
      <c r="CK1" s="3">
        <f>'Raw Data'!EX44</f>
        <v>42409</v>
      </c>
      <c r="CL1" s="3">
        <f>'Raw Data'!EY44</f>
        <v>42438</v>
      </c>
      <c r="CM1" s="3">
        <f>'Raw Data'!EZ44</f>
        <v>42469</v>
      </c>
      <c r="CN1" s="3">
        <f>'Raw Data'!FA44</f>
        <v>42499</v>
      </c>
      <c r="CO1" s="3">
        <f>'Raw Data'!FB44</f>
        <v>42530</v>
      </c>
      <c r="CP1" s="3">
        <f>'Raw Data'!FC44</f>
        <v>42560</v>
      </c>
      <c r="CQ1" s="3">
        <f>'Raw Data'!FD44</f>
        <v>42591</v>
      </c>
      <c r="CR1" s="3">
        <f>'Raw Data'!FE44</f>
        <v>42622</v>
      </c>
      <c r="CS1" s="3">
        <f>'Raw Data'!FF44</f>
        <v>42652</v>
      </c>
      <c r="CT1" s="3">
        <f>'Raw Data'!FG44</f>
        <v>42683</v>
      </c>
      <c r="CU1" s="3">
        <f>'Raw Data'!FH44</f>
        <v>42713</v>
      </c>
      <c r="CV1" s="3">
        <f>'Raw Data'!FI44</f>
        <v>42744</v>
      </c>
      <c r="CW1" s="3">
        <f>'Raw Data'!FJ44</f>
        <v>42775</v>
      </c>
      <c r="CX1" s="3">
        <f>'Raw Data'!FK44</f>
        <v>42803</v>
      </c>
      <c r="CY1" s="3">
        <f>'Raw Data'!FL44</f>
        <v>42834</v>
      </c>
      <c r="CZ1" s="3">
        <f>'Raw Data'!FM44</f>
        <v>42864</v>
      </c>
      <c r="DA1" s="3">
        <f>'Raw Data'!FN44</f>
        <v>42895</v>
      </c>
      <c r="DB1" s="3">
        <f>'Raw Data'!FO44</f>
        <v>42925</v>
      </c>
      <c r="DC1" s="3">
        <f>'Raw Data'!FP44</f>
        <v>42956</v>
      </c>
      <c r="DD1" s="3">
        <f>'Raw Data'!FQ44</f>
        <v>42987</v>
      </c>
      <c r="DE1" s="3">
        <f>'Raw Data'!FR44</f>
        <v>43017</v>
      </c>
      <c r="DF1" s="3">
        <f>'Raw Data'!FS44</f>
        <v>43048</v>
      </c>
      <c r="DG1" s="3">
        <f>'Raw Data'!FT44</f>
        <v>43078</v>
      </c>
      <c r="DH1" s="3">
        <f>'Raw Data'!FU44</f>
        <v>43109</v>
      </c>
      <c r="DI1" s="3">
        <f>'Raw Data'!FV44</f>
        <v>43140</v>
      </c>
      <c r="DJ1" s="3">
        <f>'Raw Data'!FW44</f>
        <v>43168</v>
      </c>
      <c r="DK1" s="3">
        <f>'Raw Data'!FX44</f>
        <v>43199</v>
      </c>
      <c r="DL1" s="3">
        <f>'Raw Data'!FY44</f>
        <v>43229</v>
      </c>
      <c r="DM1" s="3">
        <f>'Raw Data'!FZ44</f>
        <v>43260</v>
      </c>
      <c r="DN1" s="3">
        <f>'Raw Data'!GA44</f>
        <v>43290</v>
      </c>
      <c r="DO1" s="3">
        <f>'Raw Data'!GB44</f>
        <v>43321</v>
      </c>
      <c r="DP1" s="3">
        <f>'Raw Data'!GC44</f>
        <v>43352</v>
      </c>
      <c r="DQ1" s="3">
        <f>'Raw Data'!GD44</f>
        <v>43382</v>
      </c>
      <c r="DR1" s="3">
        <f>'Raw Data'!GE44</f>
        <v>43413</v>
      </c>
      <c r="DS1" s="3">
        <f>'Raw Data'!GF44</f>
        <v>43443</v>
      </c>
      <c r="DT1" s="3">
        <f>'Raw Data'!GG44</f>
        <v>43474</v>
      </c>
      <c r="DU1" s="3">
        <f>'Raw Data'!GH44</f>
        <v>43505</v>
      </c>
      <c r="DV1" s="3">
        <f>'Raw Data'!GI44</f>
        <v>43533</v>
      </c>
      <c r="DW1" s="3">
        <f>'Raw Data'!GJ44</f>
        <v>43564</v>
      </c>
      <c r="DX1" s="3">
        <f>'Raw Data'!GK44</f>
        <v>43594</v>
      </c>
      <c r="DY1" s="3">
        <f>'Raw Data'!GL44</f>
        <v>43625</v>
      </c>
      <c r="DZ1" s="3">
        <f>'Raw Data'!GM44</f>
        <v>43655</v>
      </c>
      <c r="EA1" s="3">
        <f>'Raw Data'!GN44</f>
        <v>43686</v>
      </c>
      <c r="EB1" s="3">
        <f>'Raw Data'!GO44</f>
        <v>43717</v>
      </c>
      <c r="EC1" s="3">
        <f>'Raw Data'!GP44</f>
        <v>43747</v>
      </c>
      <c r="ED1" s="3">
        <f>'Raw Data'!GQ44</f>
        <v>43778</v>
      </c>
      <c r="EE1" s="3">
        <f>'Raw Data'!GR44</f>
        <v>43808</v>
      </c>
      <c r="EF1" s="3">
        <f>'Raw Data'!GS44</f>
        <v>43839</v>
      </c>
      <c r="EG1" s="3">
        <f>'Raw Data'!GT44</f>
        <v>43870</v>
      </c>
      <c r="EH1" s="3">
        <f>'Raw Data'!GU44</f>
        <v>43899</v>
      </c>
      <c r="EI1" s="3">
        <f>'Raw Data'!GV44</f>
        <v>43930</v>
      </c>
      <c r="EJ1" s="3">
        <f>'Raw Data'!GW44</f>
        <v>43960</v>
      </c>
      <c r="EK1" s="3">
        <f>'Raw Data'!GX44</f>
        <v>43991</v>
      </c>
      <c r="EL1" s="3">
        <f>'Raw Data'!GY44</f>
        <v>44021</v>
      </c>
      <c r="EM1" s="3">
        <f>'Raw Data'!GZ44</f>
        <v>44052</v>
      </c>
      <c r="EN1" s="3">
        <f>'Raw Data'!HA44</f>
        <v>44083</v>
      </c>
      <c r="EO1" s="3">
        <f>'Raw Data'!HB44</f>
        <v>44113</v>
      </c>
      <c r="EP1" s="3">
        <f>'Raw Data'!HC44</f>
        <v>44144</v>
      </c>
    </row>
    <row r="2" spans="1:146" s="7" customFormat="1" x14ac:dyDescent="0.3">
      <c r="A2" s="9" t="s">
        <v>82</v>
      </c>
      <c r="B2" s="7">
        <f>'Raw Data'!BO45</f>
        <v>60</v>
      </c>
      <c r="C2" s="7">
        <f>'Raw Data'!BP45</f>
        <v>69</v>
      </c>
      <c r="D2" s="7">
        <f>'Raw Data'!BQ45</f>
        <v>42</v>
      </c>
      <c r="E2" s="7">
        <f>'Raw Data'!BR45</f>
        <v>68</v>
      </c>
      <c r="F2" s="7">
        <f>'Raw Data'!BS45</f>
        <v>84</v>
      </c>
      <c r="G2" s="7">
        <f>'Raw Data'!BT45</f>
        <v>81</v>
      </c>
      <c r="H2" s="7">
        <f>'Raw Data'!BU45</f>
        <v>111</v>
      </c>
      <c r="I2" s="7">
        <f>'Raw Data'!BV45</f>
        <v>114</v>
      </c>
      <c r="J2" s="7">
        <f>'Raw Data'!BW45</f>
        <v>105</v>
      </c>
      <c r="K2" s="7">
        <f>'Raw Data'!BX45</f>
        <v>105</v>
      </c>
      <c r="L2" s="7">
        <f>'Raw Data'!BY45</f>
        <v>104</v>
      </c>
      <c r="M2" s="7">
        <f>'Raw Data'!BZ45</f>
        <v>106</v>
      </c>
      <c r="N2" s="7">
        <f>'Raw Data'!CA45</f>
        <v>106</v>
      </c>
      <c r="O2" s="7">
        <f>'Raw Data'!CB45</f>
        <v>100</v>
      </c>
      <c r="P2" s="7">
        <f>'Raw Data'!CC45</f>
        <v>86</v>
      </c>
      <c r="Q2" s="7">
        <f>'Raw Data'!CD45</f>
        <v>72</v>
      </c>
      <c r="R2" s="7">
        <f>'Raw Data'!CE45</f>
        <v>113</v>
      </c>
      <c r="S2" s="7">
        <f>'Raw Data'!CF45</f>
        <v>136</v>
      </c>
      <c r="T2" s="7">
        <f>'Raw Data'!CG45</f>
        <v>151</v>
      </c>
      <c r="U2" s="7">
        <f>'Raw Data'!CH45</f>
        <v>137</v>
      </c>
      <c r="V2" s="7">
        <f>'Raw Data'!CI45</f>
        <v>125</v>
      </c>
      <c r="W2" s="7">
        <f>'Raw Data'!CJ45</f>
        <v>99</v>
      </c>
      <c r="X2" s="7">
        <f>'Raw Data'!CK45</f>
        <v>109</v>
      </c>
      <c r="Y2" s="7">
        <f>'Raw Data'!CL45</f>
        <v>115</v>
      </c>
      <c r="Z2" s="7">
        <f>'Raw Data'!CM45</f>
        <v>106</v>
      </c>
      <c r="AA2" s="7">
        <f>'Raw Data'!CN45</f>
        <v>125</v>
      </c>
      <c r="AB2" s="7">
        <f>'Raw Data'!CO45</f>
        <v>83</v>
      </c>
      <c r="AC2" s="7">
        <f>'Raw Data'!CP45</f>
        <v>87</v>
      </c>
      <c r="AD2" s="7">
        <f>'Raw Data'!CQ45</f>
        <v>130</v>
      </c>
      <c r="AE2" s="7">
        <f>'Raw Data'!CR45</f>
        <v>137</v>
      </c>
      <c r="AF2" s="7">
        <f>'Raw Data'!CS45</f>
        <v>124</v>
      </c>
      <c r="AG2" s="7">
        <f>'Raw Data'!CT45</f>
        <v>142</v>
      </c>
      <c r="AH2" s="7">
        <f>'Raw Data'!CU45</f>
        <v>127</v>
      </c>
      <c r="AI2" s="7">
        <f>'Raw Data'!CV45</f>
        <v>105</v>
      </c>
      <c r="AJ2" s="7">
        <f>'Raw Data'!CW45</f>
        <v>113</v>
      </c>
      <c r="AK2" s="7">
        <f>'Raw Data'!CX45</f>
        <v>109</v>
      </c>
      <c r="AL2" s="7">
        <f>'Raw Data'!CY45</f>
        <v>74</v>
      </c>
      <c r="AM2" s="7">
        <f>'Raw Data'!CZ45</f>
        <v>102</v>
      </c>
      <c r="AN2" s="7">
        <f>'Raw Data'!DA45</f>
        <v>94</v>
      </c>
      <c r="AO2" s="7">
        <f>'Raw Data'!DB45</f>
        <v>112</v>
      </c>
      <c r="AP2" s="7">
        <f>'Raw Data'!DC45</f>
        <v>171</v>
      </c>
      <c r="AQ2" s="7">
        <f>'Raw Data'!DD45</f>
        <v>131</v>
      </c>
      <c r="AR2" s="7">
        <f>'Raw Data'!DE45</f>
        <v>165</v>
      </c>
      <c r="AS2" s="7">
        <f>'Raw Data'!DF45</f>
        <v>146</v>
      </c>
      <c r="AT2" s="7">
        <f>'Raw Data'!DG45</f>
        <v>121</v>
      </c>
      <c r="AU2" s="7">
        <f>'Raw Data'!DH45</f>
        <v>125</v>
      </c>
      <c r="AV2" s="7">
        <f>'Raw Data'!DI45</f>
        <v>146</v>
      </c>
      <c r="AW2" s="7">
        <f>'Raw Data'!DJ45</f>
        <v>134</v>
      </c>
      <c r="AX2" s="7">
        <f>'Raw Data'!DK45</f>
        <v>129</v>
      </c>
      <c r="AY2" s="7">
        <f>'Raw Data'!DL45</f>
        <v>109</v>
      </c>
      <c r="AZ2" s="7">
        <f>'Raw Data'!DM45</f>
        <v>89</v>
      </c>
      <c r="BA2" s="7">
        <f>'Raw Data'!DN45</f>
        <v>91</v>
      </c>
      <c r="BB2" s="7">
        <f>'Raw Data'!DO45</f>
        <v>136</v>
      </c>
      <c r="BC2" s="7">
        <f>'Raw Data'!DP45</f>
        <v>168</v>
      </c>
      <c r="BD2" s="7">
        <f>'Raw Data'!DQ45</f>
        <v>157</v>
      </c>
      <c r="BE2" s="7">
        <f>'Raw Data'!DR45</f>
        <v>150</v>
      </c>
      <c r="BF2" s="7">
        <f>'Raw Data'!DS45</f>
        <v>161</v>
      </c>
      <c r="BG2" s="7">
        <f>'Raw Data'!DT45</f>
        <v>136</v>
      </c>
      <c r="BH2" s="7">
        <f>'Raw Data'!DU45</f>
        <v>127</v>
      </c>
      <c r="BI2" s="7">
        <f>'Raw Data'!DV45</f>
        <v>114</v>
      </c>
      <c r="BJ2" s="7">
        <f>'Raw Data'!DW45</f>
        <v>115</v>
      </c>
      <c r="BK2" s="7">
        <f>'Raw Data'!DX45</f>
        <v>125</v>
      </c>
      <c r="BL2" s="7">
        <f>'Raw Data'!DY45</f>
        <v>106</v>
      </c>
      <c r="BM2" s="7">
        <f>'Raw Data'!DZ45</f>
        <v>88</v>
      </c>
      <c r="BN2" s="7">
        <f>'Raw Data'!EA45</f>
        <v>115</v>
      </c>
      <c r="BO2" s="7">
        <f>'Raw Data'!EB45</f>
        <v>149</v>
      </c>
      <c r="BP2" s="7">
        <f>'Raw Data'!EC45</f>
        <v>192</v>
      </c>
      <c r="BQ2" s="7">
        <f>'Raw Data'!ED45</f>
        <v>147</v>
      </c>
      <c r="BR2" s="7">
        <f>'Raw Data'!EE45</f>
        <v>122</v>
      </c>
      <c r="BS2" s="7">
        <f>'Raw Data'!EF45</f>
        <v>127</v>
      </c>
      <c r="BT2" s="7">
        <f>'Raw Data'!EG45</f>
        <v>142</v>
      </c>
      <c r="BU2" s="7">
        <f>'Raw Data'!EH45</f>
        <v>144</v>
      </c>
      <c r="BV2" s="7">
        <f>'Raw Data'!EI45</f>
        <v>118</v>
      </c>
      <c r="BW2" s="7">
        <f>'Raw Data'!EJ45</f>
        <v>157</v>
      </c>
      <c r="BX2" s="7">
        <f>'Raw Data'!EK45</f>
        <v>96</v>
      </c>
      <c r="BY2" s="7">
        <f>'Raw Data'!EL45</f>
        <v>105</v>
      </c>
      <c r="BZ2" s="7">
        <f>'Raw Data'!EM45</f>
        <v>140</v>
      </c>
      <c r="CA2" s="7">
        <f>'Raw Data'!EN45</f>
        <v>153</v>
      </c>
      <c r="CB2" s="7">
        <f>'Raw Data'!EO45</f>
        <v>202</v>
      </c>
      <c r="CC2" s="7">
        <f>'Raw Data'!EP45</f>
        <v>185</v>
      </c>
      <c r="CD2" s="7">
        <f>'Raw Data'!EQ45</f>
        <v>171</v>
      </c>
      <c r="CE2" s="7">
        <f>'Raw Data'!ER45</f>
        <v>146</v>
      </c>
      <c r="CF2" s="7">
        <f>'Raw Data'!ES45</f>
        <v>143</v>
      </c>
      <c r="CG2" s="7">
        <f>'Raw Data'!ET45</f>
        <v>159</v>
      </c>
      <c r="CH2" s="7">
        <f>'Raw Data'!EU45</f>
        <v>143</v>
      </c>
      <c r="CI2" s="7">
        <f>'Raw Data'!EV45</f>
        <v>148</v>
      </c>
      <c r="CJ2" s="7">
        <f>'Raw Data'!EW45</f>
        <v>111</v>
      </c>
      <c r="CK2" s="7">
        <f>'Raw Data'!EX45</f>
        <v>92</v>
      </c>
      <c r="CL2" s="7">
        <f>'Raw Data'!EY45</f>
        <v>138</v>
      </c>
      <c r="CM2" s="7">
        <f>'Raw Data'!EZ45</f>
        <v>158</v>
      </c>
      <c r="CN2" s="7">
        <f>'Raw Data'!FA45</f>
        <v>175</v>
      </c>
      <c r="CO2" s="7">
        <f>'Raw Data'!FB45</f>
        <v>185</v>
      </c>
      <c r="CP2" s="7">
        <f>'Raw Data'!FC45</f>
        <v>155</v>
      </c>
      <c r="CQ2" s="7">
        <f>'Raw Data'!FD45</f>
        <v>159</v>
      </c>
      <c r="CR2" s="7">
        <f>'Raw Data'!FE45</f>
        <v>159</v>
      </c>
      <c r="CS2" s="7">
        <f>'Raw Data'!FF45</f>
        <v>145</v>
      </c>
      <c r="CT2" s="7">
        <f>'Raw Data'!FG45</f>
        <v>140</v>
      </c>
      <c r="CU2" s="7">
        <f>'Raw Data'!FH45</f>
        <v>173</v>
      </c>
      <c r="CV2" s="7">
        <f>'Raw Data'!FI45</f>
        <v>112</v>
      </c>
      <c r="CW2" s="7">
        <f>'Raw Data'!FJ45</f>
        <v>129</v>
      </c>
      <c r="CX2" s="7">
        <f>'Raw Data'!FK45</f>
        <v>180</v>
      </c>
      <c r="CY2" s="7">
        <f>'Raw Data'!FL45</f>
        <v>180</v>
      </c>
      <c r="CZ2" s="7">
        <f>'Raw Data'!FM45</f>
        <v>203</v>
      </c>
      <c r="DA2" s="7">
        <f>'Raw Data'!FN45</f>
        <v>218</v>
      </c>
      <c r="DB2" s="7">
        <f>'Raw Data'!FO45</f>
        <v>136</v>
      </c>
      <c r="DC2" s="7">
        <f>'Raw Data'!FP45</f>
        <v>171</v>
      </c>
      <c r="DD2" s="7">
        <f>'Raw Data'!FQ45</f>
        <v>162</v>
      </c>
      <c r="DE2" s="7">
        <f>'Raw Data'!FR45</f>
        <v>166</v>
      </c>
      <c r="DF2" s="7">
        <f>'Raw Data'!FS45</f>
        <v>164</v>
      </c>
      <c r="DG2" s="7">
        <f>'Raw Data'!FT45</f>
        <v>164</v>
      </c>
      <c r="DH2" s="7">
        <f>'Raw Data'!FU45</f>
        <v>118</v>
      </c>
      <c r="DI2" s="7">
        <f>'Raw Data'!FV45</f>
        <v>89</v>
      </c>
      <c r="DJ2" s="7">
        <f>'Raw Data'!FW45</f>
        <v>187</v>
      </c>
      <c r="DK2" s="7">
        <f>'Raw Data'!FX45</f>
        <v>186</v>
      </c>
      <c r="DL2" s="7">
        <f>'Raw Data'!FY45</f>
        <v>219</v>
      </c>
      <c r="DM2" s="7">
        <f>'Raw Data'!FZ45</f>
        <v>188</v>
      </c>
      <c r="DN2" s="7">
        <f>'Raw Data'!GA45</f>
        <v>172</v>
      </c>
      <c r="DO2" s="7">
        <f>'Raw Data'!GB45</f>
        <v>189</v>
      </c>
      <c r="DP2" s="7">
        <f>'Raw Data'!GC45</f>
        <v>142</v>
      </c>
      <c r="DQ2" s="7">
        <f>'Raw Data'!GD45</f>
        <v>176</v>
      </c>
      <c r="DR2" s="7">
        <f>'Raw Data'!GE45</f>
        <v>135</v>
      </c>
      <c r="DS2" s="7">
        <f>'Raw Data'!GF45</f>
        <v>166</v>
      </c>
      <c r="DT2" s="7">
        <f>'Raw Data'!GG45</f>
        <v>119</v>
      </c>
      <c r="DU2" s="7">
        <f>'Raw Data'!GH45</f>
        <v>123</v>
      </c>
      <c r="DV2" s="7">
        <f>'Raw Data'!GI45</f>
        <v>184</v>
      </c>
      <c r="DW2" s="7">
        <f>'Raw Data'!GJ45</f>
        <v>189</v>
      </c>
      <c r="DX2" s="7">
        <f>'Raw Data'!GK45</f>
        <v>217</v>
      </c>
      <c r="DY2" s="7">
        <f>'Raw Data'!GL45</f>
        <v>190</v>
      </c>
      <c r="DZ2" s="7">
        <f>'Raw Data'!GM45</f>
        <v>185</v>
      </c>
      <c r="EA2" s="7">
        <f>'Raw Data'!GN45</f>
        <v>201</v>
      </c>
      <c r="EB2" s="7">
        <f>'Raw Data'!GO45</f>
        <v>162</v>
      </c>
      <c r="EC2" s="7">
        <f>'Raw Data'!GP45</f>
        <v>189</v>
      </c>
      <c r="ED2" s="7">
        <f>'Raw Data'!GQ45</f>
        <v>206</v>
      </c>
      <c r="EE2" s="7">
        <f>'Raw Data'!GR45</f>
        <v>174</v>
      </c>
      <c r="EF2" s="7">
        <f>'Raw Data'!GS45</f>
        <v>147</v>
      </c>
      <c r="EG2" s="7">
        <f>'Raw Data'!GT45</f>
        <v>146</v>
      </c>
      <c r="EH2" s="7">
        <f>'Raw Data'!GU45</f>
        <v>199</v>
      </c>
      <c r="EI2" s="7">
        <f>'Raw Data'!GV45</f>
        <v>154</v>
      </c>
      <c r="EJ2" s="7">
        <f>'Raw Data'!GW45</f>
        <v>149</v>
      </c>
      <c r="EK2" s="7">
        <f>'Raw Data'!GX45</f>
        <v>221</v>
      </c>
      <c r="EL2" s="7">
        <f>'Raw Data'!GY45</f>
        <v>389</v>
      </c>
      <c r="EM2" s="7">
        <f>'Raw Data'!GZ45</f>
        <v>0</v>
      </c>
      <c r="EN2" s="7">
        <f>'Raw Data'!HA45</f>
        <v>0</v>
      </c>
      <c r="EO2" s="7">
        <f>'Raw Data'!HB45</f>
        <v>0</v>
      </c>
      <c r="EP2" s="7">
        <f>'Raw Data'!HC45</f>
        <v>0</v>
      </c>
    </row>
    <row r="3" spans="1:146" s="7" customFormat="1" x14ac:dyDescent="0.3">
      <c r="A3" s="9" t="s">
        <v>83</v>
      </c>
      <c r="B3" s="7">
        <f>'Raw Data'!BO85</f>
        <v>2</v>
      </c>
      <c r="C3" s="7">
        <f>'Raw Data'!BP85</f>
        <v>7</v>
      </c>
      <c r="D3" s="7">
        <f>'Raw Data'!BQ85</f>
        <v>2</v>
      </c>
      <c r="E3" s="7">
        <f>'Raw Data'!BR85</f>
        <v>4</v>
      </c>
      <c r="F3" s="7">
        <f>'Raw Data'!BS85</f>
        <v>10</v>
      </c>
      <c r="G3" s="7">
        <f>'Raw Data'!BT85</f>
        <v>9</v>
      </c>
      <c r="H3" s="7">
        <f>'Raw Data'!BU85</f>
        <v>6</v>
      </c>
      <c r="I3" s="7">
        <f>'Raw Data'!BV85</f>
        <v>11</v>
      </c>
      <c r="J3" s="7">
        <f>'Raw Data'!BW85</f>
        <v>9</v>
      </c>
      <c r="K3" s="7">
        <f>'Raw Data'!BX85</f>
        <v>5</v>
      </c>
      <c r="L3" s="7">
        <f>'Raw Data'!BY85</f>
        <v>7</v>
      </c>
      <c r="M3" s="7">
        <f>'Raw Data'!BZ85</f>
        <v>8</v>
      </c>
      <c r="N3" s="7">
        <f>'Raw Data'!CA85</f>
        <v>10</v>
      </c>
      <c r="O3" s="7">
        <f>'Raw Data'!CB85</f>
        <v>14</v>
      </c>
      <c r="P3" s="7">
        <f>'Raw Data'!CC85</f>
        <v>13</v>
      </c>
      <c r="Q3" s="7">
        <f>'Raw Data'!CD85</f>
        <v>8</v>
      </c>
      <c r="R3" s="7">
        <f>'Raw Data'!CE85</f>
        <v>16</v>
      </c>
      <c r="S3" s="7">
        <f>'Raw Data'!CF85</f>
        <v>22</v>
      </c>
      <c r="T3" s="7">
        <f>'Raw Data'!CG85</f>
        <v>12</v>
      </c>
      <c r="U3" s="7">
        <f>'Raw Data'!CH85</f>
        <v>11</v>
      </c>
      <c r="V3" s="7">
        <f>'Raw Data'!CI85</f>
        <v>9</v>
      </c>
      <c r="W3" s="7">
        <f>'Raw Data'!CJ85</f>
        <v>11</v>
      </c>
      <c r="X3" s="7">
        <f>'Raw Data'!CK85</f>
        <v>6</v>
      </c>
      <c r="Y3" s="7">
        <f>'Raw Data'!CL85</f>
        <v>9</v>
      </c>
      <c r="Z3" s="7">
        <f>'Raw Data'!CM85</f>
        <v>14</v>
      </c>
      <c r="AA3" s="7">
        <f>'Raw Data'!CN85</f>
        <v>14</v>
      </c>
      <c r="AB3" s="7">
        <f>'Raw Data'!CO85</f>
        <v>10</v>
      </c>
      <c r="AC3" s="7">
        <f>'Raw Data'!CP85</f>
        <v>14</v>
      </c>
      <c r="AD3" s="7">
        <f>'Raw Data'!CQ85</f>
        <v>19</v>
      </c>
      <c r="AE3" s="7">
        <f>'Raw Data'!CR85</f>
        <v>17</v>
      </c>
      <c r="AF3" s="7">
        <f>'Raw Data'!CS85</f>
        <v>25</v>
      </c>
      <c r="AG3" s="7">
        <f>'Raw Data'!CT85</f>
        <v>20</v>
      </c>
      <c r="AH3" s="7">
        <f>'Raw Data'!CU85</f>
        <v>15</v>
      </c>
      <c r="AI3" s="7">
        <f>'Raw Data'!CV85</f>
        <v>9</v>
      </c>
      <c r="AJ3" s="7">
        <f>'Raw Data'!CW85</f>
        <v>16</v>
      </c>
      <c r="AK3" s="7">
        <f>'Raw Data'!CX85</f>
        <v>15</v>
      </c>
      <c r="AL3" s="7">
        <f>'Raw Data'!CY85</f>
        <v>12</v>
      </c>
      <c r="AM3" s="7">
        <f>'Raw Data'!CZ85</f>
        <v>14</v>
      </c>
      <c r="AN3" s="7">
        <f>'Raw Data'!DA85</f>
        <v>14</v>
      </c>
      <c r="AO3" s="7">
        <f>'Raw Data'!DB85</f>
        <v>20</v>
      </c>
      <c r="AP3" s="7">
        <f>'Raw Data'!DC85</f>
        <v>17</v>
      </c>
      <c r="AQ3" s="7">
        <f>'Raw Data'!DD85</f>
        <v>10</v>
      </c>
      <c r="AR3" s="7">
        <f>'Raw Data'!DE85</f>
        <v>18</v>
      </c>
      <c r="AS3" s="7">
        <f>'Raw Data'!DF85</f>
        <v>13</v>
      </c>
      <c r="AT3" s="7">
        <f>'Raw Data'!DG85</f>
        <v>12</v>
      </c>
      <c r="AU3" s="7">
        <f>'Raw Data'!DH85</f>
        <v>18</v>
      </c>
      <c r="AV3" s="7">
        <f>'Raw Data'!DI85</f>
        <v>21</v>
      </c>
      <c r="AW3" s="7">
        <f>'Raw Data'!DJ85</f>
        <v>8</v>
      </c>
      <c r="AX3" s="7">
        <f>'Raw Data'!DK85</f>
        <v>16</v>
      </c>
      <c r="AY3" s="7">
        <f>'Raw Data'!DL85</f>
        <v>11</v>
      </c>
      <c r="AZ3" s="7">
        <f>'Raw Data'!DM85</f>
        <v>11</v>
      </c>
      <c r="BA3" s="7">
        <f>'Raw Data'!DN85</f>
        <v>11</v>
      </c>
      <c r="BB3" s="7">
        <f>'Raw Data'!DO85</f>
        <v>12</v>
      </c>
      <c r="BC3" s="7">
        <f>'Raw Data'!DP85</f>
        <v>10</v>
      </c>
      <c r="BD3" s="7">
        <f>'Raw Data'!DQ85</f>
        <v>16</v>
      </c>
      <c r="BE3" s="7">
        <f>'Raw Data'!DR85</f>
        <v>16</v>
      </c>
      <c r="BF3" s="7">
        <f>'Raw Data'!DS85</f>
        <v>15</v>
      </c>
      <c r="BG3" s="7">
        <f>'Raw Data'!DT85</f>
        <v>14</v>
      </c>
      <c r="BH3" s="7">
        <f>'Raw Data'!DU85</f>
        <v>9</v>
      </c>
      <c r="BI3" s="7">
        <f>'Raw Data'!DV85</f>
        <v>5</v>
      </c>
      <c r="BJ3" s="7">
        <f>'Raw Data'!DW85</f>
        <v>5</v>
      </c>
      <c r="BK3" s="7">
        <f>'Raw Data'!DX85</f>
        <v>15</v>
      </c>
      <c r="BL3" s="7">
        <f>'Raw Data'!DY85</f>
        <v>4</v>
      </c>
      <c r="BM3" s="7">
        <f>'Raw Data'!DZ85</f>
        <v>1</v>
      </c>
      <c r="BN3" s="7">
        <f>'Raw Data'!EA85</f>
        <v>7</v>
      </c>
      <c r="BO3" s="7">
        <f>'Raw Data'!EB85</f>
        <v>13</v>
      </c>
      <c r="BP3" s="7">
        <f>'Raw Data'!EC85</f>
        <v>12</v>
      </c>
      <c r="BQ3" s="7">
        <f>'Raw Data'!ED85</f>
        <v>6</v>
      </c>
      <c r="BR3" s="7">
        <f>'Raw Data'!EE85</f>
        <v>6</v>
      </c>
      <c r="BS3" s="7">
        <f>'Raw Data'!EF85</f>
        <v>6</v>
      </c>
      <c r="BT3" s="7">
        <f>'Raw Data'!EG85</f>
        <v>6</v>
      </c>
      <c r="BU3" s="7">
        <f>'Raw Data'!EH85</f>
        <v>10</v>
      </c>
      <c r="BV3" s="7">
        <f>'Raw Data'!EI85</f>
        <v>1</v>
      </c>
      <c r="BW3" s="7">
        <f>'Raw Data'!EJ85</f>
        <v>16</v>
      </c>
      <c r="BX3" s="7">
        <f>'Raw Data'!EK85</f>
        <v>7</v>
      </c>
      <c r="BY3" s="7">
        <f>'Raw Data'!EL85</f>
        <v>5</v>
      </c>
      <c r="BZ3" s="7">
        <f>'Raw Data'!EM85</f>
        <v>4</v>
      </c>
      <c r="CA3" s="7">
        <f>'Raw Data'!EN85</f>
        <v>4</v>
      </c>
      <c r="CB3" s="7">
        <f>'Raw Data'!EO85</f>
        <v>9</v>
      </c>
      <c r="CC3" s="7">
        <f>'Raw Data'!EP85</f>
        <v>14</v>
      </c>
      <c r="CD3" s="7">
        <f>'Raw Data'!EQ85</f>
        <v>7</v>
      </c>
      <c r="CE3" s="7">
        <f>'Raw Data'!ER85</f>
        <v>6</v>
      </c>
      <c r="CF3" s="7">
        <f>'Raw Data'!ES85</f>
        <v>5</v>
      </c>
      <c r="CG3" s="7">
        <f>'Raw Data'!ET85</f>
        <v>2</v>
      </c>
      <c r="CH3" s="7">
        <f>'Raw Data'!EU85</f>
        <v>7</v>
      </c>
      <c r="CI3" s="7">
        <f>'Raw Data'!EV85</f>
        <v>4</v>
      </c>
      <c r="CJ3" s="7">
        <f>'Raw Data'!EW85</f>
        <v>5</v>
      </c>
      <c r="CK3" s="7">
        <f>'Raw Data'!EX85</f>
        <v>4</v>
      </c>
      <c r="CL3" s="7">
        <f>'Raw Data'!EY85</f>
        <v>1</v>
      </c>
      <c r="CM3" s="7">
        <f>'Raw Data'!EZ85</f>
        <v>2</v>
      </c>
      <c r="CN3" s="7">
        <f>'Raw Data'!FA85</f>
        <v>2</v>
      </c>
      <c r="CO3" s="7">
        <f>'Raw Data'!FB85</f>
        <v>4</v>
      </c>
      <c r="CP3" s="7">
        <f>'Raw Data'!FC85</f>
        <v>3</v>
      </c>
      <c r="CQ3" s="7">
        <f>'Raw Data'!FD85</f>
        <v>2</v>
      </c>
      <c r="CR3" s="7">
        <f>'Raw Data'!FE85</f>
        <v>1</v>
      </c>
      <c r="CS3" s="7">
        <f>'Raw Data'!FF85</f>
        <v>1</v>
      </c>
      <c r="CT3" s="7">
        <f>'Raw Data'!FG85</f>
        <v>3</v>
      </c>
      <c r="CU3" s="7">
        <f>'Raw Data'!FH85</f>
        <v>3</v>
      </c>
      <c r="CV3" s="7">
        <f>'Raw Data'!FI85</f>
        <v>5</v>
      </c>
      <c r="CW3" s="7">
        <f>'Raw Data'!FJ85</f>
        <v>2</v>
      </c>
      <c r="CX3" s="7">
        <f>'Raw Data'!FK85</f>
        <v>2</v>
      </c>
      <c r="CY3" s="7">
        <f>'Raw Data'!FL85</f>
        <v>0</v>
      </c>
      <c r="CZ3" s="7">
        <f>'Raw Data'!FM85</f>
        <v>5</v>
      </c>
      <c r="DA3" s="7">
        <f>'Raw Data'!FN85</f>
        <v>4</v>
      </c>
      <c r="DB3" s="7">
        <f>'Raw Data'!FO85</f>
        <v>0</v>
      </c>
      <c r="DC3" s="7">
        <f>'Raw Data'!FP85</f>
        <v>1</v>
      </c>
      <c r="DD3" s="7">
        <f>'Raw Data'!FQ85</f>
        <v>3</v>
      </c>
      <c r="DE3" s="7">
        <f>'Raw Data'!FR85</f>
        <v>6</v>
      </c>
      <c r="DF3" s="7">
        <f>'Raw Data'!FS85</f>
        <v>0</v>
      </c>
      <c r="DG3" s="7">
        <f>'Raw Data'!FT85</f>
        <v>0</v>
      </c>
      <c r="DH3" s="7">
        <f>'Raw Data'!FU85</f>
        <v>1</v>
      </c>
      <c r="DI3" s="7">
        <f>'Raw Data'!FV85</f>
        <v>1</v>
      </c>
      <c r="DJ3" s="7">
        <f>'Raw Data'!FW85</f>
        <v>1</v>
      </c>
      <c r="DK3" s="7">
        <f>'Raw Data'!FX85</f>
        <v>2</v>
      </c>
      <c r="DL3" s="7">
        <f>'Raw Data'!FY85</f>
        <v>0</v>
      </c>
      <c r="DM3" s="7">
        <f>'Raw Data'!FZ85</f>
        <v>0</v>
      </c>
      <c r="DN3" s="7">
        <f>'Raw Data'!GA85</f>
        <v>1</v>
      </c>
      <c r="DO3" s="7">
        <f>'Raw Data'!GB85</f>
        <v>1</v>
      </c>
      <c r="DP3" s="7">
        <f>'Raw Data'!GC85</f>
        <v>1</v>
      </c>
      <c r="DQ3" s="7">
        <f>'Raw Data'!GD85</f>
        <v>0</v>
      </c>
      <c r="DR3" s="7">
        <f>'Raw Data'!GE85</f>
        <v>0</v>
      </c>
      <c r="DS3" s="7">
        <f>'Raw Data'!GF85</f>
        <v>3</v>
      </c>
      <c r="DT3" s="7">
        <f>'Raw Data'!GG85</f>
        <v>0</v>
      </c>
      <c r="DU3" s="7">
        <f>'Raw Data'!GH85</f>
        <v>1</v>
      </c>
      <c r="DV3" s="7">
        <f>'Raw Data'!GI85</f>
        <v>1</v>
      </c>
      <c r="DW3" s="7">
        <f>'Raw Data'!GJ85</f>
        <v>1</v>
      </c>
      <c r="DX3" s="7">
        <f>'Raw Data'!GK85</f>
        <v>0</v>
      </c>
      <c r="DY3" s="7">
        <f>'Raw Data'!GL85</f>
        <v>1</v>
      </c>
      <c r="DZ3" s="7">
        <f>'Raw Data'!GM85</f>
        <v>1</v>
      </c>
      <c r="EA3" s="7">
        <f>'Raw Data'!GN85</f>
        <v>1</v>
      </c>
      <c r="EB3" s="7">
        <f>'Raw Data'!GO85</f>
        <v>0</v>
      </c>
      <c r="EC3" s="7">
        <f>'Raw Data'!GP85</f>
        <v>1</v>
      </c>
      <c r="ED3" s="7">
        <f>'Raw Data'!GQ85</f>
        <v>0</v>
      </c>
      <c r="EE3" s="7">
        <f>'Raw Data'!GR85</f>
        <v>1</v>
      </c>
      <c r="EF3" s="7">
        <f>'Raw Data'!GS85</f>
        <v>1</v>
      </c>
      <c r="EG3" s="7">
        <f>'Raw Data'!GT85</f>
        <v>1</v>
      </c>
      <c r="EH3" s="7">
        <f>'Raw Data'!GU85</f>
        <v>0</v>
      </c>
      <c r="EI3" s="7">
        <f>'Raw Data'!GV85</f>
        <v>0</v>
      </c>
      <c r="EJ3" s="7">
        <f>'Raw Data'!GW85</f>
        <v>0</v>
      </c>
      <c r="EK3" s="7">
        <f>'Raw Data'!GX85</f>
        <v>2</v>
      </c>
      <c r="EL3" s="7">
        <f>'Raw Data'!GY85</f>
        <v>0</v>
      </c>
      <c r="EM3" s="7">
        <f>'Raw Data'!GZ85</f>
        <v>0</v>
      </c>
      <c r="EN3" s="7">
        <f>'Raw Data'!HA85</f>
        <v>0</v>
      </c>
      <c r="EO3" s="7">
        <f>'Raw Data'!HB85</f>
        <v>0</v>
      </c>
      <c r="EP3" s="7">
        <f>'Raw Data'!HC85</f>
        <v>0</v>
      </c>
    </row>
    <row r="4" spans="1:146" s="7" customFormat="1" x14ac:dyDescent="0.3">
      <c r="A4" s="9" t="s">
        <v>84</v>
      </c>
      <c r="B4" s="7">
        <f>'Raw Data'!BO86</f>
        <v>6</v>
      </c>
      <c r="C4" s="7">
        <f>'Raw Data'!BP86</f>
        <v>6</v>
      </c>
      <c r="D4" s="7">
        <f>'Raw Data'!BQ86</f>
        <v>5</v>
      </c>
      <c r="E4" s="7">
        <f>'Raw Data'!BR86</f>
        <v>21</v>
      </c>
      <c r="F4" s="7">
        <f>'Raw Data'!BS86</f>
        <v>16</v>
      </c>
      <c r="G4" s="7">
        <f>'Raw Data'!BT86</f>
        <v>15</v>
      </c>
      <c r="H4" s="7">
        <f>'Raw Data'!BU86</f>
        <v>20</v>
      </c>
      <c r="I4" s="7">
        <f>'Raw Data'!BV86</f>
        <v>18</v>
      </c>
      <c r="J4" s="7">
        <f>'Raw Data'!BW86</f>
        <v>20</v>
      </c>
      <c r="K4" s="7">
        <f>'Raw Data'!BX86</f>
        <v>11</v>
      </c>
      <c r="L4" s="7">
        <f>'Raw Data'!BY86</f>
        <v>17</v>
      </c>
      <c r="M4" s="7">
        <f>'Raw Data'!BZ86</f>
        <v>25</v>
      </c>
      <c r="N4" s="7">
        <f>'Raw Data'!CA86</f>
        <v>17</v>
      </c>
      <c r="O4" s="7">
        <f>'Raw Data'!CB86</f>
        <v>43</v>
      </c>
      <c r="P4" s="7">
        <f>'Raw Data'!CC86</f>
        <v>21</v>
      </c>
      <c r="Q4" s="7">
        <f>'Raw Data'!CD86</f>
        <v>19</v>
      </c>
      <c r="R4" s="7">
        <f>'Raw Data'!CE86</f>
        <v>27</v>
      </c>
      <c r="S4" s="7">
        <f>'Raw Data'!CF86</f>
        <v>36</v>
      </c>
      <c r="T4" s="7">
        <f>'Raw Data'!CG86</f>
        <v>40</v>
      </c>
      <c r="U4" s="7">
        <f>'Raw Data'!CH86</f>
        <v>43</v>
      </c>
      <c r="V4" s="7">
        <f>'Raw Data'!CI86</f>
        <v>32</v>
      </c>
      <c r="W4" s="7">
        <f>'Raw Data'!CJ86</f>
        <v>29</v>
      </c>
      <c r="X4" s="7">
        <f>'Raw Data'!CK86</f>
        <v>44</v>
      </c>
      <c r="Y4" s="7">
        <f>'Raw Data'!CL86</f>
        <v>26</v>
      </c>
      <c r="Z4" s="7">
        <f>'Raw Data'!CM86</f>
        <v>27</v>
      </c>
      <c r="AA4" s="7">
        <f>'Raw Data'!CN86</f>
        <v>35</v>
      </c>
      <c r="AB4" s="7">
        <f>'Raw Data'!CO86</f>
        <v>24</v>
      </c>
      <c r="AC4" s="7">
        <f>'Raw Data'!CP86</f>
        <v>27</v>
      </c>
      <c r="AD4" s="7">
        <f>'Raw Data'!CQ86</f>
        <v>35</v>
      </c>
      <c r="AE4" s="7">
        <f>'Raw Data'!CR86</f>
        <v>34</v>
      </c>
      <c r="AF4" s="7">
        <f>'Raw Data'!CS86</f>
        <v>30</v>
      </c>
      <c r="AG4" s="7">
        <f>'Raw Data'!CT86</f>
        <v>32</v>
      </c>
      <c r="AH4" s="7">
        <f>'Raw Data'!CU86</f>
        <v>34</v>
      </c>
      <c r="AI4" s="7">
        <f>'Raw Data'!CV86</f>
        <v>21</v>
      </c>
      <c r="AJ4" s="7">
        <f>'Raw Data'!CW86</f>
        <v>20</v>
      </c>
      <c r="AK4" s="7">
        <f>'Raw Data'!CX86</f>
        <v>19</v>
      </c>
      <c r="AL4" s="7">
        <f>'Raw Data'!CY86</f>
        <v>10</v>
      </c>
      <c r="AM4" s="7">
        <f>'Raw Data'!CZ86</f>
        <v>19</v>
      </c>
      <c r="AN4" s="7">
        <f>'Raw Data'!DA86</f>
        <v>14</v>
      </c>
      <c r="AO4" s="7">
        <f>'Raw Data'!DB86</f>
        <v>29</v>
      </c>
      <c r="AP4" s="7">
        <f>'Raw Data'!DC86</f>
        <v>23</v>
      </c>
      <c r="AQ4" s="7">
        <f>'Raw Data'!DD86</f>
        <v>21</v>
      </c>
      <c r="AR4" s="7">
        <f>'Raw Data'!DE86</f>
        <v>31</v>
      </c>
      <c r="AS4" s="7">
        <f>'Raw Data'!DF86</f>
        <v>24</v>
      </c>
      <c r="AT4" s="7">
        <f>'Raw Data'!DG86</f>
        <v>26</v>
      </c>
      <c r="AU4" s="7">
        <f>'Raw Data'!DH86</f>
        <v>32</v>
      </c>
      <c r="AV4" s="7">
        <f>'Raw Data'!DI86</f>
        <v>28</v>
      </c>
      <c r="AW4" s="7">
        <f>'Raw Data'!DJ86</f>
        <v>26</v>
      </c>
      <c r="AX4" s="7">
        <f>'Raw Data'!DK86</f>
        <v>21</v>
      </c>
      <c r="AY4" s="7">
        <f>'Raw Data'!DL86</f>
        <v>24</v>
      </c>
      <c r="AZ4" s="7">
        <f>'Raw Data'!DM86</f>
        <v>21</v>
      </c>
      <c r="BA4" s="7">
        <f>'Raw Data'!DN86</f>
        <v>28</v>
      </c>
      <c r="BB4" s="7">
        <f>'Raw Data'!DO86</f>
        <v>32</v>
      </c>
      <c r="BC4" s="7">
        <f>'Raw Data'!DP86</f>
        <v>27</v>
      </c>
      <c r="BD4" s="7">
        <f>'Raw Data'!DQ86</f>
        <v>24</v>
      </c>
      <c r="BE4" s="7">
        <f>'Raw Data'!DR86</f>
        <v>17</v>
      </c>
      <c r="BF4" s="7">
        <f>'Raw Data'!DS86</f>
        <v>28</v>
      </c>
      <c r="BG4" s="7">
        <f>'Raw Data'!DT86</f>
        <v>18</v>
      </c>
      <c r="BH4" s="7">
        <f>'Raw Data'!DU86</f>
        <v>15</v>
      </c>
      <c r="BI4" s="7">
        <f>'Raw Data'!DV86</f>
        <v>10</v>
      </c>
      <c r="BJ4" s="7">
        <f>'Raw Data'!DW86</f>
        <v>4</v>
      </c>
      <c r="BK4" s="7">
        <f>'Raw Data'!DX86</f>
        <v>19</v>
      </c>
      <c r="BL4" s="7">
        <f>'Raw Data'!DY86</f>
        <v>15</v>
      </c>
      <c r="BM4" s="7">
        <f>'Raw Data'!DZ86</f>
        <v>22</v>
      </c>
      <c r="BN4" s="7">
        <f>'Raw Data'!EA86</f>
        <v>13</v>
      </c>
      <c r="BO4" s="7">
        <f>'Raw Data'!EB86</f>
        <v>11</v>
      </c>
      <c r="BP4" s="7">
        <f>'Raw Data'!EC86</f>
        <v>19</v>
      </c>
      <c r="BQ4" s="7">
        <f>'Raw Data'!ED86</f>
        <v>12</v>
      </c>
      <c r="BR4" s="7">
        <f>'Raw Data'!EE86</f>
        <v>13</v>
      </c>
      <c r="BS4" s="7">
        <f>'Raw Data'!EF86</f>
        <v>12</v>
      </c>
      <c r="BT4" s="7">
        <f>'Raw Data'!EG86</f>
        <v>18</v>
      </c>
      <c r="BU4" s="7">
        <f>'Raw Data'!EH86</f>
        <v>8</v>
      </c>
      <c r="BV4" s="7">
        <f>'Raw Data'!EI86</f>
        <v>11</v>
      </c>
      <c r="BW4" s="7">
        <f>'Raw Data'!EJ86</f>
        <v>10</v>
      </c>
      <c r="BX4" s="7">
        <f>'Raw Data'!EK86</f>
        <v>10</v>
      </c>
      <c r="BY4" s="7">
        <f>'Raw Data'!EL86</f>
        <v>11</v>
      </c>
      <c r="BZ4" s="7">
        <f>'Raw Data'!EM86</f>
        <v>15</v>
      </c>
      <c r="CA4" s="7">
        <f>'Raw Data'!EN86</f>
        <v>6</v>
      </c>
      <c r="CB4" s="7">
        <f>'Raw Data'!EO86</f>
        <v>9</v>
      </c>
      <c r="CC4" s="7">
        <f>'Raw Data'!EP86</f>
        <v>6</v>
      </c>
      <c r="CD4" s="7">
        <f>'Raw Data'!EQ86</f>
        <v>14</v>
      </c>
      <c r="CE4" s="7">
        <f>'Raw Data'!ER86</f>
        <v>5</v>
      </c>
      <c r="CF4" s="7">
        <f>'Raw Data'!ES86</f>
        <v>7</v>
      </c>
      <c r="CG4" s="7">
        <f>'Raw Data'!ET86</f>
        <v>5</v>
      </c>
      <c r="CH4" s="7">
        <f>'Raw Data'!EU86</f>
        <v>7</v>
      </c>
      <c r="CI4" s="7">
        <f>'Raw Data'!EV86</f>
        <v>9</v>
      </c>
      <c r="CJ4" s="7">
        <f>'Raw Data'!EW86</f>
        <v>5</v>
      </c>
      <c r="CK4" s="7">
        <f>'Raw Data'!EX86</f>
        <v>5</v>
      </c>
      <c r="CL4" s="7">
        <f>'Raw Data'!EY86</f>
        <v>8</v>
      </c>
      <c r="CM4" s="7">
        <f>'Raw Data'!EZ86</f>
        <v>8</v>
      </c>
      <c r="CN4" s="7">
        <f>'Raw Data'!FA86</f>
        <v>8</v>
      </c>
      <c r="CO4" s="7">
        <f>'Raw Data'!FB86</f>
        <v>7</v>
      </c>
      <c r="CP4" s="7">
        <f>'Raw Data'!FC86</f>
        <v>6</v>
      </c>
      <c r="CQ4" s="7">
        <f>'Raw Data'!FD86</f>
        <v>7</v>
      </c>
      <c r="CR4" s="7">
        <f>'Raw Data'!FE86</f>
        <v>3</v>
      </c>
      <c r="CS4" s="7">
        <f>'Raw Data'!FF86</f>
        <v>7</v>
      </c>
      <c r="CT4" s="7">
        <f>'Raw Data'!FG86</f>
        <v>9</v>
      </c>
      <c r="CU4" s="7">
        <f>'Raw Data'!FH86</f>
        <v>8</v>
      </c>
      <c r="CV4" s="7">
        <f>'Raw Data'!FI86</f>
        <v>9</v>
      </c>
      <c r="CW4" s="7">
        <f>'Raw Data'!FJ86</f>
        <v>8</v>
      </c>
      <c r="CX4" s="7">
        <f>'Raw Data'!FK86</f>
        <v>8</v>
      </c>
      <c r="CY4" s="7">
        <f>'Raw Data'!FL86</f>
        <v>6</v>
      </c>
      <c r="CZ4" s="7">
        <f>'Raw Data'!FM86</f>
        <v>9</v>
      </c>
      <c r="DA4" s="7">
        <f>'Raw Data'!FN86</f>
        <v>7</v>
      </c>
      <c r="DB4" s="7">
        <f>'Raw Data'!FO86</f>
        <v>6</v>
      </c>
      <c r="DC4" s="7">
        <f>'Raw Data'!FP86</f>
        <v>4</v>
      </c>
      <c r="DD4" s="7">
        <f>'Raw Data'!FQ86</f>
        <v>6</v>
      </c>
      <c r="DE4" s="7">
        <f>'Raw Data'!FR86</f>
        <v>7</v>
      </c>
      <c r="DF4" s="7">
        <f>'Raw Data'!FS86</f>
        <v>4</v>
      </c>
      <c r="DG4" s="7">
        <f>'Raw Data'!FT86</f>
        <v>6</v>
      </c>
      <c r="DH4" s="7">
        <f>'Raw Data'!FU86</f>
        <v>3</v>
      </c>
      <c r="DI4" s="7">
        <f>'Raw Data'!FV86</f>
        <v>3</v>
      </c>
      <c r="DJ4" s="7">
        <f>'Raw Data'!FW86</f>
        <v>12</v>
      </c>
      <c r="DK4" s="7">
        <f>'Raw Data'!FX86</f>
        <v>3</v>
      </c>
      <c r="DL4" s="7">
        <f>'Raw Data'!FY86</f>
        <v>6</v>
      </c>
      <c r="DM4" s="7">
        <f>'Raw Data'!FZ86</f>
        <v>6</v>
      </c>
      <c r="DN4" s="7">
        <f>'Raw Data'!GA86</f>
        <v>2</v>
      </c>
      <c r="DO4" s="7">
        <f>'Raw Data'!GB86</f>
        <v>10</v>
      </c>
      <c r="DP4" s="7">
        <f>'Raw Data'!GC86</f>
        <v>3</v>
      </c>
      <c r="DQ4" s="7">
        <f>'Raw Data'!GD86</f>
        <v>4</v>
      </c>
      <c r="DR4" s="7">
        <f>'Raw Data'!GE86</f>
        <v>7</v>
      </c>
      <c r="DS4" s="7">
        <f>'Raw Data'!GF86</f>
        <v>5</v>
      </c>
      <c r="DT4" s="7">
        <f>'Raw Data'!GG86</f>
        <v>2</v>
      </c>
      <c r="DU4" s="7">
        <f>'Raw Data'!GH86</f>
        <v>1</v>
      </c>
      <c r="DV4" s="7">
        <f>'Raw Data'!GI86</f>
        <v>5</v>
      </c>
      <c r="DW4" s="7">
        <f>'Raw Data'!GJ86</f>
        <v>5</v>
      </c>
      <c r="DX4" s="7">
        <f>'Raw Data'!GK86</f>
        <v>7</v>
      </c>
      <c r="DY4" s="7">
        <f>'Raw Data'!GL86</f>
        <v>1</v>
      </c>
      <c r="DZ4" s="7">
        <f>'Raw Data'!GM86</f>
        <v>5</v>
      </c>
      <c r="EA4" s="7">
        <f>'Raw Data'!GN86</f>
        <v>4</v>
      </c>
      <c r="EB4" s="7">
        <f>'Raw Data'!GO86</f>
        <v>7</v>
      </c>
      <c r="EC4" s="7">
        <f>'Raw Data'!GP86</f>
        <v>4</v>
      </c>
      <c r="ED4" s="7">
        <f>'Raw Data'!GQ86</f>
        <v>4</v>
      </c>
      <c r="EE4" s="7">
        <f>'Raw Data'!GR86</f>
        <v>2</v>
      </c>
      <c r="EF4" s="7">
        <f>'Raw Data'!GS86</f>
        <v>8</v>
      </c>
      <c r="EG4" s="7">
        <f>'Raw Data'!GT86</f>
        <v>7</v>
      </c>
      <c r="EH4" s="7">
        <f>'Raw Data'!GU86</f>
        <v>8</v>
      </c>
      <c r="EI4" s="7">
        <f>'Raw Data'!GV86</f>
        <v>4</v>
      </c>
      <c r="EJ4" s="7">
        <f>'Raw Data'!GW86</f>
        <v>5</v>
      </c>
      <c r="EK4" s="7">
        <f>'Raw Data'!GX86</f>
        <v>7</v>
      </c>
      <c r="EL4" s="7">
        <f>'Raw Data'!GY86</f>
        <v>2</v>
      </c>
      <c r="EM4" s="7">
        <f>'Raw Data'!GZ86</f>
        <v>0</v>
      </c>
      <c r="EN4" s="7">
        <f>'Raw Data'!HA86</f>
        <v>0</v>
      </c>
      <c r="EO4" s="7">
        <f>'Raw Data'!HB86</f>
        <v>0</v>
      </c>
      <c r="EP4" s="7">
        <f>'Raw Data'!HC86</f>
        <v>0</v>
      </c>
    </row>
    <row r="5" spans="1:146" s="31" customFormat="1" ht="28.95" customHeight="1" x14ac:dyDescent="0.3">
      <c r="A5" s="9" t="s">
        <v>85</v>
      </c>
      <c r="B5" s="161">
        <f>B3/B2</f>
        <v>3.3333333333333333E-2</v>
      </c>
      <c r="C5" s="161">
        <f t="shared" ref="C5:BN5" si="0">C3/C2</f>
        <v>0.10144927536231885</v>
      </c>
      <c r="D5" s="161">
        <f t="shared" si="0"/>
        <v>4.7619047619047616E-2</v>
      </c>
      <c r="E5" s="161">
        <f t="shared" si="0"/>
        <v>5.8823529411764705E-2</v>
      </c>
      <c r="F5" s="161">
        <f t="shared" si="0"/>
        <v>0.11904761904761904</v>
      </c>
      <c r="G5" s="161">
        <f t="shared" si="0"/>
        <v>0.1111111111111111</v>
      </c>
      <c r="H5" s="161">
        <f t="shared" si="0"/>
        <v>5.4054054054054057E-2</v>
      </c>
      <c r="I5" s="161">
        <f t="shared" si="0"/>
        <v>9.6491228070175433E-2</v>
      </c>
      <c r="J5" s="161">
        <f t="shared" si="0"/>
        <v>8.5714285714285715E-2</v>
      </c>
      <c r="K5" s="161">
        <f t="shared" si="0"/>
        <v>4.7619047619047616E-2</v>
      </c>
      <c r="L5" s="161">
        <f t="shared" si="0"/>
        <v>6.7307692307692304E-2</v>
      </c>
      <c r="M5" s="161">
        <f t="shared" si="0"/>
        <v>7.5471698113207544E-2</v>
      </c>
      <c r="N5" s="161">
        <f t="shared" si="0"/>
        <v>9.4339622641509441E-2</v>
      </c>
      <c r="O5" s="161">
        <f t="shared" si="0"/>
        <v>0.14000000000000001</v>
      </c>
      <c r="P5" s="161">
        <f t="shared" si="0"/>
        <v>0.15116279069767441</v>
      </c>
      <c r="Q5" s="161">
        <f t="shared" si="0"/>
        <v>0.1111111111111111</v>
      </c>
      <c r="R5" s="161">
        <f t="shared" si="0"/>
        <v>0.1415929203539823</v>
      </c>
      <c r="S5" s="161">
        <f t="shared" si="0"/>
        <v>0.16176470588235295</v>
      </c>
      <c r="T5" s="161">
        <f t="shared" si="0"/>
        <v>7.9470198675496692E-2</v>
      </c>
      <c r="U5" s="161">
        <f t="shared" si="0"/>
        <v>8.0291970802919707E-2</v>
      </c>
      <c r="V5" s="161">
        <f t="shared" si="0"/>
        <v>7.1999999999999995E-2</v>
      </c>
      <c r="W5" s="161">
        <f t="shared" si="0"/>
        <v>0.1111111111111111</v>
      </c>
      <c r="X5" s="161">
        <f t="shared" si="0"/>
        <v>5.5045871559633031E-2</v>
      </c>
      <c r="Y5" s="161">
        <f t="shared" si="0"/>
        <v>7.8260869565217397E-2</v>
      </c>
      <c r="Z5" s="161">
        <f t="shared" si="0"/>
        <v>0.13207547169811321</v>
      </c>
      <c r="AA5" s="161">
        <f t="shared" si="0"/>
        <v>0.112</v>
      </c>
      <c r="AB5" s="161">
        <f t="shared" si="0"/>
        <v>0.12048192771084337</v>
      </c>
      <c r="AC5" s="161">
        <f t="shared" si="0"/>
        <v>0.16091954022988506</v>
      </c>
      <c r="AD5" s="161">
        <f t="shared" si="0"/>
        <v>0.14615384615384616</v>
      </c>
      <c r="AE5" s="161">
        <f t="shared" si="0"/>
        <v>0.12408759124087591</v>
      </c>
      <c r="AF5" s="161">
        <f t="shared" si="0"/>
        <v>0.20161290322580644</v>
      </c>
      <c r="AG5" s="161">
        <f t="shared" si="0"/>
        <v>0.14084507042253522</v>
      </c>
      <c r="AH5" s="161">
        <f t="shared" si="0"/>
        <v>0.11811023622047244</v>
      </c>
      <c r="AI5" s="161">
        <f t="shared" si="0"/>
        <v>8.5714285714285715E-2</v>
      </c>
      <c r="AJ5" s="161">
        <f t="shared" si="0"/>
        <v>0.1415929203539823</v>
      </c>
      <c r="AK5" s="161">
        <f t="shared" si="0"/>
        <v>0.13761467889908258</v>
      </c>
      <c r="AL5" s="161">
        <f t="shared" si="0"/>
        <v>0.16216216216216217</v>
      </c>
      <c r="AM5" s="161">
        <f t="shared" si="0"/>
        <v>0.13725490196078433</v>
      </c>
      <c r="AN5" s="161">
        <f t="shared" si="0"/>
        <v>0.14893617021276595</v>
      </c>
      <c r="AO5" s="161">
        <f t="shared" si="0"/>
        <v>0.17857142857142858</v>
      </c>
      <c r="AP5" s="161">
        <f t="shared" si="0"/>
        <v>9.9415204678362568E-2</v>
      </c>
      <c r="AQ5" s="161">
        <f t="shared" si="0"/>
        <v>7.6335877862595422E-2</v>
      </c>
      <c r="AR5" s="161">
        <f t="shared" si="0"/>
        <v>0.10909090909090909</v>
      </c>
      <c r="AS5" s="161">
        <f t="shared" si="0"/>
        <v>8.9041095890410954E-2</v>
      </c>
      <c r="AT5" s="161">
        <f t="shared" si="0"/>
        <v>9.9173553719008267E-2</v>
      </c>
      <c r="AU5" s="161">
        <f t="shared" si="0"/>
        <v>0.14399999999999999</v>
      </c>
      <c r="AV5" s="161">
        <f t="shared" si="0"/>
        <v>0.14383561643835616</v>
      </c>
      <c r="AW5" s="161">
        <f t="shared" si="0"/>
        <v>5.9701492537313432E-2</v>
      </c>
      <c r="AX5" s="161">
        <f t="shared" si="0"/>
        <v>0.12403100775193798</v>
      </c>
      <c r="AY5" s="161">
        <f t="shared" si="0"/>
        <v>0.10091743119266056</v>
      </c>
      <c r="AZ5" s="161">
        <f t="shared" si="0"/>
        <v>0.12359550561797752</v>
      </c>
      <c r="BA5" s="161">
        <f t="shared" si="0"/>
        <v>0.12087912087912088</v>
      </c>
      <c r="BB5" s="161">
        <f t="shared" si="0"/>
        <v>8.8235294117647065E-2</v>
      </c>
      <c r="BC5" s="161">
        <f t="shared" si="0"/>
        <v>5.9523809523809521E-2</v>
      </c>
      <c r="BD5" s="161">
        <f t="shared" si="0"/>
        <v>0.10191082802547771</v>
      </c>
      <c r="BE5" s="161">
        <f t="shared" si="0"/>
        <v>0.10666666666666667</v>
      </c>
      <c r="BF5" s="161">
        <f t="shared" si="0"/>
        <v>9.3167701863354033E-2</v>
      </c>
      <c r="BG5" s="161">
        <f t="shared" si="0"/>
        <v>0.10294117647058823</v>
      </c>
      <c r="BH5" s="161">
        <f t="shared" si="0"/>
        <v>7.0866141732283464E-2</v>
      </c>
      <c r="BI5" s="161">
        <f t="shared" si="0"/>
        <v>4.3859649122807015E-2</v>
      </c>
      <c r="BJ5" s="161">
        <f t="shared" si="0"/>
        <v>4.3478260869565216E-2</v>
      </c>
      <c r="BK5" s="161">
        <f t="shared" si="0"/>
        <v>0.12</v>
      </c>
      <c r="BL5" s="161">
        <f t="shared" si="0"/>
        <v>3.7735849056603772E-2</v>
      </c>
      <c r="BM5" s="161">
        <f t="shared" si="0"/>
        <v>1.1363636363636364E-2</v>
      </c>
      <c r="BN5" s="161">
        <f t="shared" si="0"/>
        <v>6.0869565217391307E-2</v>
      </c>
      <c r="BO5" s="161">
        <f t="shared" ref="BO5:CI5" si="1">BO3/BO2</f>
        <v>8.7248322147651006E-2</v>
      </c>
      <c r="BP5" s="161">
        <f t="shared" si="1"/>
        <v>6.25E-2</v>
      </c>
      <c r="BQ5" s="161">
        <f t="shared" si="1"/>
        <v>4.0816326530612242E-2</v>
      </c>
      <c r="BR5" s="161">
        <f t="shared" si="1"/>
        <v>4.9180327868852458E-2</v>
      </c>
      <c r="BS5" s="161">
        <f t="shared" si="1"/>
        <v>4.7244094488188976E-2</v>
      </c>
      <c r="BT5" s="161">
        <f t="shared" si="1"/>
        <v>4.2253521126760563E-2</v>
      </c>
      <c r="BU5" s="161">
        <f t="shared" si="1"/>
        <v>6.9444444444444448E-2</v>
      </c>
      <c r="BV5" s="161">
        <f t="shared" si="1"/>
        <v>8.4745762711864406E-3</v>
      </c>
      <c r="BW5" s="161">
        <f t="shared" si="1"/>
        <v>0.10191082802547771</v>
      </c>
      <c r="BX5" s="161">
        <f t="shared" si="1"/>
        <v>7.2916666666666671E-2</v>
      </c>
      <c r="BY5" s="161">
        <f t="shared" si="1"/>
        <v>4.7619047619047616E-2</v>
      </c>
      <c r="BZ5" s="161">
        <f t="shared" si="1"/>
        <v>2.8571428571428571E-2</v>
      </c>
      <c r="CA5" s="161">
        <f t="shared" si="1"/>
        <v>2.6143790849673203E-2</v>
      </c>
      <c r="CB5" s="161">
        <f t="shared" si="1"/>
        <v>4.4554455445544552E-2</v>
      </c>
      <c r="CC5" s="161">
        <f t="shared" si="1"/>
        <v>7.567567567567568E-2</v>
      </c>
      <c r="CD5" s="161">
        <f t="shared" si="1"/>
        <v>4.0935672514619881E-2</v>
      </c>
      <c r="CE5" s="161">
        <f t="shared" si="1"/>
        <v>4.1095890410958902E-2</v>
      </c>
      <c r="CF5" s="161">
        <f t="shared" si="1"/>
        <v>3.4965034965034968E-2</v>
      </c>
      <c r="CG5" s="161">
        <f t="shared" si="1"/>
        <v>1.2578616352201259E-2</v>
      </c>
      <c r="CH5" s="161">
        <f t="shared" si="1"/>
        <v>4.8951048951048952E-2</v>
      </c>
      <c r="CI5" s="161">
        <f t="shared" si="1"/>
        <v>2.7027027027027029E-2</v>
      </c>
      <c r="CJ5" s="161">
        <f t="shared" ref="CJ5:CW5" si="2">CJ3/CJ2</f>
        <v>4.5045045045045043E-2</v>
      </c>
      <c r="CK5" s="161">
        <f t="shared" si="2"/>
        <v>4.3478260869565216E-2</v>
      </c>
      <c r="CL5" s="161">
        <f t="shared" si="2"/>
        <v>7.246376811594203E-3</v>
      </c>
      <c r="CM5" s="161">
        <f t="shared" si="2"/>
        <v>1.2658227848101266E-2</v>
      </c>
      <c r="CN5" s="161">
        <f t="shared" si="2"/>
        <v>1.1428571428571429E-2</v>
      </c>
      <c r="CO5" s="161">
        <f t="shared" si="2"/>
        <v>2.1621621621621623E-2</v>
      </c>
      <c r="CP5" s="161">
        <f t="shared" si="2"/>
        <v>1.935483870967742E-2</v>
      </c>
      <c r="CQ5" s="161">
        <f t="shared" si="2"/>
        <v>1.2578616352201259E-2</v>
      </c>
      <c r="CR5" s="161">
        <f t="shared" si="2"/>
        <v>6.2893081761006293E-3</v>
      </c>
      <c r="CS5" s="161">
        <f t="shared" si="2"/>
        <v>6.8965517241379309E-3</v>
      </c>
      <c r="CT5" s="161">
        <f t="shared" si="2"/>
        <v>2.1428571428571429E-2</v>
      </c>
      <c r="CU5" s="161">
        <f t="shared" si="2"/>
        <v>1.7341040462427744E-2</v>
      </c>
      <c r="CV5" s="161">
        <f t="shared" si="2"/>
        <v>4.4642857142857144E-2</v>
      </c>
      <c r="CW5" s="161">
        <f t="shared" si="2"/>
        <v>1.5503875968992248E-2</v>
      </c>
      <c r="CX5" s="161">
        <f t="shared" ref="CX5:DR5" si="3">CX3/CX2</f>
        <v>1.1111111111111112E-2</v>
      </c>
      <c r="CY5" s="161">
        <f t="shared" si="3"/>
        <v>0</v>
      </c>
      <c r="CZ5" s="161">
        <f t="shared" si="3"/>
        <v>2.4630541871921183E-2</v>
      </c>
      <c r="DA5" s="161">
        <f t="shared" si="3"/>
        <v>1.834862385321101E-2</v>
      </c>
      <c r="DB5" s="161">
        <f t="shared" si="3"/>
        <v>0</v>
      </c>
      <c r="DC5" s="161">
        <f t="shared" si="3"/>
        <v>5.8479532163742687E-3</v>
      </c>
      <c r="DD5" s="161">
        <f t="shared" si="3"/>
        <v>1.8518518518518517E-2</v>
      </c>
      <c r="DE5" s="161">
        <f t="shared" si="3"/>
        <v>3.614457831325301E-2</v>
      </c>
      <c r="DF5" s="161">
        <f t="shared" si="3"/>
        <v>0</v>
      </c>
      <c r="DG5" s="161">
        <f t="shared" si="3"/>
        <v>0</v>
      </c>
      <c r="DH5" s="161">
        <f t="shared" si="3"/>
        <v>8.4745762711864406E-3</v>
      </c>
      <c r="DI5" s="161">
        <f t="shared" si="3"/>
        <v>1.1235955056179775E-2</v>
      </c>
      <c r="DJ5" s="161">
        <f t="shared" si="3"/>
        <v>5.3475935828877002E-3</v>
      </c>
      <c r="DK5" s="161">
        <f t="shared" si="3"/>
        <v>1.0752688172043012E-2</v>
      </c>
      <c r="DL5" s="161">
        <f t="shared" si="3"/>
        <v>0</v>
      </c>
      <c r="DM5" s="161">
        <f t="shared" si="3"/>
        <v>0</v>
      </c>
      <c r="DN5" s="161">
        <f t="shared" si="3"/>
        <v>5.8139534883720929E-3</v>
      </c>
      <c r="DO5" s="161">
        <f t="shared" si="3"/>
        <v>5.2910052910052907E-3</v>
      </c>
      <c r="DP5" s="161">
        <f t="shared" si="3"/>
        <v>7.0422535211267607E-3</v>
      </c>
      <c r="DQ5" s="161">
        <f t="shared" si="3"/>
        <v>0</v>
      </c>
      <c r="DR5" s="161">
        <f t="shared" si="3"/>
        <v>0</v>
      </c>
      <c r="DS5" s="161">
        <f t="shared" ref="DS5:EE5" si="4">DS3/DS2</f>
        <v>1.8072289156626505E-2</v>
      </c>
      <c r="DT5" s="161">
        <f t="shared" si="4"/>
        <v>0</v>
      </c>
      <c r="DU5" s="161">
        <f t="shared" si="4"/>
        <v>8.130081300813009E-3</v>
      </c>
      <c r="DV5" s="161">
        <f t="shared" si="4"/>
        <v>5.434782608695652E-3</v>
      </c>
      <c r="DW5" s="161">
        <f t="shared" si="4"/>
        <v>5.2910052910052907E-3</v>
      </c>
      <c r="DX5" s="161">
        <f t="shared" si="4"/>
        <v>0</v>
      </c>
      <c r="DY5" s="161">
        <f t="shared" si="4"/>
        <v>5.263157894736842E-3</v>
      </c>
      <c r="DZ5" s="161">
        <f t="shared" si="4"/>
        <v>5.4054054054054057E-3</v>
      </c>
      <c r="EA5" s="161">
        <f t="shared" si="4"/>
        <v>4.9751243781094526E-3</v>
      </c>
      <c r="EB5" s="161">
        <f t="shared" si="4"/>
        <v>0</v>
      </c>
      <c r="EC5" s="161">
        <f t="shared" si="4"/>
        <v>5.2910052910052907E-3</v>
      </c>
      <c r="ED5" s="161">
        <f t="shared" si="4"/>
        <v>0</v>
      </c>
      <c r="EE5" s="161">
        <f t="shared" si="4"/>
        <v>5.7471264367816091E-3</v>
      </c>
      <c r="EF5" s="161">
        <f t="shared" ref="EF5:EP5" si="5">EF3/EF2</f>
        <v>6.8027210884353739E-3</v>
      </c>
      <c r="EG5" s="161">
        <f t="shared" si="5"/>
        <v>6.8493150684931503E-3</v>
      </c>
      <c r="EH5" s="161">
        <f t="shared" si="5"/>
        <v>0</v>
      </c>
      <c r="EI5" s="161">
        <f t="shared" si="5"/>
        <v>0</v>
      </c>
      <c r="EJ5" s="161">
        <f t="shared" si="5"/>
        <v>0</v>
      </c>
      <c r="EK5" s="161">
        <f t="shared" si="5"/>
        <v>9.0497737556561094E-3</v>
      </c>
      <c r="EL5" s="161">
        <f t="shared" si="5"/>
        <v>0</v>
      </c>
      <c r="EM5" s="161" t="e">
        <f t="shared" si="5"/>
        <v>#DIV/0!</v>
      </c>
      <c r="EN5" s="161" t="e">
        <f t="shared" si="5"/>
        <v>#DIV/0!</v>
      </c>
      <c r="EO5" s="161" t="e">
        <f t="shared" si="5"/>
        <v>#DIV/0!</v>
      </c>
      <c r="EP5" s="161" t="e">
        <f t="shared" si="5"/>
        <v>#DIV/0!</v>
      </c>
    </row>
    <row r="6" spans="1:146" s="31" customFormat="1" x14ac:dyDescent="0.3">
      <c r="A6" s="9" t="s">
        <v>86</v>
      </c>
      <c r="B6" s="161">
        <f>B4/B2</f>
        <v>0.1</v>
      </c>
      <c r="C6" s="161">
        <f t="shared" ref="C6:BN6" si="6">C4/C2</f>
        <v>8.6956521739130432E-2</v>
      </c>
      <c r="D6" s="161">
        <f t="shared" si="6"/>
        <v>0.11904761904761904</v>
      </c>
      <c r="E6" s="161">
        <f t="shared" si="6"/>
        <v>0.30882352941176472</v>
      </c>
      <c r="F6" s="161">
        <f t="shared" si="6"/>
        <v>0.19047619047619047</v>
      </c>
      <c r="G6" s="161">
        <f t="shared" si="6"/>
        <v>0.18518518518518517</v>
      </c>
      <c r="H6" s="161">
        <f t="shared" si="6"/>
        <v>0.18018018018018017</v>
      </c>
      <c r="I6" s="161">
        <f t="shared" si="6"/>
        <v>0.15789473684210525</v>
      </c>
      <c r="J6" s="161">
        <f t="shared" si="6"/>
        <v>0.19047619047619047</v>
      </c>
      <c r="K6" s="161">
        <f t="shared" si="6"/>
        <v>0.10476190476190476</v>
      </c>
      <c r="L6" s="161">
        <f t="shared" si="6"/>
        <v>0.16346153846153846</v>
      </c>
      <c r="M6" s="161">
        <f t="shared" si="6"/>
        <v>0.23584905660377359</v>
      </c>
      <c r="N6" s="161">
        <f t="shared" si="6"/>
        <v>0.16037735849056603</v>
      </c>
      <c r="O6" s="161">
        <f t="shared" si="6"/>
        <v>0.43</v>
      </c>
      <c r="P6" s="161">
        <f t="shared" si="6"/>
        <v>0.2441860465116279</v>
      </c>
      <c r="Q6" s="161">
        <f t="shared" si="6"/>
        <v>0.2638888888888889</v>
      </c>
      <c r="R6" s="161">
        <f t="shared" si="6"/>
        <v>0.23893805309734514</v>
      </c>
      <c r="S6" s="161">
        <f t="shared" si="6"/>
        <v>0.26470588235294118</v>
      </c>
      <c r="T6" s="161">
        <f t="shared" si="6"/>
        <v>0.26490066225165565</v>
      </c>
      <c r="U6" s="161">
        <f t="shared" si="6"/>
        <v>0.31386861313868614</v>
      </c>
      <c r="V6" s="161">
        <f t="shared" si="6"/>
        <v>0.25600000000000001</v>
      </c>
      <c r="W6" s="161">
        <f t="shared" si="6"/>
        <v>0.29292929292929293</v>
      </c>
      <c r="X6" s="161">
        <f t="shared" si="6"/>
        <v>0.40366972477064222</v>
      </c>
      <c r="Y6" s="161">
        <f t="shared" si="6"/>
        <v>0.22608695652173913</v>
      </c>
      <c r="Z6" s="161">
        <f t="shared" si="6"/>
        <v>0.25471698113207547</v>
      </c>
      <c r="AA6" s="161">
        <f t="shared" si="6"/>
        <v>0.28000000000000003</v>
      </c>
      <c r="AB6" s="161">
        <f t="shared" si="6"/>
        <v>0.28915662650602408</v>
      </c>
      <c r="AC6" s="161">
        <f t="shared" si="6"/>
        <v>0.31034482758620691</v>
      </c>
      <c r="AD6" s="161">
        <f t="shared" si="6"/>
        <v>0.26923076923076922</v>
      </c>
      <c r="AE6" s="161">
        <f t="shared" si="6"/>
        <v>0.24817518248175183</v>
      </c>
      <c r="AF6" s="161">
        <f t="shared" si="6"/>
        <v>0.24193548387096775</v>
      </c>
      <c r="AG6" s="161">
        <f t="shared" si="6"/>
        <v>0.22535211267605634</v>
      </c>
      <c r="AH6" s="161">
        <f t="shared" si="6"/>
        <v>0.26771653543307089</v>
      </c>
      <c r="AI6" s="161">
        <f t="shared" si="6"/>
        <v>0.2</v>
      </c>
      <c r="AJ6" s="161">
        <f t="shared" si="6"/>
        <v>0.17699115044247787</v>
      </c>
      <c r="AK6" s="161">
        <f t="shared" si="6"/>
        <v>0.1743119266055046</v>
      </c>
      <c r="AL6" s="161">
        <f t="shared" si="6"/>
        <v>0.13513513513513514</v>
      </c>
      <c r="AM6" s="161">
        <f t="shared" si="6"/>
        <v>0.18627450980392157</v>
      </c>
      <c r="AN6" s="161">
        <f t="shared" si="6"/>
        <v>0.14893617021276595</v>
      </c>
      <c r="AO6" s="161">
        <f t="shared" si="6"/>
        <v>0.25892857142857145</v>
      </c>
      <c r="AP6" s="161">
        <f t="shared" si="6"/>
        <v>0.13450292397660818</v>
      </c>
      <c r="AQ6" s="161">
        <f t="shared" si="6"/>
        <v>0.16030534351145037</v>
      </c>
      <c r="AR6" s="161">
        <f t="shared" si="6"/>
        <v>0.18787878787878787</v>
      </c>
      <c r="AS6" s="161">
        <f t="shared" si="6"/>
        <v>0.16438356164383561</v>
      </c>
      <c r="AT6" s="161">
        <f t="shared" si="6"/>
        <v>0.21487603305785125</v>
      </c>
      <c r="AU6" s="161">
        <f t="shared" si="6"/>
        <v>0.25600000000000001</v>
      </c>
      <c r="AV6" s="161">
        <f t="shared" si="6"/>
        <v>0.19178082191780821</v>
      </c>
      <c r="AW6" s="161">
        <f t="shared" si="6"/>
        <v>0.19402985074626866</v>
      </c>
      <c r="AX6" s="161">
        <f t="shared" si="6"/>
        <v>0.16279069767441862</v>
      </c>
      <c r="AY6" s="161">
        <f t="shared" si="6"/>
        <v>0.22018348623853212</v>
      </c>
      <c r="AZ6" s="161">
        <f t="shared" si="6"/>
        <v>0.23595505617977527</v>
      </c>
      <c r="BA6" s="161">
        <f t="shared" si="6"/>
        <v>0.30769230769230771</v>
      </c>
      <c r="BB6" s="161">
        <f t="shared" si="6"/>
        <v>0.23529411764705882</v>
      </c>
      <c r="BC6" s="161">
        <f t="shared" si="6"/>
        <v>0.16071428571428573</v>
      </c>
      <c r="BD6" s="161">
        <f t="shared" si="6"/>
        <v>0.15286624203821655</v>
      </c>
      <c r="BE6" s="161">
        <f t="shared" si="6"/>
        <v>0.11333333333333333</v>
      </c>
      <c r="BF6" s="161">
        <f t="shared" si="6"/>
        <v>0.17391304347826086</v>
      </c>
      <c r="BG6" s="161">
        <f t="shared" si="6"/>
        <v>0.13235294117647059</v>
      </c>
      <c r="BH6" s="161">
        <f t="shared" si="6"/>
        <v>0.11811023622047244</v>
      </c>
      <c r="BI6" s="161">
        <f t="shared" si="6"/>
        <v>8.771929824561403E-2</v>
      </c>
      <c r="BJ6" s="161">
        <f t="shared" si="6"/>
        <v>3.4782608695652174E-2</v>
      </c>
      <c r="BK6" s="161">
        <f t="shared" si="6"/>
        <v>0.152</v>
      </c>
      <c r="BL6" s="161">
        <f t="shared" si="6"/>
        <v>0.14150943396226415</v>
      </c>
      <c r="BM6" s="161">
        <f t="shared" si="6"/>
        <v>0.25</v>
      </c>
      <c r="BN6" s="161">
        <f t="shared" si="6"/>
        <v>0.11304347826086956</v>
      </c>
      <c r="BO6" s="161">
        <f t="shared" ref="BO6:CI6" si="7">BO4/BO2</f>
        <v>7.3825503355704702E-2</v>
      </c>
      <c r="BP6" s="161">
        <f t="shared" si="7"/>
        <v>9.8958333333333329E-2</v>
      </c>
      <c r="BQ6" s="161">
        <f t="shared" si="7"/>
        <v>8.1632653061224483E-2</v>
      </c>
      <c r="BR6" s="161">
        <f t="shared" si="7"/>
        <v>0.10655737704918032</v>
      </c>
      <c r="BS6" s="161">
        <f t="shared" si="7"/>
        <v>9.4488188976377951E-2</v>
      </c>
      <c r="BT6" s="161">
        <f t="shared" si="7"/>
        <v>0.12676056338028169</v>
      </c>
      <c r="BU6" s="161">
        <f t="shared" si="7"/>
        <v>5.5555555555555552E-2</v>
      </c>
      <c r="BV6" s="161">
        <f t="shared" si="7"/>
        <v>9.3220338983050849E-2</v>
      </c>
      <c r="BW6" s="161">
        <f t="shared" si="7"/>
        <v>6.3694267515923567E-2</v>
      </c>
      <c r="BX6" s="161">
        <f t="shared" si="7"/>
        <v>0.10416666666666667</v>
      </c>
      <c r="BY6" s="161">
        <f t="shared" si="7"/>
        <v>0.10476190476190476</v>
      </c>
      <c r="BZ6" s="161">
        <f t="shared" si="7"/>
        <v>0.10714285714285714</v>
      </c>
      <c r="CA6" s="161">
        <f t="shared" si="7"/>
        <v>3.9215686274509803E-2</v>
      </c>
      <c r="CB6" s="161">
        <f t="shared" si="7"/>
        <v>4.4554455445544552E-2</v>
      </c>
      <c r="CC6" s="161">
        <f t="shared" si="7"/>
        <v>3.2432432432432434E-2</v>
      </c>
      <c r="CD6" s="161">
        <f t="shared" si="7"/>
        <v>8.1871345029239762E-2</v>
      </c>
      <c r="CE6" s="161">
        <f t="shared" si="7"/>
        <v>3.4246575342465752E-2</v>
      </c>
      <c r="CF6" s="161">
        <f t="shared" si="7"/>
        <v>4.8951048951048952E-2</v>
      </c>
      <c r="CG6" s="161">
        <f t="shared" si="7"/>
        <v>3.1446540880503145E-2</v>
      </c>
      <c r="CH6" s="161">
        <f t="shared" si="7"/>
        <v>4.8951048951048952E-2</v>
      </c>
      <c r="CI6" s="161">
        <f t="shared" si="7"/>
        <v>6.0810810810810814E-2</v>
      </c>
      <c r="CJ6" s="161">
        <f t="shared" ref="CJ6:CW6" si="8">CJ4/CJ2</f>
        <v>4.5045045045045043E-2</v>
      </c>
      <c r="CK6" s="161">
        <f t="shared" si="8"/>
        <v>5.434782608695652E-2</v>
      </c>
      <c r="CL6" s="161">
        <f t="shared" si="8"/>
        <v>5.7971014492753624E-2</v>
      </c>
      <c r="CM6" s="161">
        <f t="shared" si="8"/>
        <v>5.0632911392405063E-2</v>
      </c>
      <c r="CN6" s="161">
        <f t="shared" si="8"/>
        <v>4.5714285714285714E-2</v>
      </c>
      <c r="CO6" s="161">
        <f t="shared" si="8"/>
        <v>3.783783783783784E-2</v>
      </c>
      <c r="CP6" s="161">
        <f t="shared" si="8"/>
        <v>3.870967741935484E-2</v>
      </c>
      <c r="CQ6" s="161">
        <f t="shared" si="8"/>
        <v>4.40251572327044E-2</v>
      </c>
      <c r="CR6" s="161">
        <f t="shared" si="8"/>
        <v>1.8867924528301886E-2</v>
      </c>
      <c r="CS6" s="161">
        <f t="shared" si="8"/>
        <v>4.8275862068965517E-2</v>
      </c>
      <c r="CT6" s="161">
        <f t="shared" si="8"/>
        <v>6.4285714285714279E-2</v>
      </c>
      <c r="CU6" s="161">
        <f t="shared" si="8"/>
        <v>4.6242774566473986E-2</v>
      </c>
      <c r="CV6" s="161">
        <f t="shared" si="8"/>
        <v>8.0357142857142863E-2</v>
      </c>
      <c r="CW6" s="161">
        <f t="shared" si="8"/>
        <v>6.2015503875968991E-2</v>
      </c>
      <c r="CX6" s="161">
        <f t="shared" ref="CX6:DR6" si="9">CX4/CX2</f>
        <v>4.4444444444444446E-2</v>
      </c>
      <c r="CY6" s="161">
        <f t="shared" si="9"/>
        <v>3.3333333333333333E-2</v>
      </c>
      <c r="CZ6" s="161">
        <f t="shared" si="9"/>
        <v>4.4334975369458129E-2</v>
      </c>
      <c r="DA6" s="161">
        <f t="shared" si="9"/>
        <v>3.2110091743119268E-2</v>
      </c>
      <c r="DB6" s="161">
        <f t="shared" si="9"/>
        <v>4.4117647058823532E-2</v>
      </c>
      <c r="DC6" s="161">
        <f t="shared" si="9"/>
        <v>2.3391812865497075E-2</v>
      </c>
      <c r="DD6" s="161">
        <f t="shared" si="9"/>
        <v>3.7037037037037035E-2</v>
      </c>
      <c r="DE6" s="161">
        <f t="shared" si="9"/>
        <v>4.2168674698795178E-2</v>
      </c>
      <c r="DF6" s="161">
        <f t="shared" si="9"/>
        <v>2.4390243902439025E-2</v>
      </c>
      <c r="DG6" s="161">
        <f t="shared" si="9"/>
        <v>3.6585365853658534E-2</v>
      </c>
      <c r="DH6" s="161">
        <f t="shared" si="9"/>
        <v>2.5423728813559324E-2</v>
      </c>
      <c r="DI6" s="161">
        <f t="shared" si="9"/>
        <v>3.3707865168539325E-2</v>
      </c>
      <c r="DJ6" s="161">
        <f t="shared" si="9"/>
        <v>6.4171122994652413E-2</v>
      </c>
      <c r="DK6" s="161">
        <f t="shared" si="9"/>
        <v>1.6129032258064516E-2</v>
      </c>
      <c r="DL6" s="161">
        <f t="shared" si="9"/>
        <v>2.7397260273972601E-2</v>
      </c>
      <c r="DM6" s="161">
        <f t="shared" si="9"/>
        <v>3.1914893617021274E-2</v>
      </c>
      <c r="DN6" s="161">
        <f t="shared" si="9"/>
        <v>1.1627906976744186E-2</v>
      </c>
      <c r="DO6" s="161">
        <f t="shared" si="9"/>
        <v>5.2910052910052907E-2</v>
      </c>
      <c r="DP6" s="161">
        <f t="shared" si="9"/>
        <v>2.1126760563380281E-2</v>
      </c>
      <c r="DQ6" s="161">
        <f t="shared" si="9"/>
        <v>2.2727272727272728E-2</v>
      </c>
      <c r="DR6" s="161">
        <f t="shared" si="9"/>
        <v>5.185185185185185E-2</v>
      </c>
      <c r="DS6" s="161">
        <f t="shared" ref="DS6:EE6" si="10">DS4/DS2</f>
        <v>3.0120481927710843E-2</v>
      </c>
      <c r="DT6" s="161">
        <f t="shared" si="10"/>
        <v>1.680672268907563E-2</v>
      </c>
      <c r="DU6" s="161">
        <f t="shared" si="10"/>
        <v>8.130081300813009E-3</v>
      </c>
      <c r="DV6" s="161">
        <f t="shared" si="10"/>
        <v>2.717391304347826E-2</v>
      </c>
      <c r="DW6" s="161">
        <f t="shared" si="10"/>
        <v>2.6455026455026454E-2</v>
      </c>
      <c r="DX6" s="161">
        <f t="shared" si="10"/>
        <v>3.2258064516129031E-2</v>
      </c>
      <c r="DY6" s="161">
        <f t="shared" si="10"/>
        <v>5.263157894736842E-3</v>
      </c>
      <c r="DZ6" s="161">
        <f t="shared" si="10"/>
        <v>2.7027027027027029E-2</v>
      </c>
      <c r="EA6" s="161">
        <f t="shared" si="10"/>
        <v>1.9900497512437811E-2</v>
      </c>
      <c r="EB6" s="161">
        <f t="shared" si="10"/>
        <v>4.3209876543209874E-2</v>
      </c>
      <c r="EC6" s="161">
        <f t="shared" si="10"/>
        <v>2.1164021164021163E-2</v>
      </c>
      <c r="ED6" s="161">
        <f t="shared" si="10"/>
        <v>1.9417475728155338E-2</v>
      </c>
      <c r="EE6" s="161">
        <f t="shared" si="10"/>
        <v>1.1494252873563218E-2</v>
      </c>
      <c r="EF6" s="161">
        <f t="shared" ref="EF6:EP6" si="11">EF4/EF2</f>
        <v>5.4421768707482991E-2</v>
      </c>
      <c r="EG6" s="161">
        <f t="shared" si="11"/>
        <v>4.7945205479452052E-2</v>
      </c>
      <c r="EH6" s="161">
        <f t="shared" si="11"/>
        <v>4.0201005025125629E-2</v>
      </c>
      <c r="EI6" s="161">
        <f t="shared" si="11"/>
        <v>2.5974025974025976E-2</v>
      </c>
      <c r="EJ6" s="161">
        <f t="shared" si="11"/>
        <v>3.3557046979865772E-2</v>
      </c>
      <c r="EK6" s="161">
        <f t="shared" si="11"/>
        <v>3.1674208144796379E-2</v>
      </c>
      <c r="EL6" s="161">
        <f t="shared" si="11"/>
        <v>5.1413881748071976E-3</v>
      </c>
      <c r="EM6" s="161" t="e">
        <f t="shared" si="11"/>
        <v>#DIV/0!</v>
      </c>
      <c r="EN6" s="161" t="e">
        <f t="shared" si="11"/>
        <v>#DIV/0!</v>
      </c>
      <c r="EO6" s="161" t="e">
        <f t="shared" si="11"/>
        <v>#DIV/0!</v>
      </c>
      <c r="EP6" s="161" t="e">
        <f t="shared" si="11"/>
        <v>#DIV/0!</v>
      </c>
    </row>
    <row r="7" spans="1:146" s="31" customFormat="1" x14ac:dyDescent="0.3">
      <c r="A7" s="9" t="s">
        <v>87</v>
      </c>
      <c r="B7" s="161">
        <f>(B3+B4)/B2</f>
        <v>0.13333333333333333</v>
      </c>
      <c r="C7" s="161">
        <f t="shared" ref="C7:BN7" si="12">(C3+C4)/C2</f>
        <v>0.18840579710144928</v>
      </c>
      <c r="D7" s="161">
        <f t="shared" si="12"/>
        <v>0.16666666666666666</v>
      </c>
      <c r="E7" s="161">
        <f t="shared" si="12"/>
        <v>0.36764705882352944</v>
      </c>
      <c r="F7" s="161">
        <f t="shared" si="12"/>
        <v>0.30952380952380953</v>
      </c>
      <c r="G7" s="161">
        <f t="shared" si="12"/>
        <v>0.29629629629629628</v>
      </c>
      <c r="H7" s="161">
        <f t="shared" si="12"/>
        <v>0.23423423423423423</v>
      </c>
      <c r="I7" s="161">
        <f t="shared" si="12"/>
        <v>0.25438596491228072</v>
      </c>
      <c r="J7" s="161">
        <f t="shared" si="12"/>
        <v>0.27619047619047621</v>
      </c>
      <c r="K7" s="161">
        <f t="shared" si="12"/>
        <v>0.15238095238095239</v>
      </c>
      <c r="L7" s="161">
        <f t="shared" si="12"/>
        <v>0.23076923076923078</v>
      </c>
      <c r="M7" s="161">
        <f t="shared" si="12"/>
        <v>0.31132075471698112</v>
      </c>
      <c r="N7" s="161">
        <f t="shared" si="12"/>
        <v>0.25471698113207547</v>
      </c>
      <c r="O7" s="161">
        <f t="shared" si="12"/>
        <v>0.56999999999999995</v>
      </c>
      <c r="P7" s="161">
        <f t="shared" si="12"/>
        <v>0.39534883720930231</v>
      </c>
      <c r="Q7" s="161">
        <f t="shared" si="12"/>
        <v>0.375</v>
      </c>
      <c r="R7" s="161">
        <f t="shared" si="12"/>
        <v>0.38053097345132741</v>
      </c>
      <c r="S7" s="161">
        <f t="shared" si="12"/>
        <v>0.4264705882352941</v>
      </c>
      <c r="T7" s="161">
        <f t="shared" si="12"/>
        <v>0.3443708609271523</v>
      </c>
      <c r="U7" s="161">
        <f t="shared" si="12"/>
        <v>0.39416058394160586</v>
      </c>
      <c r="V7" s="161">
        <f t="shared" si="12"/>
        <v>0.32800000000000001</v>
      </c>
      <c r="W7" s="161">
        <f t="shared" si="12"/>
        <v>0.40404040404040403</v>
      </c>
      <c r="X7" s="161">
        <f t="shared" si="12"/>
        <v>0.45871559633027525</v>
      </c>
      <c r="Y7" s="161">
        <f t="shared" si="12"/>
        <v>0.30434782608695654</v>
      </c>
      <c r="Z7" s="161">
        <f t="shared" si="12"/>
        <v>0.3867924528301887</v>
      </c>
      <c r="AA7" s="161">
        <f t="shared" si="12"/>
        <v>0.39200000000000002</v>
      </c>
      <c r="AB7" s="161">
        <f t="shared" si="12"/>
        <v>0.40963855421686746</v>
      </c>
      <c r="AC7" s="161">
        <f t="shared" si="12"/>
        <v>0.47126436781609193</v>
      </c>
      <c r="AD7" s="161">
        <f t="shared" si="12"/>
        <v>0.41538461538461541</v>
      </c>
      <c r="AE7" s="161">
        <f t="shared" si="12"/>
        <v>0.37226277372262773</v>
      </c>
      <c r="AF7" s="161">
        <f t="shared" si="12"/>
        <v>0.44354838709677419</v>
      </c>
      <c r="AG7" s="161">
        <f t="shared" si="12"/>
        <v>0.36619718309859156</v>
      </c>
      <c r="AH7" s="161">
        <f t="shared" si="12"/>
        <v>0.38582677165354329</v>
      </c>
      <c r="AI7" s="161">
        <f t="shared" si="12"/>
        <v>0.2857142857142857</v>
      </c>
      <c r="AJ7" s="161">
        <f t="shared" si="12"/>
        <v>0.31858407079646017</v>
      </c>
      <c r="AK7" s="161">
        <f t="shared" si="12"/>
        <v>0.31192660550458717</v>
      </c>
      <c r="AL7" s="161">
        <f t="shared" si="12"/>
        <v>0.29729729729729731</v>
      </c>
      <c r="AM7" s="161">
        <f t="shared" si="12"/>
        <v>0.3235294117647059</v>
      </c>
      <c r="AN7" s="161">
        <f t="shared" si="12"/>
        <v>0.2978723404255319</v>
      </c>
      <c r="AO7" s="161">
        <f t="shared" si="12"/>
        <v>0.4375</v>
      </c>
      <c r="AP7" s="161">
        <f t="shared" si="12"/>
        <v>0.23391812865497075</v>
      </c>
      <c r="AQ7" s="161">
        <f t="shared" si="12"/>
        <v>0.23664122137404581</v>
      </c>
      <c r="AR7" s="161">
        <f t="shared" si="12"/>
        <v>0.29696969696969699</v>
      </c>
      <c r="AS7" s="161">
        <f t="shared" si="12"/>
        <v>0.25342465753424659</v>
      </c>
      <c r="AT7" s="161">
        <f t="shared" si="12"/>
        <v>0.31404958677685951</v>
      </c>
      <c r="AU7" s="161">
        <f t="shared" si="12"/>
        <v>0.4</v>
      </c>
      <c r="AV7" s="161">
        <f t="shared" si="12"/>
        <v>0.33561643835616439</v>
      </c>
      <c r="AW7" s="161">
        <f t="shared" si="12"/>
        <v>0.2537313432835821</v>
      </c>
      <c r="AX7" s="161">
        <f t="shared" si="12"/>
        <v>0.2868217054263566</v>
      </c>
      <c r="AY7" s="161">
        <f t="shared" si="12"/>
        <v>0.32110091743119268</v>
      </c>
      <c r="AZ7" s="161">
        <f t="shared" si="12"/>
        <v>0.3595505617977528</v>
      </c>
      <c r="BA7" s="161">
        <f t="shared" si="12"/>
        <v>0.42857142857142855</v>
      </c>
      <c r="BB7" s="161">
        <f t="shared" si="12"/>
        <v>0.3235294117647059</v>
      </c>
      <c r="BC7" s="161">
        <f t="shared" si="12"/>
        <v>0.22023809523809523</v>
      </c>
      <c r="BD7" s="161">
        <f t="shared" si="12"/>
        <v>0.25477707006369427</v>
      </c>
      <c r="BE7" s="161">
        <f t="shared" si="12"/>
        <v>0.22</v>
      </c>
      <c r="BF7" s="161">
        <f t="shared" si="12"/>
        <v>0.26708074534161491</v>
      </c>
      <c r="BG7" s="161">
        <f t="shared" si="12"/>
        <v>0.23529411764705882</v>
      </c>
      <c r="BH7" s="161">
        <f t="shared" si="12"/>
        <v>0.1889763779527559</v>
      </c>
      <c r="BI7" s="161">
        <f t="shared" si="12"/>
        <v>0.13157894736842105</v>
      </c>
      <c r="BJ7" s="161">
        <f t="shared" si="12"/>
        <v>7.8260869565217397E-2</v>
      </c>
      <c r="BK7" s="161">
        <f t="shared" si="12"/>
        <v>0.27200000000000002</v>
      </c>
      <c r="BL7" s="161">
        <f t="shared" si="12"/>
        <v>0.17924528301886791</v>
      </c>
      <c r="BM7" s="161">
        <f t="shared" si="12"/>
        <v>0.26136363636363635</v>
      </c>
      <c r="BN7" s="161">
        <f t="shared" si="12"/>
        <v>0.17391304347826086</v>
      </c>
      <c r="BO7" s="161">
        <f t="shared" ref="BO7:CI7" si="13">(BO3+BO4)/BO2</f>
        <v>0.16107382550335569</v>
      </c>
      <c r="BP7" s="161">
        <f t="shared" si="13"/>
        <v>0.16145833333333334</v>
      </c>
      <c r="BQ7" s="161">
        <f t="shared" si="13"/>
        <v>0.12244897959183673</v>
      </c>
      <c r="BR7" s="161">
        <f t="shared" si="13"/>
        <v>0.15573770491803279</v>
      </c>
      <c r="BS7" s="161">
        <f t="shared" si="13"/>
        <v>0.14173228346456693</v>
      </c>
      <c r="BT7" s="161">
        <f t="shared" si="13"/>
        <v>0.16901408450704225</v>
      </c>
      <c r="BU7" s="161">
        <f t="shared" si="13"/>
        <v>0.125</v>
      </c>
      <c r="BV7" s="161">
        <f t="shared" si="13"/>
        <v>0.10169491525423729</v>
      </c>
      <c r="BW7" s="161">
        <f t="shared" si="13"/>
        <v>0.16560509554140126</v>
      </c>
      <c r="BX7" s="161">
        <f t="shared" si="13"/>
        <v>0.17708333333333334</v>
      </c>
      <c r="BY7" s="161">
        <f t="shared" si="13"/>
        <v>0.15238095238095239</v>
      </c>
      <c r="BZ7" s="161">
        <f t="shared" si="13"/>
        <v>0.1357142857142857</v>
      </c>
      <c r="CA7" s="161">
        <f t="shared" si="13"/>
        <v>6.535947712418301E-2</v>
      </c>
      <c r="CB7" s="161">
        <f t="shared" si="13"/>
        <v>8.9108910891089105E-2</v>
      </c>
      <c r="CC7" s="161">
        <f t="shared" si="13"/>
        <v>0.10810810810810811</v>
      </c>
      <c r="CD7" s="161">
        <f t="shared" si="13"/>
        <v>0.12280701754385964</v>
      </c>
      <c r="CE7" s="161">
        <f t="shared" si="13"/>
        <v>7.5342465753424653E-2</v>
      </c>
      <c r="CF7" s="161">
        <f t="shared" si="13"/>
        <v>8.3916083916083919E-2</v>
      </c>
      <c r="CG7" s="161">
        <f t="shared" si="13"/>
        <v>4.40251572327044E-2</v>
      </c>
      <c r="CH7" s="161">
        <f t="shared" si="13"/>
        <v>9.7902097902097904E-2</v>
      </c>
      <c r="CI7" s="161">
        <f t="shared" si="13"/>
        <v>8.7837837837837843E-2</v>
      </c>
      <c r="CJ7" s="161">
        <f t="shared" ref="CJ7:CW7" si="14">(CJ3+CJ4)/CJ2</f>
        <v>9.0090090090090086E-2</v>
      </c>
      <c r="CK7" s="161">
        <f t="shared" si="14"/>
        <v>9.7826086956521743E-2</v>
      </c>
      <c r="CL7" s="161">
        <f t="shared" si="14"/>
        <v>6.5217391304347824E-2</v>
      </c>
      <c r="CM7" s="161">
        <f t="shared" si="14"/>
        <v>6.3291139240506333E-2</v>
      </c>
      <c r="CN7" s="161">
        <f t="shared" si="14"/>
        <v>5.7142857142857141E-2</v>
      </c>
      <c r="CO7" s="161">
        <f t="shared" si="14"/>
        <v>5.9459459459459463E-2</v>
      </c>
      <c r="CP7" s="161">
        <f t="shared" si="14"/>
        <v>5.8064516129032261E-2</v>
      </c>
      <c r="CQ7" s="161">
        <f t="shared" si="14"/>
        <v>5.6603773584905662E-2</v>
      </c>
      <c r="CR7" s="161">
        <f t="shared" si="14"/>
        <v>2.5157232704402517E-2</v>
      </c>
      <c r="CS7" s="161">
        <f t="shared" si="14"/>
        <v>5.5172413793103448E-2</v>
      </c>
      <c r="CT7" s="161">
        <f t="shared" si="14"/>
        <v>8.5714285714285715E-2</v>
      </c>
      <c r="CU7" s="161">
        <f t="shared" si="14"/>
        <v>6.358381502890173E-2</v>
      </c>
      <c r="CV7" s="161">
        <f t="shared" si="14"/>
        <v>0.125</v>
      </c>
      <c r="CW7" s="161">
        <f t="shared" si="14"/>
        <v>7.7519379844961239E-2</v>
      </c>
      <c r="CX7" s="161">
        <f t="shared" ref="CX7:DR7" si="15">(CX3+CX4)/CX2</f>
        <v>5.5555555555555552E-2</v>
      </c>
      <c r="CY7" s="161">
        <f t="shared" si="15"/>
        <v>3.3333333333333333E-2</v>
      </c>
      <c r="CZ7" s="161">
        <f t="shared" si="15"/>
        <v>6.8965517241379309E-2</v>
      </c>
      <c r="DA7" s="161">
        <f t="shared" si="15"/>
        <v>5.0458715596330278E-2</v>
      </c>
      <c r="DB7" s="161">
        <f t="shared" si="15"/>
        <v>4.4117647058823532E-2</v>
      </c>
      <c r="DC7" s="161">
        <f t="shared" si="15"/>
        <v>2.9239766081871343E-2</v>
      </c>
      <c r="DD7" s="161">
        <f t="shared" si="15"/>
        <v>5.5555555555555552E-2</v>
      </c>
      <c r="DE7" s="161">
        <f t="shared" si="15"/>
        <v>7.8313253012048195E-2</v>
      </c>
      <c r="DF7" s="161">
        <f t="shared" si="15"/>
        <v>2.4390243902439025E-2</v>
      </c>
      <c r="DG7" s="161">
        <f t="shared" si="15"/>
        <v>3.6585365853658534E-2</v>
      </c>
      <c r="DH7" s="161">
        <f t="shared" si="15"/>
        <v>3.3898305084745763E-2</v>
      </c>
      <c r="DI7" s="161">
        <f t="shared" si="15"/>
        <v>4.49438202247191E-2</v>
      </c>
      <c r="DJ7" s="161">
        <f t="shared" si="15"/>
        <v>6.9518716577540107E-2</v>
      </c>
      <c r="DK7" s="161">
        <f t="shared" si="15"/>
        <v>2.6881720430107527E-2</v>
      </c>
      <c r="DL7" s="161">
        <f t="shared" si="15"/>
        <v>2.7397260273972601E-2</v>
      </c>
      <c r="DM7" s="161">
        <f t="shared" si="15"/>
        <v>3.1914893617021274E-2</v>
      </c>
      <c r="DN7" s="161">
        <f t="shared" si="15"/>
        <v>1.7441860465116279E-2</v>
      </c>
      <c r="DO7" s="161">
        <f t="shared" si="15"/>
        <v>5.8201058201058198E-2</v>
      </c>
      <c r="DP7" s="161">
        <f t="shared" si="15"/>
        <v>2.8169014084507043E-2</v>
      </c>
      <c r="DQ7" s="161">
        <f t="shared" si="15"/>
        <v>2.2727272727272728E-2</v>
      </c>
      <c r="DR7" s="161">
        <f t="shared" si="15"/>
        <v>5.185185185185185E-2</v>
      </c>
      <c r="DS7" s="161">
        <f t="shared" ref="DS7:EE7" si="16">(DS3+DS4)/DS2</f>
        <v>4.8192771084337352E-2</v>
      </c>
      <c r="DT7" s="161">
        <f t="shared" si="16"/>
        <v>1.680672268907563E-2</v>
      </c>
      <c r="DU7" s="161">
        <f t="shared" si="16"/>
        <v>1.6260162601626018E-2</v>
      </c>
      <c r="DV7" s="161">
        <f t="shared" si="16"/>
        <v>3.2608695652173912E-2</v>
      </c>
      <c r="DW7" s="161">
        <f t="shared" si="16"/>
        <v>3.1746031746031744E-2</v>
      </c>
      <c r="DX7" s="161">
        <f t="shared" si="16"/>
        <v>3.2258064516129031E-2</v>
      </c>
      <c r="DY7" s="161">
        <f t="shared" si="16"/>
        <v>1.0526315789473684E-2</v>
      </c>
      <c r="DZ7" s="161">
        <f t="shared" si="16"/>
        <v>3.2432432432432434E-2</v>
      </c>
      <c r="EA7" s="161">
        <f t="shared" si="16"/>
        <v>2.4875621890547265E-2</v>
      </c>
      <c r="EB7" s="161">
        <f t="shared" si="16"/>
        <v>4.3209876543209874E-2</v>
      </c>
      <c r="EC7" s="161">
        <f t="shared" si="16"/>
        <v>2.6455026455026454E-2</v>
      </c>
      <c r="ED7" s="161">
        <f t="shared" si="16"/>
        <v>1.9417475728155338E-2</v>
      </c>
      <c r="EE7" s="161">
        <f t="shared" si="16"/>
        <v>1.7241379310344827E-2</v>
      </c>
      <c r="EF7" s="161">
        <f t="shared" ref="EF7:EP7" si="17">(EF3+EF4)/EF2</f>
        <v>6.1224489795918366E-2</v>
      </c>
      <c r="EG7" s="161">
        <f t="shared" si="17"/>
        <v>5.4794520547945202E-2</v>
      </c>
      <c r="EH7" s="161">
        <f t="shared" si="17"/>
        <v>4.0201005025125629E-2</v>
      </c>
      <c r="EI7" s="161">
        <f t="shared" si="17"/>
        <v>2.5974025974025976E-2</v>
      </c>
      <c r="EJ7" s="161">
        <f t="shared" si="17"/>
        <v>3.3557046979865772E-2</v>
      </c>
      <c r="EK7" s="161">
        <f t="shared" si="17"/>
        <v>4.072398190045249E-2</v>
      </c>
      <c r="EL7" s="161">
        <f t="shared" si="17"/>
        <v>5.1413881748071976E-3</v>
      </c>
      <c r="EM7" s="161" t="e">
        <f t="shared" si="17"/>
        <v>#DIV/0!</v>
      </c>
      <c r="EN7" s="161" t="e">
        <f t="shared" si="17"/>
        <v>#DIV/0!</v>
      </c>
      <c r="EO7" s="161" t="e">
        <f t="shared" si="17"/>
        <v>#DIV/0!</v>
      </c>
      <c r="EP7" s="161" t="e">
        <f t="shared" si="17"/>
        <v>#DIV/0!</v>
      </c>
    </row>
    <row r="10" spans="1:146" s="7" customFormat="1" x14ac:dyDescent="0.3">
      <c r="A10" s="9" t="s">
        <v>88</v>
      </c>
      <c r="B10" s="6">
        <f>B3+B4</f>
        <v>8</v>
      </c>
      <c r="C10" s="6">
        <f t="shared" ref="C10:BN10" si="18">C3+C4</f>
        <v>13</v>
      </c>
      <c r="D10" s="6">
        <f t="shared" si="18"/>
        <v>7</v>
      </c>
      <c r="E10" s="6">
        <f t="shared" si="18"/>
        <v>25</v>
      </c>
      <c r="F10" s="6">
        <f t="shared" si="18"/>
        <v>26</v>
      </c>
      <c r="G10" s="6">
        <f t="shared" si="18"/>
        <v>24</v>
      </c>
      <c r="H10" s="6">
        <f t="shared" si="18"/>
        <v>26</v>
      </c>
      <c r="I10" s="6">
        <f t="shared" si="18"/>
        <v>29</v>
      </c>
      <c r="J10" s="6">
        <f t="shared" si="18"/>
        <v>29</v>
      </c>
      <c r="K10" s="6">
        <f t="shared" si="18"/>
        <v>16</v>
      </c>
      <c r="L10" s="6">
        <f t="shared" si="18"/>
        <v>24</v>
      </c>
      <c r="M10" s="6">
        <f t="shared" si="18"/>
        <v>33</v>
      </c>
      <c r="N10" s="6">
        <f t="shared" si="18"/>
        <v>27</v>
      </c>
      <c r="O10" s="6">
        <f t="shared" si="18"/>
        <v>57</v>
      </c>
      <c r="P10" s="6">
        <f t="shared" si="18"/>
        <v>34</v>
      </c>
      <c r="Q10" s="6">
        <f t="shared" si="18"/>
        <v>27</v>
      </c>
      <c r="R10" s="6">
        <f t="shared" si="18"/>
        <v>43</v>
      </c>
      <c r="S10" s="6">
        <f t="shared" si="18"/>
        <v>58</v>
      </c>
      <c r="T10" s="6">
        <f t="shared" si="18"/>
        <v>52</v>
      </c>
      <c r="U10" s="6">
        <f t="shared" si="18"/>
        <v>54</v>
      </c>
      <c r="V10" s="6">
        <f t="shared" si="18"/>
        <v>41</v>
      </c>
      <c r="W10" s="6">
        <f t="shared" si="18"/>
        <v>40</v>
      </c>
      <c r="X10" s="6">
        <f t="shared" si="18"/>
        <v>50</v>
      </c>
      <c r="Y10" s="6">
        <f t="shared" si="18"/>
        <v>35</v>
      </c>
      <c r="Z10" s="6">
        <f t="shared" si="18"/>
        <v>41</v>
      </c>
      <c r="AA10" s="6">
        <f t="shared" si="18"/>
        <v>49</v>
      </c>
      <c r="AB10" s="6">
        <f t="shared" si="18"/>
        <v>34</v>
      </c>
      <c r="AC10" s="6">
        <f t="shared" si="18"/>
        <v>41</v>
      </c>
      <c r="AD10" s="6">
        <f t="shared" si="18"/>
        <v>54</v>
      </c>
      <c r="AE10" s="6">
        <f t="shared" si="18"/>
        <v>51</v>
      </c>
      <c r="AF10" s="6">
        <f t="shared" si="18"/>
        <v>55</v>
      </c>
      <c r="AG10" s="6">
        <f t="shared" si="18"/>
        <v>52</v>
      </c>
      <c r="AH10" s="6">
        <f t="shared" si="18"/>
        <v>49</v>
      </c>
      <c r="AI10" s="6">
        <f t="shared" si="18"/>
        <v>30</v>
      </c>
      <c r="AJ10" s="6">
        <f t="shared" si="18"/>
        <v>36</v>
      </c>
      <c r="AK10" s="6">
        <f t="shared" si="18"/>
        <v>34</v>
      </c>
      <c r="AL10" s="6">
        <f t="shared" si="18"/>
        <v>22</v>
      </c>
      <c r="AM10" s="6">
        <f t="shared" si="18"/>
        <v>33</v>
      </c>
      <c r="AN10" s="6">
        <f t="shared" si="18"/>
        <v>28</v>
      </c>
      <c r="AO10" s="6">
        <f t="shared" si="18"/>
        <v>49</v>
      </c>
      <c r="AP10" s="6">
        <f t="shared" si="18"/>
        <v>40</v>
      </c>
      <c r="AQ10" s="6">
        <f t="shared" si="18"/>
        <v>31</v>
      </c>
      <c r="AR10" s="6">
        <f t="shared" si="18"/>
        <v>49</v>
      </c>
      <c r="AS10" s="6">
        <f t="shared" si="18"/>
        <v>37</v>
      </c>
      <c r="AT10" s="6">
        <f t="shared" si="18"/>
        <v>38</v>
      </c>
      <c r="AU10" s="6">
        <f t="shared" si="18"/>
        <v>50</v>
      </c>
      <c r="AV10" s="6">
        <f t="shared" si="18"/>
        <v>49</v>
      </c>
      <c r="AW10" s="6">
        <f t="shared" si="18"/>
        <v>34</v>
      </c>
      <c r="AX10" s="6">
        <f t="shared" si="18"/>
        <v>37</v>
      </c>
      <c r="AY10" s="6">
        <f t="shared" si="18"/>
        <v>35</v>
      </c>
      <c r="AZ10" s="6">
        <f t="shared" si="18"/>
        <v>32</v>
      </c>
      <c r="BA10" s="6">
        <f t="shared" si="18"/>
        <v>39</v>
      </c>
      <c r="BB10" s="6">
        <f t="shared" si="18"/>
        <v>44</v>
      </c>
      <c r="BC10" s="6">
        <f t="shared" si="18"/>
        <v>37</v>
      </c>
      <c r="BD10" s="6">
        <f t="shared" si="18"/>
        <v>40</v>
      </c>
      <c r="BE10" s="6">
        <f t="shared" si="18"/>
        <v>33</v>
      </c>
      <c r="BF10" s="6">
        <f t="shared" si="18"/>
        <v>43</v>
      </c>
      <c r="BG10" s="6">
        <f t="shared" si="18"/>
        <v>32</v>
      </c>
      <c r="BH10" s="6">
        <f t="shared" si="18"/>
        <v>24</v>
      </c>
      <c r="BI10" s="6">
        <f t="shared" si="18"/>
        <v>15</v>
      </c>
      <c r="BJ10" s="6">
        <f t="shared" si="18"/>
        <v>9</v>
      </c>
      <c r="BK10" s="6">
        <f t="shared" si="18"/>
        <v>34</v>
      </c>
      <c r="BL10" s="6">
        <f t="shared" si="18"/>
        <v>19</v>
      </c>
      <c r="BM10" s="6">
        <f t="shared" si="18"/>
        <v>23</v>
      </c>
      <c r="BN10" s="6">
        <f t="shared" si="18"/>
        <v>20</v>
      </c>
      <c r="BO10" s="6">
        <f t="shared" ref="BO10:CI10" si="19">BO3+BO4</f>
        <v>24</v>
      </c>
      <c r="BP10" s="6">
        <f t="shared" si="19"/>
        <v>31</v>
      </c>
      <c r="BQ10" s="6">
        <f t="shared" si="19"/>
        <v>18</v>
      </c>
      <c r="BR10" s="6">
        <f t="shared" si="19"/>
        <v>19</v>
      </c>
      <c r="BS10" s="6">
        <f t="shared" si="19"/>
        <v>18</v>
      </c>
      <c r="BT10" s="6">
        <f t="shared" si="19"/>
        <v>24</v>
      </c>
      <c r="BU10" s="6">
        <f t="shared" si="19"/>
        <v>18</v>
      </c>
      <c r="BV10" s="6">
        <f t="shared" si="19"/>
        <v>12</v>
      </c>
      <c r="BW10" s="6">
        <f t="shared" si="19"/>
        <v>26</v>
      </c>
      <c r="BX10" s="6">
        <f t="shared" si="19"/>
        <v>17</v>
      </c>
      <c r="BY10" s="6">
        <f t="shared" si="19"/>
        <v>16</v>
      </c>
      <c r="BZ10" s="6">
        <f t="shared" si="19"/>
        <v>19</v>
      </c>
      <c r="CA10" s="6">
        <f t="shared" si="19"/>
        <v>10</v>
      </c>
      <c r="CB10" s="6">
        <f t="shared" si="19"/>
        <v>18</v>
      </c>
      <c r="CC10" s="6">
        <f t="shared" si="19"/>
        <v>20</v>
      </c>
      <c r="CD10" s="6">
        <f t="shared" si="19"/>
        <v>21</v>
      </c>
      <c r="CE10" s="6">
        <f t="shared" si="19"/>
        <v>11</v>
      </c>
      <c r="CF10" s="6">
        <f t="shared" si="19"/>
        <v>12</v>
      </c>
      <c r="CG10" s="6">
        <f t="shared" si="19"/>
        <v>7</v>
      </c>
      <c r="CH10" s="6">
        <f t="shared" si="19"/>
        <v>14</v>
      </c>
      <c r="CI10" s="6">
        <f t="shared" si="19"/>
        <v>13</v>
      </c>
      <c r="CJ10" s="6">
        <f t="shared" ref="CJ10:CW10" si="20">CJ3+CJ4</f>
        <v>10</v>
      </c>
      <c r="CK10" s="6">
        <f t="shared" si="20"/>
        <v>9</v>
      </c>
      <c r="CL10" s="6">
        <f t="shared" si="20"/>
        <v>9</v>
      </c>
      <c r="CM10" s="6">
        <f t="shared" si="20"/>
        <v>10</v>
      </c>
      <c r="CN10" s="6">
        <f t="shared" si="20"/>
        <v>10</v>
      </c>
      <c r="CO10" s="6">
        <f t="shared" si="20"/>
        <v>11</v>
      </c>
      <c r="CP10" s="6">
        <f t="shared" si="20"/>
        <v>9</v>
      </c>
      <c r="CQ10" s="6">
        <f t="shared" si="20"/>
        <v>9</v>
      </c>
      <c r="CR10" s="6">
        <f t="shared" si="20"/>
        <v>4</v>
      </c>
      <c r="CS10" s="6">
        <f t="shared" si="20"/>
        <v>8</v>
      </c>
      <c r="CT10" s="6">
        <f t="shared" si="20"/>
        <v>12</v>
      </c>
      <c r="CU10" s="6">
        <f t="shared" si="20"/>
        <v>11</v>
      </c>
      <c r="CV10" s="6">
        <f t="shared" si="20"/>
        <v>14</v>
      </c>
      <c r="CW10" s="6">
        <f t="shared" si="20"/>
        <v>10</v>
      </c>
      <c r="CX10" s="6">
        <f t="shared" ref="CX10:DR10" si="21">CX3+CX4</f>
        <v>10</v>
      </c>
      <c r="CY10" s="6">
        <f t="shared" si="21"/>
        <v>6</v>
      </c>
      <c r="CZ10" s="6">
        <f t="shared" si="21"/>
        <v>14</v>
      </c>
      <c r="DA10" s="6">
        <f t="shared" si="21"/>
        <v>11</v>
      </c>
      <c r="DB10" s="6">
        <f t="shared" si="21"/>
        <v>6</v>
      </c>
      <c r="DC10" s="6">
        <f t="shared" si="21"/>
        <v>5</v>
      </c>
      <c r="DD10" s="6">
        <f t="shared" si="21"/>
        <v>9</v>
      </c>
      <c r="DE10" s="6">
        <f t="shared" si="21"/>
        <v>13</v>
      </c>
      <c r="DF10" s="6">
        <f t="shared" si="21"/>
        <v>4</v>
      </c>
      <c r="DG10" s="6">
        <f t="shared" si="21"/>
        <v>6</v>
      </c>
      <c r="DH10" s="6">
        <f t="shared" si="21"/>
        <v>4</v>
      </c>
      <c r="DI10" s="6">
        <f t="shared" si="21"/>
        <v>4</v>
      </c>
      <c r="DJ10" s="6">
        <f t="shared" si="21"/>
        <v>13</v>
      </c>
      <c r="DK10" s="6">
        <f t="shared" si="21"/>
        <v>5</v>
      </c>
      <c r="DL10" s="6">
        <f t="shared" si="21"/>
        <v>6</v>
      </c>
      <c r="DM10" s="6">
        <f t="shared" si="21"/>
        <v>6</v>
      </c>
      <c r="DN10" s="6">
        <f t="shared" si="21"/>
        <v>3</v>
      </c>
      <c r="DO10" s="6">
        <f t="shared" si="21"/>
        <v>11</v>
      </c>
      <c r="DP10" s="6">
        <f t="shared" si="21"/>
        <v>4</v>
      </c>
      <c r="DQ10" s="6">
        <f t="shared" si="21"/>
        <v>4</v>
      </c>
      <c r="DR10" s="6">
        <f t="shared" si="21"/>
        <v>7</v>
      </c>
      <c r="DS10" s="6">
        <f t="shared" ref="DS10:EE10" si="22">DS3+DS4</f>
        <v>8</v>
      </c>
      <c r="DT10" s="6">
        <f t="shared" si="22"/>
        <v>2</v>
      </c>
      <c r="DU10" s="6">
        <f t="shared" si="22"/>
        <v>2</v>
      </c>
      <c r="DV10" s="6">
        <f t="shared" si="22"/>
        <v>6</v>
      </c>
      <c r="DW10" s="6">
        <f t="shared" si="22"/>
        <v>6</v>
      </c>
      <c r="DX10" s="6">
        <f t="shared" si="22"/>
        <v>7</v>
      </c>
      <c r="DY10" s="6">
        <f t="shared" si="22"/>
        <v>2</v>
      </c>
      <c r="DZ10" s="6">
        <f t="shared" si="22"/>
        <v>6</v>
      </c>
      <c r="EA10" s="6">
        <f t="shared" si="22"/>
        <v>5</v>
      </c>
      <c r="EB10" s="6">
        <f t="shared" si="22"/>
        <v>7</v>
      </c>
      <c r="EC10" s="6">
        <f t="shared" si="22"/>
        <v>5</v>
      </c>
      <c r="ED10" s="6">
        <f t="shared" si="22"/>
        <v>4</v>
      </c>
      <c r="EE10" s="6">
        <f t="shared" si="22"/>
        <v>3</v>
      </c>
      <c r="EF10" s="6">
        <f t="shared" ref="EF10:EP10" si="23">EF3+EF4</f>
        <v>9</v>
      </c>
      <c r="EG10" s="6">
        <f t="shared" si="23"/>
        <v>8</v>
      </c>
      <c r="EH10" s="6">
        <f t="shared" si="23"/>
        <v>8</v>
      </c>
      <c r="EI10" s="6">
        <f t="shared" si="23"/>
        <v>4</v>
      </c>
      <c r="EJ10" s="6">
        <f t="shared" si="23"/>
        <v>5</v>
      </c>
      <c r="EK10" s="6">
        <f t="shared" si="23"/>
        <v>9</v>
      </c>
      <c r="EL10" s="6">
        <f t="shared" si="23"/>
        <v>2</v>
      </c>
      <c r="EM10" s="6">
        <f t="shared" si="23"/>
        <v>0</v>
      </c>
      <c r="EN10" s="6">
        <f t="shared" si="23"/>
        <v>0</v>
      </c>
      <c r="EO10" s="6">
        <f t="shared" si="23"/>
        <v>0</v>
      </c>
      <c r="EP10" s="6">
        <f t="shared" si="23"/>
        <v>0</v>
      </c>
    </row>
    <row r="11" spans="1:146" s="7" customFormat="1" ht="28.95" customHeight="1" x14ac:dyDescent="0.3">
      <c r="A11" s="9" t="s">
        <v>89</v>
      </c>
      <c r="T11" s="6">
        <v>299</v>
      </c>
      <c r="U11" s="6">
        <v>294</v>
      </c>
      <c r="V11" s="6">
        <v>306</v>
      </c>
      <c r="W11" s="6">
        <v>274</v>
      </c>
      <c r="X11" s="6">
        <v>295</v>
      </c>
      <c r="Y11" s="6">
        <v>258</v>
      </c>
      <c r="Z11" s="6">
        <v>262</v>
      </c>
      <c r="AA11" s="6">
        <v>288</v>
      </c>
      <c r="AB11" s="6">
        <v>301</v>
      </c>
      <c r="AC11" s="6">
        <v>282</v>
      </c>
      <c r="AD11" s="6">
        <v>279</v>
      </c>
      <c r="AE11" s="6">
        <f>SUM(AE15:AE16)</f>
        <v>273</v>
      </c>
      <c r="AF11" s="6">
        <f t="shared" ref="AF11:CI11" si="24">SUM(AF15:AF16)</f>
        <v>251</v>
      </c>
      <c r="AG11" s="6">
        <f t="shared" si="24"/>
        <v>248</v>
      </c>
      <c r="AH11" s="6">
        <f t="shared" si="24"/>
        <v>239</v>
      </c>
      <c r="AI11" s="6">
        <f t="shared" si="24"/>
        <v>244</v>
      </c>
      <c r="AJ11" s="6">
        <f t="shared" si="24"/>
        <v>229</v>
      </c>
      <c r="AK11" s="6">
        <f t="shared" si="24"/>
        <v>251</v>
      </c>
      <c r="AL11" s="6">
        <f t="shared" si="24"/>
        <v>182</v>
      </c>
      <c r="AM11" s="6">
        <f t="shared" si="24"/>
        <v>237</v>
      </c>
      <c r="AN11" s="6">
        <f t="shared" si="24"/>
        <v>201</v>
      </c>
      <c r="AO11" s="6">
        <f t="shared" si="24"/>
        <v>228</v>
      </c>
      <c r="AP11" s="6">
        <f t="shared" si="24"/>
        <v>236</v>
      </c>
      <c r="AQ11" s="6">
        <f t="shared" si="24"/>
        <v>242</v>
      </c>
      <c r="AR11" s="6">
        <f t="shared" si="24"/>
        <v>230</v>
      </c>
      <c r="AS11" s="6">
        <f t="shared" si="24"/>
        <v>221</v>
      </c>
      <c r="AT11" s="6">
        <f t="shared" si="24"/>
        <v>205</v>
      </c>
      <c r="AU11" s="6">
        <f t="shared" si="24"/>
        <v>185</v>
      </c>
      <c r="AV11" s="6">
        <f t="shared" si="24"/>
        <v>188</v>
      </c>
      <c r="AW11" s="6">
        <f t="shared" si="24"/>
        <v>196</v>
      </c>
      <c r="AX11" s="6">
        <f t="shared" si="24"/>
        <v>212</v>
      </c>
      <c r="AY11" s="6">
        <f t="shared" si="24"/>
        <v>218</v>
      </c>
      <c r="AZ11" s="6">
        <f t="shared" si="24"/>
        <v>200</v>
      </c>
      <c r="BA11" s="6">
        <f t="shared" si="24"/>
        <v>202</v>
      </c>
      <c r="BB11" s="6">
        <f t="shared" si="24"/>
        <v>192</v>
      </c>
      <c r="BC11" s="6">
        <f t="shared" si="24"/>
        <v>192</v>
      </c>
      <c r="BD11" s="6">
        <f t="shared" si="24"/>
        <v>178</v>
      </c>
      <c r="BE11" s="6">
        <f t="shared" si="24"/>
        <v>156</v>
      </c>
      <c r="BF11" s="6">
        <f t="shared" si="24"/>
        <v>145</v>
      </c>
      <c r="BG11" s="6">
        <f t="shared" si="24"/>
        <v>133</v>
      </c>
      <c r="BH11" s="6">
        <f t="shared" si="24"/>
        <v>142</v>
      </c>
      <c r="BI11" s="6">
        <f t="shared" si="24"/>
        <v>147</v>
      </c>
      <c r="BJ11" s="6">
        <f t="shared" si="24"/>
        <v>145</v>
      </c>
      <c r="BK11" s="6">
        <f t="shared" si="24"/>
        <v>126</v>
      </c>
      <c r="BL11" s="6">
        <f t="shared" si="24"/>
        <v>133</v>
      </c>
      <c r="BM11" s="6">
        <f t="shared" si="24"/>
        <v>136</v>
      </c>
      <c r="BN11" s="6">
        <f t="shared" si="24"/>
        <v>135</v>
      </c>
      <c r="BO11" s="6">
        <f t="shared" si="24"/>
        <v>123</v>
      </c>
      <c r="BP11" s="6">
        <f t="shared" si="24"/>
        <v>124</v>
      </c>
      <c r="BQ11" s="6">
        <f t="shared" si="24"/>
        <v>121</v>
      </c>
      <c r="BR11" s="6">
        <f t="shared" si="24"/>
        <v>124</v>
      </c>
      <c r="BS11" s="6">
        <f t="shared" si="24"/>
        <v>134</v>
      </c>
      <c r="BT11" s="6">
        <f t="shared" si="24"/>
        <v>131</v>
      </c>
      <c r="BU11" s="6">
        <f t="shared" si="24"/>
        <v>119</v>
      </c>
      <c r="BV11" s="6">
        <f t="shared" si="24"/>
        <v>117</v>
      </c>
      <c r="BW11" s="6">
        <f t="shared" si="24"/>
        <v>98</v>
      </c>
      <c r="BX11" s="6">
        <f t="shared" si="24"/>
        <v>112</v>
      </c>
      <c r="BY11" s="6">
        <f t="shared" si="24"/>
        <v>110</v>
      </c>
      <c r="BZ11" s="6">
        <f t="shared" si="24"/>
        <v>104</v>
      </c>
      <c r="CA11" s="6">
        <f t="shared" si="24"/>
        <v>91</v>
      </c>
      <c r="CB11" s="6">
        <f t="shared" si="24"/>
        <v>77</v>
      </c>
      <c r="CC11" s="6">
        <f t="shared" si="24"/>
        <v>78</v>
      </c>
      <c r="CD11" s="6">
        <f t="shared" si="24"/>
        <v>70</v>
      </c>
      <c r="CE11" s="6">
        <f t="shared" si="24"/>
        <v>64</v>
      </c>
      <c r="CF11" s="6">
        <f t="shared" si="24"/>
        <v>69</v>
      </c>
      <c r="CG11" s="6">
        <f t="shared" si="24"/>
        <v>68</v>
      </c>
      <c r="CH11" s="6">
        <f t="shared" si="24"/>
        <v>58</v>
      </c>
      <c r="CI11" s="6">
        <f t="shared" si="24"/>
        <v>55</v>
      </c>
      <c r="CJ11" s="6">
        <f t="shared" ref="CJ11:CW11" si="25">SUM(CJ15:CJ16)</f>
        <v>58</v>
      </c>
      <c r="CK11" s="6">
        <f t="shared" si="25"/>
        <v>59</v>
      </c>
      <c r="CL11" s="6">
        <f t="shared" si="25"/>
        <v>54</v>
      </c>
      <c r="CM11" s="6">
        <f t="shared" si="25"/>
        <v>56</v>
      </c>
      <c r="CN11" s="6">
        <f t="shared" si="25"/>
        <v>53</v>
      </c>
      <c r="CO11" s="6">
        <f t="shared" si="25"/>
        <v>58</v>
      </c>
      <c r="CP11" s="6">
        <f t="shared" si="25"/>
        <v>52</v>
      </c>
      <c r="CQ11" s="6">
        <f t="shared" si="25"/>
        <v>57</v>
      </c>
      <c r="CR11" s="6">
        <f t="shared" si="25"/>
        <v>36</v>
      </c>
      <c r="CS11" s="6">
        <f t="shared" si="25"/>
        <v>55</v>
      </c>
      <c r="CT11" s="6">
        <f t="shared" si="25"/>
        <v>55</v>
      </c>
      <c r="CU11" s="6">
        <f t="shared" si="25"/>
        <v>45</v>
      </c>
      <c r="CV11" s="6">
        <f t="shared" si="25"/>
        <v>39</v>
      </c>
      <c r="CW11" s="6">
        <f t="shared" si="25"/>
        <v>40</v>
      </c>
      <c r="CX11" s="6">
        <f t="shared" ref="CX11:DR11" si="26">SUM(CX15:CX16)</f>
        <v>32</v>
      </c>
      <c r="CY11" s="6">
        <f t="shared" si="26"/>
        <v>26</v>
      </c>
      <c r="CZ11" s="6">
        <f t="shared" si="26"/>
        <v>32</v>
      </c>
      <c r="DA11" s="6">
        <f t="shared" si="26"/>
        <v>35</v>
      </c>
      <c r="DB11" s="6">
        <f t="shared" si="26"/>
        <v>25</v>
      </c>
      <c r="DC11" s="6">
        <f t="shared" si="26"/>
        <v>23</v>
      </c>
      <c r="DD11" s="6">
        <f t="shared" si="26"/>
        <v>21</v>
      </c>
      <c r="DE11" s="6">
        <f t="shared" si="26"/>
        <v>22</v>
      </c>
      <c r="DF11" s="6">
        <f t="shared" si="26"/>
        <v>24</v>
      </c>
      <c r="DG11" s="6">
        <f t="shared" si="26"/>
        <v>30</v>
      </c>
      <c r="DH11" s="6">
        <f t="shared" si="26"/>
        <v>23</v>
      </c>
      <c r="DI11" s="6">
        <f t="shared" si="26"/>
        <v>25</v>
      </c>
      <c r="DJ11" s="6">
        <f t="shared" si="26"/>
        <v>32</v>
      </c>
      <c r="DK11" s="6">
        <f t="shared" si="26"/>
        <v>25</v>
      </c>
      <c r="DL11" s="6">
        <f t="shared" si="26"/>
        <v>22</v>
      </c>
      <c r="DM11" s="6">
        <f t="shared" si="26"/>
        <v>18</v>
      </c>
      <c r="DN11" s="6">
        <f t="shared" si="26"/>
        <v>25</v>
      </c>
      <c r="DO11" s="6">
        <f t="shared" si="26"/>
        <v>26</v>
      </c>
      <c r="DP11" s="6">
        <f t="shared" si="26"/>
        <v>25</v>
      </c>
      <c r="DQ11" s="6">
        <f t="shared" si="26"/>
        <v>21</v>
      </c>
      <c r="DR11" s="6">
        <f t="shared" si="26"/>
        <v>19</v>
      </c>
      <c r="DS11" s="6">
        <f t="shared" ref="DS11:EE11" si="27">SUM(DS15:DS16)</f>
        <v>23</v>
      </c>
      <c r="DT11" s="6">
        <f t="shared" si="27"/>
        <v>20</v>
      </c>
      <c r="DU11" s="6">
        <f t="shared" si="27"/>
        <v>22</v>
      </c>
      <c r="DV11" s="6">
        <f t="shared" si="27"/>
        <v>18</v>
      </c>
      <c r="DW11" s="6">
        <f t="shared" si="27"/>
        <v>21</v>
      </c>
      <c r="DX11" s="6">
        <f t="shared" si="27"/>
        <v>18</v>
      </c>
      <c r="DY11" s="6">
        <f t="shared" si="27"/>
        <v>11</v>
      </c>
      <c r="DZ11" s="6">
        <f t="shared" si="27"/>
        <v>16</v>
      </c>
      <c r="EA11" s="6">
        <f t="shared" si="27"/>
        <v>20</v>
      </c>
      <c r="EB11" s="6">
        <f t="shared" si="27"/>
        <v>9</v>
      </c>
      <c r="EC11" s="6">
        <f t="shared" si="27"/>
        <v>20</v>
      </c>
      <c r="ED11" s="6">
        <f t="shared" si="27"/>
        <v>24</v>
      </c>
      <c r="EE11" s="6">
        <f t="shared" si="27"/>
        <v>21</v>
      </c>
      <c r="EF11" s="6">
        <f t="shared" ref="EF11:EP11" si="28">SUM(EF15:EF16)</f>
        <v>21</v>
      </c>
      <c r="EG11" s="6">
        <f t="shared" si="28"/>
        <v>16</v>
      </c>
      <c r="EH11" s="6">
        <f t="shared" si="28"/>
        <v>17</v>
      </c>
      <c r="EI11" s="6">
        <f t="shared" si="28"/>
        <v>23</v>
      </c>
      <c r="EJ11" s="6">
        <f t="shared" si="28"/>
        <v>24</v>
      </c>
      <c r="EK11" s="6">
        <f t="shared" si="28"/>
        <v>10</v>
      </c>
      <c r="EL11" s="6">
        <f t="shared" si="28"/>
        <v>13</v>
      </c>
      <c r="EM11" s="6">
        <f t="shared" si="28"/>
        <v>0</v>
      </c>
      <c r="EN11" s="6">
        <f t="shared" si="28"/>
        <v>0</v>
      </c>
      <c r="EO11" s="6">
        <f t="shared" si="28"/>
        <v>0</v>
      </c>
      <c r="EP11" s="6">
        <f t="shared" si="28"/>
        <v>0</v>
      </c>
    </row>
    <row r="12" spans="1:146" s="31" customFormat="1" x14ac:dyDescent="0.3">
      <c r="A12" s="9" t="s">
        <v>90</v>
      </c>
      <c r="T12" s="161">
        <f>T10/T11</f>
        <v>0.17391304347826086</v>
      </c>
      <c r="U12" s="161">
        <f t="shared" ref="U12:CF12" si="29">U10/U11</f>
        <v>0.18367346938775511</v>
      </c>
      <c r="V12" s="161">
        <f t="shared" si="29"/>
        <v>0.13398692810457516</v>
      </c>
      <c r="W12" s="161">
        <f t="shared" si="29"/>
        <v>0.145985401459854</v>
      </c>
      <c r="X12" s="161">
        <f t="shared" si="29"/>
        <v>0.16949152542372881</v>
      </c>
      <c r="Y12" s="161">
        <f t="shared" si="29"/>
        <v>0.13565891472868216</v>
      </c>
      <c r="Z12" s="161">
        <f t="shared" si="29"/>
        <v>0.15648854961832062</v>
      </c>
      <c r="AA12" s="161">
        <f t="shared" si="29"/>
        <v>0.1701388888888889</v>
      </c>
      <c r="AB12" s="161">
        <f t="shared" si="29"/>
        <v>0.11295681063122924</v>
      </c>
      <c r="AC12" s="161">
        <f t="shared" si="29"/>
        <v>0.1453900709219858</v>
      </c>
      <c r="AD12" s="161">
        <f t="shared" si="29"/>
        <v>0.19354838709677419</v>
      </c>
      <c r="AE12" s="161">
        <f t="shared" si="29"/>
        <v>0.18681318681318682</v>
      </c>
      <c r="AF12" s="161">
        <f t="shared" si="29"/>
        <v>0.21912350597609562</v>
      </c>
      <c r="AG12" s="161">
        <f t="shared" si="29"/>
        <v>0.20967741935483872</v>
      </c>
      <c r="AH12" s="161">
        <f t="shared" si="29"/>
        <v>0.20502092050209206</v>
      </c>
      <c r="AI12" s="161">
        <f t="shared" si="29"/>
        <v>0.12295081967213115</v>
      </c>
      <c r="AJ12" s="161">
        <f t="shared" si="29"/>
        <v>0.15720524017467249</v>
      </c>
      <c r="AK12" s="161">
        <f t="shared" si="29"/>
        <v>0.13545816733067728</v>
      </c>
      <c r="AL12" s="161">
        <f t="shared" si="29"/>
        <v>0.12087912087912088</v>
      </c>
      <c r="AM12" s="161">
        <f t="shared" si="29"/>
        <v>0.13924050632911392</v>
      </c>
      <c r="AN12" s="161">
        <f t="shared" si="29"/>
        <v>0.13930348258706468</v>
      </c>
      <c r="AO12" s="161">
        <f t="shared" si="29"/>
        <v>0.21491228070175439</v>
      </c>
      <c r="AP12" s="161">
        <f t="shared" si="29"/>
        <v>0.16949152542372881</v>
      </c>
      <c r="AQ12" s="161">
        <f t="shared" si="29"/>
        <v>0.128099173553719</v>
      </c>
      <c r="AR12" s="161">
        <f t="shared" si="29"/>
        <v>0.21304347826086956</v>
      </c>
      <c r="AS12" s="161">
        <f t="shared" si="29"/>
        <v>0.167420814479638</v>
      </c>
      <c r="AT12" s="161">
        <f t="shared" si="29"/>
        <v>0.18536585365853658</v>
      </c>
      <c r="AU12" s="161">
        <f t="shared" si="29"/>
        <v>0.27027027027027029</v>
      </c>
      <c r="AV12" s="161">
        <f t="shared" si="29"/>
        <v>0.26063829787234044</v>
      </c>
      <c r="AW12" s="161">
        <f t="shared" si="29"/>
        <v>0.17346938775510204</v>
      </c>
      <c r="AX12" s="161">
        <f t="shared" si="29"/>
        <v>0.17452830188679244</v>
      </c>
      <c r="AY12" s="161">
        <f t="shared" si="29"/>
        <v>0.16055045871559634</v>
      </c>
      <c r="AZ12" s="161">
        <f t="shared" si="29"/>
        <v>0.16</v>
      </c>
      <c r="BA12" s="161">
        <f t="shared" si="29"/>
        <v>0.19306930693069307</v>
      </c>
      <c r="BB12" s="161">
        <f t="shared" si="29"/>
        <v>0.22916666666666666</v>
      </c>
      <c r="BC12" s="161">
        <f t="shared" si="29"/>
        <v>0.19270833333333334</v>
      </c>
      <c r="BD12" s="161">
        <f t="shared" si="29"/>
        <v>0.2247191011235955</v>
      </c>
      <c r="BE12" s="161">
        <f t="shared" si="29"/>
        <v>0.21153846153846154</v>
      </c>
      <c r="BF12" s="161">
        <f t="shared" si="29"/>
        <v>0.29655172413793102</v>
      </c>
      <c r="BG12" s="161">
        <f t="shared" si="29"/>
        <v>0.24060150375939848</v>
      </c>
      <c r="BH12" s="161">
        <f t="shared" si="29"/>
        <v>0.16901408450704225</v>
      </c>
      <c r="BI12" s="161">
        <f t="shared" si="29"/>
        <v>0.10204081632653061</v>
      </c>
      <c r="BJ12" s="161">
        <f t="shared" si="29"/>
        <v>6.2068965517241378E-2</v>
      </c>
      <c r="BK12" s="161">
        <f t="shared" si="29"/>
        <v>0.26984126984126983</v>
      </c>
      <c r="BL12" s="161">
        <f t="shared" si="29"/>
        <v>0.14285714285714285</v>
      </c>
      <c r="BM12" s="161">
        <f t="shared" si="29"/>
        <v>0.16911764705882354</v>
      </c>
      <c r="BN12" s="161">
        <f t="shared" si="29"/>
        <v>0.14814814814814814</v>
      </c>
      <c r="BO12" s="161">
        <f t="shared" si="29"/>
        <v>0.1951219512195122</v>
      </c>
      <c r="BP12" s="161">
        <f t="shared" si="29"/>
        <v>0.25</v>
      </c>
      <c r="BQ12" s="161">
        <f t="shared" si="29"/>
        <v>0.1487603305785124</v>
      </c>
      <c r="BR12" s="161">
        <f t="shared" si="29"/>
        <v>0.15322580645161291</v>
      </c>
      <c r="BS12" s="161">
        <f t="shared" si="29"/>
        <v>0.13432835820895522</v>
      </c>
      <c r="BT12" s="161">
        <f t="shared" si="29"/>
        <v>0.18320610687022901</v>
      </c>
      <c r="BU12" s="161">
        <f t="shared" si="29"/>
        <v>0.15126050420168066</v>
      </c>
      <c r="BV12" s="161">
        <f t="shared" si="29"/>
        <v>0.10256410256410256</v>
      </c>
      <c r="BW12" s="161">
        <f t="shared" si="29"/>
        <v>0.26530612244897961</v>
      </c>
      <c r="BX12" s="161">
        <f t="shared" si="29"/>
        <v>0.15178571428571427</v>
      </c>
      <c r="BY12" s="161">
        <f t="shared" si="29"/>
        <v>0.14545454545454545</v>
      </c>
      <c r="BZ12" s="161">
        <f t="shared" si="29"/>
        <v>0.18269230769230768</v>
      </c>
      <c r="CA12" s="161">
        <f t="shared" si="29"/>
        <v>0.10989010989010989</v>
      </c>
      <c r="CB12" s="161">
        <f t="shared" si="29"/>
        <v>0.23376623376623376</v>
      </c>
      <c r="CC12" s="161">
        <f t="shared" si="29"/>
        <v>0.25641025641025639</v>
      </c>
      <c r="CD12" s="161">
        <f t="shared" si="29"/>
        <v>0.3</v>
      </c>
      <c r="CE12" s="161">
        <f t="shared" si="29"/>
        <v>0.171875</v>
      </c>
      <c r="CF12" s="161">
        <f t="shared" si="29"/>
        <v>0.17391304347826086</v>
      </c>
      <c r="CG12" s="161">
        <f>CG10/CG11</f>
        <v>0.10294117647058823</v>
      </c>
      <c r="CH12" s="161">
        <f>CH10/CH11</f>
        <v>0.2413793103448276</v>
      </c>
      <c r="CI12" s="161">
        <f>CI10/CI11</f>
        <v>0.23636363636363636</v>
      </c>
      <c r="CJ12" s="161">
        <f t="shared" ref="CJ12:CW12" si="30">CJ10/CJ11</f>
        <v>0.17241379310344829</v>
      </c>
      <c r="CK12" s="161">
        <f t="shared" si="30"/>
        <v>0.15254237288135594</v>
      </c>
      <c r="CL12" s="161">
        <f t="shared" si="30"/>
        <v>0.16666666666666666</v>
      </c>
      <c r="CM12" s="161">
        <f t="shared" si="30"/>
        <v>0.17857142857142858</v>
      </c>
      <c r="CN12" s="161">
        <f t="shared" si="30"/>
        <v>0.18867924528301888</v>
      </c>
      <c r="CO12" s="161">
        <f t="shared" si="30"/>
        <v>0.18965517241379309</v>
      </c>
      <c r="CP12" s="161">
        <f t="shared" si="30"/>
        <v>0.17307692307692307</v>
      </c>
      <c r="CQ12" s="161">
        <f t="shared" si="30"/>
        <v>0.15789473684210525</v>
      </c>
      <c r="CR12" s="161">
        <f t="shared" si="30"/>
        <v>0.1111111111111111</v>
      </c>
      <c r="CS12" s="161">
        <f t="shared" si="30"/>
        <v>0.14545454545454545</v>
      </c>
      <c r="CT12" s="161">
        <f t="shared" si="30"/>
        <v>0.21818181818181817</v>
      </c>
      <c r="CU12" s="161">
        <f t="shared" si="30"/>
        <v>0.24444444444444444</v>
      </c>
      <c r="CV12" s="161">
        <f t="shared" si="30"/>
        <v>0.35897435897435898</v>
      </c>
      <c r="CW12" s="161">
        <f t="shared" si="30"/>
        <v>0.25</v>
      </c>
      <c r="CX12" s="161">
        <f t="shared" ref="CX12:DR12" si="31">CX10/CX11</f>
        <v>0.3125</v>
      </c>
      <c r="CY12" s="161">
        <f t="shared" si="31"/>
        <v>0.23076923076923078</v>
      </c>
      <c r="CZ12" s="161">
        <f t="shared" si="31"/>
        <v>0.4375</v>
      </c>
      <c r="DA12" s="161">
        <f t="shared" si="31"/>
        <v>0.31428571428571428</v>
      </c>
      <c r="DB12" s="161">
        <f t="shared" si="31"/>
        <v>0.24</v>
      </c>
      <c r="DC12" s="161">
        <f t="shared" si="31"/>
        <v>0.21739130434782608</v>
      </c>
      <c r="DD12" s="161">
        <f t="shared" si="31"/>
        <v>0.42857142857142855</v>
      </c>
      <c r="DE12" s="161">
        <f t="shared" si="31"/>
        <v>0.59090909090909094</v>
      </c>
      <c r="DF12" s="161">
        <f t="shared" si="31"/>
        <v>0.16666666666666666</v>
      </c>
      <c r="DG12" s="161">
        <f t="shared" si="31"/>
        <v>0.2</v>
      </c>
      <c r="DH12" s="161">
        <f t="shared" si="31"/>
        <v>0.17391304347826086</v>
      </c>
      <c r="DI12" s="161">
        <f t="shared" si="31"/>
        <v>0.16</v>
      </c>
      <c r="DJ12" s="161">
        <f t="shared" si="31"/>
        <v>0.40625</v>
      </c>
      <c r="DK12" s="161">
        <f t="shared" si="31"/>
        <v>0.2</v>
      </c>
      <c r="DL12" s="161">
        <f t="shared" si="31"/>
        <v>0.27272727272727271</v>
      </c>
      <c r="DM12" s="161">
        <f t="shared" si="31"/>
        <v>0.33333333333333331</v>
      </c>
      <c r="DN12" s="161">
        <f t="shared" si="31"/>
        <v>0.12</v>
      </c>
      <c r="DO12" s="161">
        <f t="shared" si="31"/>
        <v>0.42307692307692307</v>
      </c>
      <c r="DP12" s="161">
        <f t="shared" si="31"/>
        <v>0.16</v>
      </c>
      <c r="DQ12" s="161">
        <f t="shared" si="31"/>
        <v>0.19047619047619047</v>
      </c>
      <c r="DR12" s="161">
        <f t="shared" si="31"/>
        <v>0.36842105263157893</v>
      </c>
      <c r="DS12" s="161">
        <f t="shared" ref="DS12:EE12" si="32">DS10/DS11</f>
        <v>0.34782608695652173</v>
      </c>
      <c r="DT12" s="161">
        <f t="shared" si="32"/>
        <v>0.1</v>
      </c>
      <c r="DU12" s="161">
        <f t="shared" si="32"/>
        <v>9.0909090909090912E-2</v>
      </c>
      <c r="DV12" s="161">
        <f t="shared" si="32"/>
        <v>0.33333333333333331</v>
      </c>
      <c r="DW12" s="161">
        <f t="shared" si="32"/>
        <v>0.2857142857142857</v>
      </c>
      <c r="DX12" s="161">
        <f t="shared" si="32"/>
        <v>0.3888888888888889</v>
      </c>
      <c r="DY12" s="161">
        <f t="shared" si="32"/>
        <v>0.18181818181818182</v>
      </c>
      <c r="DZ12" s="161">
        <f t="shared" si="32"/>
        <v>0.375</v>
      </c>
      <c r="EA12" s="161">
        <f t="shared" si="32"/>
        <v>0.25</v>
      </c>
      <c r="EB12" s="161">
        <f t="shared" si="32"/>
        <v>0.77777777777777779</v>
      </c>
      <c r="EC12" s="161">
        <f t="shared" si="32"/>
        <v>0.25</v>
      </c>
      <c r="ED12" s="161">
        <f t="shared" si="32"/>
        <v>0.16666666666666666</v>
      </c>
      <c r="EE12" s="161">
        <f t="shared" si="32"/>
        <v>0.14285714285714285</v>
      </c>
      <c r="EF12" s="161">
        <f t="shared" ref="EF12:EP12" si="33">EF10/EF11</f>
        <v>0.42857142857142855</v>
      </c>
      <c r="EG12" s="161">
        <f t="shared" si="33"/>
        <v>0.5</v>
      </c>
      <c r="EH12" s="161">
        <f t="shared" si="33"/>
        <v>0.47058823529411764</v>
      </c>
      <c r="EI12" s="161">
        <f t="shared" si="33"/>
        <v>0.17391304347826086</v>
      </c>
      <c r="EJ12" s="161">
        <f t="shared" si="33"/>
        <v>0.20833333333333334</v>
      </c>
      <c r="EK12" s="161">
        <f t="shared" si="33"/>
        <v>0.9</v>
      </c>
      <c r="EL12" s="161">
        <f t="shared" si="33"/>
        <v>0.15384615384615385</v>
      </c>
      <c r="EM12" s="161" t="e">
        <f t="shared" si="33"/>
        <v>#DIV/0!</v>
      </c>
      <c r="EN12" s="161" t="e">
        <f t="shared" si="33"/>
        <v>#DIV/0!</v>
      </c>
      <c r="EO12" s="161" t="e">
        <f t="shared" si="33"/>
        <v>#DIV/0!</v>
      </c>
      <c r="EP12" s="161" t="e">
        <f t="shared" si="33"/>
        <v>#DIV/0!</v>
      </c>
    </row>
    <row r="13" spans="1:146" x14ac:dyDescent="0.3">
      <c r="A13" s="5"/>
    </row>
    <row r="14" spans="1:146" x14ac:dyDescent="0.3">
      <c r="A14" s="4"/>
      <c r="AE14" s="11">
        <v>40634</v>
      </c>
      <c r="AF14" s="11">
        <v>40664</v>
      </c>
      <c r="AG14" s="11">
        <v>40695</v>
      </c>
      <c r="AH14" s="11">
        <v>40725</v>
      </c>
      <c r="AI14" s="11">
        <v>40756</v>
      </c>
      <c r="AJ14" s="11">
        <v>40787</v>
      </c>
      <c r="AK14" s="11">
        <v>40817</v>
      </c>
      <c r="AL14" s="11">
        <v>40848</v>
      </c>
      <c r="AM14" s="11">
        <v>40878</v>
      </c>
      <c r="AN14" s="11">
        <v>40909</v>
      </c>
      <c r="AO14" s="11">
        <v>40940</v>
      </c>
      <c r="AP14" s="11">
        <v>40969</v>
      </c>
      <c r="AQ14" s="11">
        <v>41000</v>
      </c>
      <c r="AR14" s="11">
        <v>41030</v>
      </c>
      <c r="AS14" s="11">
        <v>41061</v>
      </c>
      <c r="AT14" s="11">
        <v>41091</v>
      </c>
      <c r="AU14" s="11">
        <v>41122</v>
      </c>
      <c r="AV14" s="11">
        <v>41153</v>
      </c>
      <c r="AW14" s="11">
        <v>41183</v>
      </c>
      <c r="AX14" s="11">
        <v>41214</v>
      </c>
      <c r="AY14" s="11">
        <v>41244</v>
      </c>
      <c r="AZ14" s="11">
        <v>41275</v>
      </c>
      <c r="BA14" s="11">
        <v>41306</v>
      </c>
      <c r="BB14" s="11">
        <v>41334</v>
      </c>
      <c r="BC14" s="11">
        <v>41365</v>
      </c>
      <c r="BD14" s="11">
        <v>41395</v>
      </c>
      <c r="BE14" s="11">
        <v>41426</v>
      </c>
      <c r="BF14" s="11">
        <v>41456</v>
      </c>
      <c r="BG14" s="11">
        <v>41487</v>
      </c>
      <c r="BH14" s="11">
        <v>41518</v>
      </c>
      <c r="BI14" s="11">
        <v>41548</v>
      </c>
      <c r="BJ14" s="11">
        <v>41579</v>
      </c>
      <c r="BK14" s="11">
        <v>41609</v>
      </c>
      <c r="BL14" s="11">
        <v>41640</v>
      </c>
      <c r="BM14" s="11">
        <v>41671</v>
      </c>
      <c r="BN14" s="11">
        <v>41699</v>
      </c>
      <c r="BO14" s="11">
        <v>41730</v>
      </c>
      <c r="BP14" s="11">
        <v>41760</v>
      </c>
      <c r="BQ14" s="11">
        <v>41791</v>
      </c>
      <c r="BR14" s="11">
        <v>41821</v>
      </c>
      <c r="BS14" s="11">
        <v>41852</v>
      </c>
      <c r="BT14" s="11">
        <v>41883</v>
      </c>
      <c r="BU14" s="11">
        <v>41913</v>
      </c>
      <c r="BV14" s="11">
        <v>41944</v>
      </c>
      <c r="BW14" s="11">
        <v>41974</v>
      </c>
      <c r="BX14" s="11">
        <v>42005</v>
      </c>
      <c r="BY14" s="11">
        <v>42036</v>
      </c>
      <c r="BZ14" s="11">
        <v>42064</v>
      </c>
      <c r="CA14" s="11">
        <v>42095</v>
      </c>
      <c r="CB14" s="11">
        <v>42125</v>
      </c>
      <c r="CC14" s="11">
        <v>42156</v>
      </c>
      <c r="CD14" s="11">
        <v>42186</v>
      </c>
      <c r="CE14" s="11">
        <v>42217</v>
      </c>
      <c r="CF14" s="11">
        <v>42248</v>
      </c>
      <c r="CG14" s="11">
        <v>42278</v>
      </c>
      <c r="CH14" s="11">
        <v>42309</v>
      </c>
      <c r="CI14" s="11">
        <v>42339</v>
      </c>
      <c r="CJ14" s="11">
        <v>42370</v>
      </c>
      <c r="CK14" s="11">
        <v>42401</v>
      </c>
      <c r="CL14" s="11">
        <v>42430</v>
      </c>
      <c r="CM14" s="11">
        <v>42461</v>
      </c>
      <c r="CN14" s="11">
        <v>42491</v>
      </c>
      <c r="CO14" s="11">
        <v>42522</v>
      </c>
      <c r="CP14" s="11">
        <v>42552</v>
      </c>
      <c r="CQ14" s="11">
        <v>42583</v>
      </c>
      <c r="CR14" s="11">
        <v>42614</v>
      </c>
      <c r="CS14" s="11">
        <v>42644</v>
      </c>
      <c r="CT14" s="11">
        <v>42675</v>
      </c>
      <c r="CU14" s="11">
        <v>42705</v>
      </c>
      <c r="CV14" s="11">
        <v>42736</v>
      </c>
      <c r="CW14" s="11">
        <v>42767</v>
      </c>
      <c r="CX14" s="11">
        <v>42795</v>
      </c>
      <c r="CY14" s="11">
        <v>42826</v>
      </c>
      <c r="CZ14" s="11">
        <v>42856</v>
      </c>
      <c r="DA14" s="11">
        <v>42887</v>
      </c>
      <c r="DB14" s="11">
        <v>42917</v>
      </c>
      <c r="DC14" s="11">
        <v>42948</v>
      </c>
      <c r="DD14" s="11">
        <v>42979</v>
      </c>
      <c r="DE14" s="11">
        <v>43009</v>
      </c>
      <c r="DF14" s="11">
        <v>43040</v>
      </c>
      <c r="DG14" s="11">
        <v>43070</v>
      </c>
      <c r="DH14" s="11">
        <v>43101</v>
      </c>
      <c r="DI14" s="11">
        <v>43132</v>
      </c>
      <c r="DJ14" s="11">
        <v>43160</v>
      </c>
      <c r="DK14" s="11">
        <v>43191</v>
      </c>
      <c r="DL14" s="11">
        <v>43221</v>
      </c>
      <c r="DM14" s="11">
        <v>43252</v>
      </c>
      <c r="DN14" s="11">
        <v>43282</v>
      </c>
      <c r="DO14" s="11">
        <v>43313</v>
      </c>
      <c r="DP14" s="11">
        <v>43344</v>
      </c>
      <c r="DQ14" s="11">
        <v>43374</v>
      </c>
      <c r="DR14" s="11">
        <v>43405</v>
      </c>
      <c r="DS14" s="11">
        <v>43435</v>
      </c>
      <c r="DT14" s="11">
        <v>43466</v>
      </c>
      <c r="DU14" s="11">
        <v>43497</v>
      </c>
      <c r="DV14" s="11">
        <v>43525</v>
      </c>
      <c r="DW14" s="11">
        <v>43556</v>
      </c>
      <c r="DX14" s="11">
        <v>43586</v>
      </c>
      <c r="DY14" s="11">
        <v>43617</v>
      </c>
      <c r="DZ14" s="11">
        <v>43647</v>
      </c>
      <c r="EA14" s="11">
        <v>43678</v>
      </c>
      <c r="EB14" s="11">
        <v>43709</v>
      </c>
      <c r="EC14" s="11">
        <v>43739</v>
      </c>
      <c r="ED14" s="11">
        <v>43770</v>
      </c>
      <c r="EE14" s="11">
        <v>43800</v>
      </c>
      <c r="EF14" s="11">
        <v>43831</v>
      </c>
      <c r="EG14" s="11">
        <v>43862</v>
      </c>
      <c r="EH14" s="11">
        <v>43891</v>
      </c>
      <c r="EI14" s="11">
        <v>43922</v>
      </c>
      <c r="EJ14" s="11">
        <v>43952</v>
      </c>
      <c r="EK14" s="11">
        <v>43983</v>
      </c>
      <c r="EL14" s="11">
        <v>44013</v>
      </c>
      <c r="EM14" s="11">
        <v>44044</v>
      </c>
      <c r="EN14" s="11">
        <v>44075</v>
      </c>
      <c r="EO14" s="11">
        <v>44105</v>
      </c>
      <c r="EP14" s="11">
        <v>44136</v>
      </c>
    </row>
    <row r="15" spans="1:146" s="31" customFormat="1" x14ac:dyDescent="0.3">
      <c r="A15" s="9" t="s">
        <v>63</v>
      </c>
      <c r="AD15" s="9" t="s">
        <v>63</v>
      </c>
      <c r="AE15" s="31">
        <f>'Raw Data'!CR88</f>
        <v>190</v>
      </c>
      <c r="AF15" s="31">
        <f>'Raw Data'!CS88</f>
        <v>173</v>
      </c>
      <c r="AG15" s="31">
        <f>'Raw Data'!CT88</f>
        <v>177</v>
      </c>
      <c r="AH15" s="31">
        <f>'Raw Data'!CU88</f>
        <v>178</v>
      </c>
      <c r="AI15" s="31">
        <f>'Raw Data'!CV88</f>
        <v>175</v>
      </c>
      <c r="AJ15" s="31">
        <f>'Raw Data'!CW88</f>
        <v>169</v>
      </c>
      <c r="AK15" s="31">
        <f>'Raw Data'!CX88</f>
        <v>186</v>
      </c>
      <c r="AL15" s="31">
        <f>'Raw Data'!CY88</f>
        <v>120</v>
      </c>
      <c r="AM15" s="31">
        <f>'Raw Data'!CZ88</f>
        <v>152</v>
      </c>
      <c r="AN15" s="31">
        <f>'Raw Data'!DA88</f>
        <v>126</v>
      </c>
      <c r="AO15" s="31">
        <f>'Raw Data'!DB88</f>
        <v>150</v>
      </c>
      <c r="AP15" s="31">
        <f>'Raw Data'!DC88</f>
        <v>162</v>
      </c>
      <c r="AQ15" s="31">
        <f>'Raw Data'!DD88</f>
        <v>160</v>
      </c>
      <c r="AR15" s="31">
        <f>'Raw Data'!DE88</f>
        <v>161</v>
      </c>
      <c r="AS15" s="31">
        <f>'Raw Data'!DF88</f>
        <v>153</v>
      </c>
      <c r="AT15" s="31">
        <f>'Raw Data'!DG88</f>
        <v>145</v>
      </c>
      <c r="AU15" s="31">
        <f>'Raw Data'!DH88</f>
        <v>129</v>
      </c>
      <c r="AV15" s="31">
        <f>'Raw Data'!DI88</f>
        <v>127</v>
      </c>
      <c r="AW15" s="31">
        <f>'Raw Data'!DJ88</f>
        <v>132</v>
      </c>
      <c r="AX15" s="31">
        <f>'Raw Data'!DK88</f>
        <v>132</v>
      </c>
      <c r="AY15" s="31">
        <f>'Raw Data'!DL88</f>
        <v>134</v>
      </c>
      <c r="AZ15" s="31">
        <f>'Raw Data'!DM88</f>
        <v>133</v>
      </c>
      <c r="BA15" s="31">
        <f>'Raw Data'!DN88</f>
        <v>139</v>
      </c>
      <c r="BB15" s="31">
        <f>'Raw Data'!DO88</f>
        <v>136</v>
      </c>
      <c r="BC15" s="31">
        <f>'Raw Data'!DP88</f>
        <v>132</v>
      </c>
      <c r="BD15" s="31">
        <f>'Raw Data'!DQ88</f>
        <v>120</v>
      </c>
      <c r="BE15" s="31">
        <f>'Raw Data'!DR88</f>
        <v>105</v>
      </c>
      <c r="BF15" s="31">
        <f>'Raw Data'!DS88</f>
        <v>98</v>
      </c>
      <c r="BG15" s="31">
        <f>'Raw Data'!DT88</f>
        <v>93</v>
      </c>
      <c r="BH15" s="31">
        <f>'Raw Data'!DU88</f>
        <v>89</v>
      </c>
      <c r="BI15" s="31">
        <f>'Raw Data'!DV88</f>
        <v>91</v>
      </c>
      <c r="BJ15" s="31">
        <f>'Raw Data'!DW88</f>
        <v>87</v>
      </c>
      <c r="BK15" s="31">
        <f>'Raw Data'!DX88</f>
        <v>78</v>
      </c>
      <c r="BL15" s="31">
        <f>'Raw Data'!DY88</f>
        <v>91</v>
      </c>
      <c r="BM15" s="31">
        <f>'Raw Data'!DZ88</f>
        <v>96</v>
      </c>
      <c r="BN15" s="31">
        <f>'Raw Data'!EA88</f>
        <v>91</v>
      </c>
      <c r="BO15" s="31">
        <f>'Raw Data'!EB88</f>
        <v>86</v>
      </c>
      <c r="BP15" s="31">
        <f>'Raw Data'!EC88</f>
        <v>85</v>
      </c>
      <c r="BQ15" s="31">
        <f>'Raw Data'!ED88</f>
        <v>80</v>
      </c>
      <c r="BR15" s="31">
        <f>'Raw Data'!EE88</f>
        <v>84</v>
      </c>
      <c r="BS15" s="31">
        <f>'Raw Data'!EF88</f>
        <v>87</v>
      </c>
      <c r="BT15" s="31">
        <f>'Raw Data'!EG88</f>
        <v>85</v>
      </c>
      <c r="BU15" s="31">
        <f>'Raw Data'!EH88</f>
        <v>83</v>
      </c>
      <c r="BV15" s="31">
        <f>'Raw Data'!EI88</f>
        <v>87</v>
      </c>
      <c r="BW15" s="31">
        <f>'Raw Data'!EJ88</f>
        <v>66</v>
      </c>
      <c r="BX15" s="31">
        <f>'Raw Data'!EK88</f>
        <v>80</v>
      </c>
      <c r="BY15" s="31">
        <f>'Raw Data'!EL88</f>
        <v>82</v>
      </c>
      <c r="BZ15" s="31">
        <f>'Raw Data'!EM88</f>
        <v>82</v>
      </c>
      <c r="CA15" s="31">
        <f>'Raw Data'!EN88</f>
        <v>74</v>
      </c>
      <c r="CB15" s="31">
        <f>'Raw Data'!EO88</f>
        <v>57</v>
      </c>
      <c r="CC15" s="31">
        <f>'Raw Data'!EP88</f>
        <v>54</v>
      </c>
      <c r="CD15" s="31">
        <f>'Raw Data'!EQ88</f>
        <v>52</v>
      </c>
      <c r="CE15" s="31">
        <f>'Raw Data'!ER88</f>
        <v>46</v>
      </c>
      <c r="CF15" s="31">
        <f>'Raw Data'!ES88</f>
        <v>46</v>
      </c>
      <c r="CG15" s="31">
        <f>'Raw Data'!ET88</f>
        <v>46</v>
      </c>
      <c r="CH15" s="31">
        <f>'Raw Data'!EU88</f>
        <v>39</v>
      </c>
      <c r="CI15" s="31">
        <f>'Raw Data'!EV88</f>
        <v>35</v>
      </c>
      <c r="CJ15" s="31">
        <f>'Raw Data'!EW88</f>
        <v>36</v>
      </c>
      <c r="CK15" s="31">
        <f>'Raw Data'!EX88</f>
        <v>36</v>
      </c>
      <c r="CL15" s="31">
        <f>'Raw Data'!EY88</f>
        <v>32</v>
      </c>
      <c r="CM15" s="31">
        <f>'Raw Data'!EZ88</f>
        <v>31</v>
      </c>
      <c r="CN15" s="31">
        <f>'Raw Data'!FA88</f>
        <v>30</v>
      </c>
      <c r="CO15" s="31">
        <f>'Raw Data'!FB88</f>
        <v>32</v>
      </c>
      <c r="CP15" s="31">
        <f>'Raw Data'!FC88</f>
        <v>30</v>
      </c>
      <c r="CQ15" s="31">
        <f>'Raw Data'!FD88</f>
        <v>34</v>
      </c>
      <c r="CR15" s="31">
        <f>'Raw Data'!FE88</f>
        <v>17</v>
      </c>
      <c r="CS15" s="31">
        <f>'Raw Data'!FF88</f>
        <v>30</v>
      </c>
      <c r="CT15" s="31">
        <f>'Raw Data'!FG88</f>
        <v>31</v>
      </c>
      <c r="CU15" s="31">
        <f>'Raw Data'!FH88</f>
        <v>22</v>
      </c>
      <c r="CV15" s="31">
        <f>'Raw Data'!FI88</f>
        <v>18</v>
      </c>
      <c r="CW15" s="31">
        <f>'Raw Data'!FJ88</f>
        <v>22</v>
      </c>
      <c r="CX15" s="31">
        <f>'Raw Data'!FK88</f>
        <v>18</v>
      </c>
      <c r="CY15" s="31">
        <f>'Raw Data'!FL88</f>
        <v>15</v>
      </c>
      <c r="CZ15" s="31">
        <f>'Raw Data'!FM88</f>
        <v>18</v>
      </c>
      <c r="DA15" s="31">
        <f>'Raw Data'!FN88</f>
        <v>19</v>
      </c>
      <c r="DB15" s="31">
        <f>'Raw Data'!FO88</f>
        <v>15</v>
      </c>
      <c r="DC15" s="31">
        <f>'Raw Data'!FP88</f>
        <v>10</v>
      </c>
      <c r="DD15" s="31">
        <f>'Raw Data'!FQ88</f>
        <v>10</v>
      </c>
      <c r="DE15" s="31">
        <f>'Raw Data'!FR88</f>
        <v>7</v>
      </c>
      <c r="DF15" s="31">
        <f>'Raw Data'!FS88</f>
        <v>8</v>
      </c>
      <c r="DG15" s="31">
        <f>'Raw Data'!FT88</f>
        <v>10</v>
      </c>
      <c r="DH15" s="31">
        <f>'Raw Data'!FU88</f>
        <v>7</v>
      </c>
      <c r="DI15" s="31">
        <f>'Raw Data'!FV88</f>
        <v>9</v>
      </c>
      <c r="DJ15" s="31">
        <f>'Raw Data'!FW88</f>
        <v>13</v>
      </c>
      <c r="DK15" s="31">
        <f>'Raw Data'!FX88</f>
        <v>8</v>
      </c>
      <c r="DL15" s="31">
        <f>'Raw Data'!FY88</f>
        <v>7</v>
      </c>
      <c r="DM15" s="31">
        <f>'Raw Data'!FZ88</f>
        <v>4</v>
      </c>
      <c r="DN15" s="31">
        <f>'Raw Data'!GA88</f>
        <v>9</v>
      </c>
      <c r="DO15" s="31">
        <f>'Raw Data'!GB88</f>
        <v>12</v>
      </c>
      <c r="DP15" s="31">
        <f>'Raw Data'!GC88</f>
        <v>10</v>
      </c>
      <c r="DQ15" s="31">
        <f>'Raw Data'!GD88</f>
        <v>9</v>
      </c>
      <c r="DR15" s="31">
        <f>'Raw Data'!GE88</f>
        <v>6</v>
      </c>
      <c r="DS15" s="31">
        <f>'Raw Data'!GF88</f>
        <v>7</v>
      </c>
      <c r="DT15" s="31">
        <f>'Raw Data'!GG88</f>
        <v>4</v>
      </c>
      <c r="DU15" s="31">
        <f>'Raw Data'!GH88</f>
        <v>6</v>
      </c>
      <c r="DV15" s="31">
        <f>'Raw Data'!GI88</f>
        <v>6</v>
      </c>
      <c r="DW15" s="31">
        <f>'Raw Data'!GJ88</f>
        <v>8</v>
      </c>
      <c r="DX15" s="31">
        <f>'Raw Data'!GK88</f>
        <v>8</v>
      </c>
      <c r="DY15" s="31">
        <f>'Raw Data'!GL88</f>
        <v>4</v>
      </c>
      <c r="DZ15" s="31">
        <f>'Raw Data'!GM88</f>
        <v>5</v>
      </c>
      <c r="EA15" s="31">
        <f>'Raw Data'!GN88</f>
        <v>7</v>
      </c>
      <c r="EB15" s="31">
        <f>'Raw Data'!GO88</f>
        <v>4</v>
      </c>
      <c r="EC15" s="31">
        <f>'Raw Data'!GP88</f>
        <v>5</v>
      </c>
      <c r="ED15" s="31">
        <f>'Raw Data'!GQ88</f>
        <v>5</v>
      </c>
      <c r="EE15" s="31">
        <f>'Raw Data'!GR88</f>
        <v>5</v>
      </c>
      <c r="EF15" s="31">
        <f>'Raw Data'!GS88</f>
        <v>7</v>
      </c>
      <c r="EG15" s="31">
        <f>'Raw Data'!GT88</f>
        <v>6</v>
      </c>
      <c r="EH15" s="31">
        <f>'Raw Data'!GU88</f>
        <v>8</v>
      </c>
      <c r="EI15" s="31">
        <f>'Raw Data'!GV88</f>
        <v>11</v>
      </c>
      <c r="EJ15" s="31">
        <f>'Raw Data'!GW88</f>
        <v>10</v>
      </c>
      <c r="EK15" s="31">
        <f>'Raw Data'!GX88</f>
        <v>3</v>
      </c>
      <c r="EL15" s="31">
        <f>'Raw Data'!GY88</f>
        <v>6</v>
      </c>
      <c r="EM15" s="31">
        <f>'Raw Data'!GZ88</f>
        <v>0</v>
      </c>
      <c r="EN15" s="31">
        <f>'Raw Data'!HA88</f>
        <v>0</v>
      </c>
      <c r="EO15" s="31">
        <f>'Raw Data'!HB88</f>
        <v>0</v>
      </c>
      <c r="EP15" s="31">
        <f>'Raw Data'!HC88</f>
        <v>0</v>
      </c>
    </row>
    <row r="16" spans="1:146" s="31" customFormat="1" ht="28.95" customHeight="1" x14ac:dyDescent="0.3">
      <c r="A16" s="9" t="s">
        <v>64</v>
      </c>
      <c r="AD16" s="9" t="s">
        <v>64</v>
      </c>
      <c r="AE16" s="31">
        <f>'Raw Data'!CR89</f>
        <v>83</v>
      </c>
      <c r="AF16" s="31">
        <f>'Raw Data'!CS89</f>
        <v>78</v>
      </c>
      <c r="AG16" s="31">
        <f>'Raw Data'!CT89</f>
        <v>71</v>
      </c>
      <c r="AH16" s="31">
        <f>'Raw Data'!CU89</f>
        <v>61</v>
      </c>
      <c r="AI16" s="31">
        <f>'Raw Data'!CV89</f>
        <v>69</v>
      </c>
      <c r="AJ16" s="31">
        <f>'Raw Data'!CW89</f>
        <v>60</v>
      </c>
      <c r="AK16" s="31">
        <f>'Raw Data'!CX89</f>
        <v>65</v>
      </c>
      <c r="AL16" s="31">
        <f>'Raw Data'!CY89</f>
        <v>62</v>
      </c>
      <c r="AM16" s="31">
        <f>'Raw Data'!CZ89</f>
        <v>85</v>
      </c>
      <c r="AN16" s="31">
        <f>'Raw Data'!DA89</f>
        <v>75</v>
      </c>
      <c r="AO16" s="31">
        <f>'Raw Data'!DB89</f>
        <v>78</v>
      </c>
      <c r="AP16" s="31">
        <f>'Raw Data'!DC89</f>
        <v>74</v>
      </c>
      <c r="AQ16" s="31">
        <f>'Raw Data'!DD89</f>
        <v>82</v>
      </c>
      <c r="AR16" s="31">
        <f>'Raw Data'!DE89</f>
        <v>69</v>
      </c>
      <c r="AS16" s="31">
        <f>'Raw Data'!DF89</f>
        <v>68</v>
      </c>
      <c r="AT16" s="31">
        <f>'Raw Data'!DG89</f>
        <v>60</v>
      </c>
      <c r="AU16" s="31">
        <f>'Raw Data'!DH89</f>
        <v>56</v>
      </c>
      <c r="AV16" s="31">
        <f>'Raw Data'!DI89</f>
        <v>61</v>
      </c>
      <c r="AW16" s="31">
        <f>'Raw Data'!DJ89</f>
        <v>64</v>
      </c>
      <c r="AX16" s="31">
        <f>'Raw Data'!DK89</f>
        <v>80</v>
      </c>
      <c r="AY16" s="31">
        <f>'Raw Data'!DL89</f>
        <v>84</v>
      </c>
      <c r="AZ16" s="31">
        <f>'Raw Data'!DM89</f>
        <v>67</v>
      </c>
      <c r="BA16" s="31">
        <f>'Raw Data'!DN89</f>
        <v>63</v>
      </c>
      <c r="BB16" s="31">
        <f>'Raw Data'!DO89</f>
        <v>56</v>
      </c>
      <c r="BC16" s="31">
        <f>'Raw Data'!DP89</f>
        <v>60</v>
      </c>
      <c r="BD16" s="31">
        <f>'Raw Data'!DQ89</f>
        <v>58</v>
      </c>
      <c r="BE16" s="31">
        <f>'Raw Data'!DR89</f>
        <v>51</v>
      </c>
      <c r="BF16" s="31">
        <f>'Raw Data'!DS89</f>
        <v>47</v>
      </c>
      <c r="BG16" s="31">
        <f>'Raw Data'!DT89</f>
        <v>40</v>
      </c>
      <c r="BH16" s="31">
        <f>'Raw Data'!DU89</f>
        <v>53</v>
      </c>
      <c r="BI16" s="31">
        <f>'Raw Data'!DV89</f>
        <v>56</v>
      </c>
      <c r="BJ16" s="31">
        <f>'Raw Data'!DW89</f>
        <v>58</v>
      </c>
      <c r="BK16" s="31">
        <f>'Raw Data'!DX89</f>
        <v>48</v>
      </c>
      <c r="BL16" s="31">
        <f>'Raw Data'!DY89</f>
        <v>42</v>
      </c>
      <c r="BM16" s="31">
        <f>'Raw Data'!DZ89</f>
        <v>40</v>
      </c>
      <c r="BN16" s="31">
        <f>'Raw Data'!EA89</f>
        <v>44</v>
      </c>
      <c r="BO16" s="31">
        <f>'Raw Data'!EB89</f>
        <v>37</v>
      </c>
      <c r="BP16" s="31">
        <f>'Raw Data'!EC89</f>
        <v>39</v>
      </c>
      <c r="BQ16" s="31">
        <f>'Raw Data'!ED89</f>
        <v>41</v>
      </c>
      <c r="BR16" s="31">
        <f>'Raw Data'!EE89</f>
        <v>40</v>
      </c>
      <c r="BS16" s="31">
        <f>'Raw Data'!EF89</f>
        <v>47</v>
      </c>
      <c r="BT16" s="31">
        <f>'Raw Data'!EG89</f>
        <v>46</v>
      </c>
      <c r="BU16" s="31">
        <f>'Raw Data'!EH89</f>
        <v>36</v>
      </c>
      <c r="BV16" s="31">
        <f>'Raw Data'!EI89</f>
        <v>30</v>
      </c>
      <c r="BW16" s="31">
        <f>'Raw Data'!EJ89</f>
        <v>32</v>
      </c>
      <c r="BX16" s="31">
        <f>'Raw Data'!EK89</f>
        <v>32</v>
      </c>
      <c r="BY16" s="31">
        <f>'Raw Data'!EL89</f>
        <v>28</v>
      </c>
      <c r="BZ16" s="31">
        <f>'Raw Data'!EM89</f>
        <v>22</v>
      </c>
      <c r="CA16" s="31">
        <f>'Raw Data'!EN89</f>
        <v>17</v>
      </c>
      <c r="CB16" s="31">
        <f>'Raw Data'!EO89</f>
        <v>20</v>
      </c>
      <c r="CC16" s="31">
        <f>'Raw Data'!EP89</f>
        <v>24</v>
      </c>
      <c r="CD16" s="31">
        <f>'Raw Data'!EQ89</f>
        <v>18</v>
      </c>
      <c r="CE16" s="31">
        <f>'Raw Data'!ER89</f>
        <v>18</v>
      </c>
      <c r="CF16" s="31">
        <f>'Raw Data'!ES89</f>
        <v>23</v>
      </c>
      <c r="CG16" s="31">
        <f>'Raw Data'!ET89</f>
        <v>22</v>
      </c>
      <c r="CH16" s="31">
        <f>'Raw Data'!EU89</f>
        <v>19</v>
      </c>
      <c r="CI16" s="31">
        <f>'Raw Data'!EV89</f>
        <v>20</v>
      </c>
      <c r="CJ16" s="31">
        <f>'Raw Data'!EW89</f>
        <v>22</v>
      </c>
      <c r="CK16" s="31">
        <f>'Raw Data'!EX89</f>
        <v>23</v>
      </c>
      <c r="CL16" s="31">
        <f>'Raw Data'!EY89</f>
        <v>22</v>
      </c>
      <c r="CM16" s="31">
        <f>'Raw Data'!EZ89</f>
        <v>25</v>
      </c>
      <c r="CN16" s="31">
        <f>'Raw Data'!FA89</f>
        <v>23</v>
      </c>
      <c r="CO16" s="31">
        <f>'Raw Data'!FB89</f>
        <v>26</v>
      </c>
      <c r="CP16" s="31">
        <f>'Raw Data'!FC89</f>
        <v>22</v>
      </c>
      <c r="CQ16" s="31">
        <f>'Raw Data'!FD89</f>
        <v>23</v>
      </c>
      <c r="CR16" s="31">
        <f>'Raw Data'!FE89</f>
        <v>19</v>
      </c>
      <c r="CS16" s="31">
        <f>'Raw Data'!FF89</f>
        <v>25</v>
      </c>
      <c r="CT16" s="31">
        <f>'Raw Data'!FG89</f>
        <v>24</v>
      </c>
      <c r="CU16" s="31">
        <f>'Raw Data'!FH89</f>
        <v>23</v>
      </c>
      <c r="CV16" s="31">
        <f>'Raw Data'!FI89</f>
        <v>21</v>
      </c>
      <c r="CW16" s="31">
        <f>'Raw Data'!FJ89</f>
        <v>18</v>
      </c>
      <c r="CX16" s="31">
        <f>'Raw Data'!FK89</f>
        <v>14</v>
      </c>
      <c r="CY16" s="31">
        <f>'Raw Data'!FL89</f>
        <v>11</v>
      </c>
      <c r="CZ16" s="31">
        <f>'Raw Data'!FM89</f>
        <v>14</v>
      </c>
      <c r="DA16" s="31">
        <f>'Raw Data'!FN89</f>
        <v>16</v>
      </c>
      <c r="DB16" s="31">
        <f>'Raw Data'!FO89</f>
        <v>10</v>
      </c>
      <c r="DC16" s="31">
        <f>'Raw Data'!FP89</f>
        <v>13</v>
      </c>
      <c r="DD16" s="31">
        <f>'Raw Data'!FQ89</f>
        <v>11</v>
      </c>
      <c r="DE16" s="31">
        <f>'Raw Data'!FR89</f>
        <v>15</v>
      </c>
      <c r="DF16" s="31">
        <f>'Raw Data'!FS89</f>
        <v>16</v>
      </c>
      <c r="DG16" s="31">
        <f>'Raw Data'!FT89</f>
        <v>20</v>
      </c>
      <c r="DH16" s="31">
        <f>'Raw Data'!FU89</f>
        <v>16</v>
      </c>
      <c r="DI16" s="31">
        <f>'Raw Data'!FV89</f>
        <v>16</v>
      </c>
      <c r="DJ16" s="31">
        <f>'Raw Data'!FW89</f>
        <v>19</v>
      </c>
      <c r="DK16" s="31">
        <f>'Raw Data'!FX89</f>
        <v>17</v>
      </c>
      <c r="DL16" s="31">
        <f>'Raw Data'!FY89</f>
        <v>15</v>
      </c>
      <c r="DM16" s="31">
        <f>'Raw Data'!FZ89</f>
        <v>14</v>
      </c>
      <c r="DN16" s="31">
        <f>'Raw Data'!GA89</f>
        <v>16</v>
      </c>
      <c r="DO16" s="31">
        <f>'Raw Data'!GB89</f>
        <v>14</v>
      </c>
      <c r="DP16" s="31">
        <f>'Raw Data'!GC89</f>
        <v>15</v>
      </c>
      <c r="DQ16" s="31">
        <f>'Raw Data'!GD89</f>
        <v>12</v>
      </c>
      <c r="DR16" s="31">
        <f>'Raw Data'!GE89</f>
        <v>13</v>
      </c>
      <c r="DS16" s="31">
        <f>'Raw Data'!GF89</f>
        <v>16</v>
      </c>
      <c r="DT16" s="31">
        <f>'Raw Data'!GG89</f>
        <v>16</v>
      </c>
      <c r="DU16" s="31">
        <f>'Raw Data'!GH89</f>
        <v>16</v>
      </c>
      <c r="DV16" s="31">
        <f>'Raw Data'!GI89</f>
        <v>12</v>
      </c>
      <c r="DW16" s="31">
        <f>'Raw Data'!GJ89</f>
        <v>13</v>
      </c>
      <c r="DX16" s="31">
        <f>'Raw Data'!GK89</f>
        <v>10</v>
      </c>
      <c r="DY16" s="31">
        <f>'Raw Data'!GL89</f>
        <v>7</v>
      </c>
      <c r="DZ16" s="31">
        <f>'Raw Data'!GM89</f>
        <v>11</v>
      </c>
      <c r="EA16" s="31">
        <f>'Raw Data'!GN89</f>
        <v>13</v>
      </c>
      <c r="EB16" s="31">
        <f>'Raw Data'!GO89</f>
        <v>5</v>
      </c>
      <c r="EC16" s="31">
        <f>'Raw Data'!GP89</f>
        <v>15</v>
      </c>
      <c r="ED16" s="31">
        <f>'Raw Data'!GQ89</f>
        <v>19</v>
      </c>
      <c r="EE16" s="31">
        <f>'Raw Data'!GR89</f>
        <v>16</v>
      </c>
      <c r="EF16" s="31">
        <f>'Raw Data'!GS89</f>
        <v>14</v>
      </c>
      <c r="EG16" s="31">
        <f>'Raw Data'!GT89</f>
        <v>10</v>
      </c>
      <c r="EH16" s="31">
        <f>'Raw Data'!GU89</f>
        <v>9</v>
      </c>
      <c r="EI16" s="31">
        <f>'Raw Data'!GV89</f>
        <v>12</v>
      </c>
      <c r="EJ16" s="31">
        <f>'Raw Data'!GW89</f>
        <v>14</v>
      </c>
      <c r="EK16" s="31">
        <f>'Raw Data'!GX89</f>
        <v>7</v>
      </c>
      <c r="EL16" s="31">
        <f>'Raw Data'!GY89</f>
        <v>7</v>
      </c>
      <c r="EM16" s="31">
        <f>'Raw Data'!GZ89</f>
        <v>0</v>
      </c>
      <c r="EN16" s="31">
        <f>'Raw Data'!HA89</f>
        <v>0</v>
      </c>
      <c r="EO16" s="31">
        <f>'Raw Data'!HB89</f>
        <v>0</v>
      </c>
      <c r="EP16" s="31">
        <f>'Raw Data'!HC89</f>
        <v>0</v>
      </c>
    </row>
    <row r="17" spans="1:146" s="7" customFormat="1" ht="28.8" x14ac:dyDescent="0.3">
      <c r="A17" s="9" t="s">
        <v>91</v>
      </c>
      <c r="AD17" s="9" t="s">
        <v>91</v>
      </c>
      <c r="AE17" s="10">
        <f>SUM(AE15:AE16)/'Raw Data'!CR21</f>
        <v>0.14007183170856849</v>
      </c>
      <c r="AF17" s="10">
        <f>SUM(AF15:AF16)/'Raw Data'!CS21</f>
        <v>0.12786551197147222</v>
      </c>
      <c r="AG17" s="10">
        <f>SUM(AG15:AG16)/'Raw Data'!CT21</f>
        <v>0.12796697626418987</v>
      </c>
      <c r="AH17" s="10">
        <f>SUM(AH15:AH16)/'Raw Data'!CU21</f>
        <v>0.12712765957446809</v>
      </c>
      <c r="AI17" s="10">
        <f>SUM(AI15:AI16)/'Raw Data'!CV21</f>
        <v>0.13196322336398053</v>
      </c>
      <c r="AJ17" s="10">
        <f>SUM(AJ15:AJ16)/'Raw Data'!CW21</f>
        <v>0.12836322869955158</v>
      </c>
      <c r="AK17" s="10">
        <f>SUM(AK15:AK16)/'Raw Data'!CX21</f>
        <v>0.13408119658119658</v>
      </c>
      <c r="AL17" s="10">
        <f>SUM(AL15:AL16)/'Raw Data'!CY21</f>
        <v>0.10282485875706214</v>
      </c>
      <c r="AM17" s="10">
        <f>SUM(AM15:AM16)/'Raw Data'!CZ21</f>
        <v>0.13892145369284878</v>
      </c>
      <c r="AN17" s="10">
        <f>SUM(AN15:AN16)/'Raw Data'!DA21</f>
        <v>0.11645422943221322</v>
      </c>
      <c r="AO17" s="10">
        <f>SUM(AO15:AO16)/'Raw Data'!DB21</f>
        <v>0.12780269058295965</v>
      </c>
      <c r="AP17" s="10">
        <f>SUM(AP15:AP16)/'Raw Data'!DC21</f>
        <v>0.12854030501089325</v>
      </c>
      <c r="AQ17" s="10">
        <f>SUM(AQ15:AQ16)/'Raw Data'!DD21</f>
        <v>0.13010752688172042</v>
      </c>
      <c r="AR17" s="10">
        <f>SUM(AR15:AR16)/'Raw Data'!DE21</f>
        <v>0.12279765082754938</v>
      </c>
      <c r="AS17" s="10">
        <f>SUM(AS15:AS16)/'Raw Data'!DF21</f>
        <v>0.12243767313019391</v>
      </c>
      <c r="AT17" s="10">
        <f>SUM(AT15:AT16)/'Raw Data'!DG21</f>
        <v>0.11294765840220386</v>
      </c>
      <c r="AU17" s="10">
        <f>SUM(AU15:AU16)/'Raw Data'!DH21</f>
        <v>0.10289210233592881</v>
      </c>
      <c r="AV17" s="10">
        <f>SUM(AV15:AV16)/'Raw Data'!DI21</f>
        <v>0.10549943883277217</v>
      </c>
      <c r="AW17" s="10">
        <f>SUM(AW15:AW16)/'Raw Data'!DJ21</f>
        <v>0.10852713178294573</v>
      </c>
      <c r="AX17" s="10">
        <f>SUM(AX15:AX16)/'Raw Data'!DK21</f>
        <v>0.11963882618510158</v>
      </c>
      <c r="AY17" s="10">
        <f>SUM(AY15:AY16)/'Raw Data'!DL21</f>
        <v>0.13292682926829269</v>
      </c>
      <c r="AZ17" s="10">
        <f>SUM(AZ15:AZ16)/'Raw Data'!DM21</f>
        <v>0.11668611435239207</v>
      </c>
      <c r="BA17" s="10">
        <f>SUM(BA15:BA16)/'Raw Data'!DN21</f>
        <v>0.11329220415030847</v>
      </c>
      <c r="BB17" s="10">
        <f>SUM(BB15:BB16)/'Raw Data'!DO21</f>
        <v>0.10491803278688525</v>
      </c>
      <c r="BC17" s="10">
        <f>SUM(BC15:BC16)/'Raw Data'!DP21</f>
        <v>0.10110584518167456</v>
      </c>
      <c r="BD17" s="10">
        <f>SUM(BD15:BD16)/'Raw Data'!DQ21</f>
        <v>9.3931398416886538E-2</v>
      </c>
      <c r="BE17" s="10">
        <f>SUM(BE15:BE16)/'Raw Data'!DR21</f>
        <v>8.4278768233387355E-2</v>
      </c>
      <c r="BF17" s="10">
        <f>SUM(BF15:BF16)/'Raw Data'!DS21</f>
        <v>7.9408543263964945E-2</v>
      </c>
      <c r="BG17" s="10">
        <f>SUM(BG15:BG16)/'Raw Data'!DT21</f>
        <v>7.3036792970895117E-2</v>
      </c>
      <c r="BH17" s="10">
        <f>SUM(BH15:BH16)/'Raw Data'!DU21</f>
        <v>7.8107810781078105E-2</v>
      </c>
      <c r="BI17" s="10">
        <f>SUM(BI15:BI16)/'Raw Data'!DV21</f>
        <v>7.7044025157232701E-2</v>
      </c>
      <c r="BJ17" s="10">
        <f>SUM(BJ15:BJ16)/'Raw Data'!DW21</f>
        <v>7.7831454643048845E-2</v>
      </c>
      <c r="BK17" s="10">
        <f>SUM(BK15:BK16)/'Raw Data'!DX21</f>
        <v>7.4117647058823524E-2</v>
      </c>
      <c r="BL17" s="10">
        <f>SUM(BL15:BL16)/'Raw Data'!DY21</f>
        <v>7.421875E-2</v>
      </c>
      <c r="BM17" s="10">
        <f>SUM(BM15:BM16)/'Raw Data'!DZ21</f>
        <v>7.1881606765327691E-2</v>
      </c>
      <c r="BN17" s="10">
        <f>SUM(BN15:BN16)/'Raw Data'!EA21</f>
        <v>6.5312046444121918E-2</v>
      </c>
      <c r="BO17" s="10">
        <f>SUM(BO15:BO16)/'Raw Data'!EB21</f>
        <v>5.9912323429128105E-2</v>
      </c>
      <c r="BP17" s="10">
        <f>SUM(BP15:BP16)/'Raw Data'!EC21</f>
        <v>5.8935361216730035E-2</v>
      </c>
      <c r="BQ17" s="10">
        <f>SUM(BQ15:BQ16)/'Raw Data'!ED21</f>
        <v>5.7756563245823386E-2</v>
      </c>
      <c r="BR17" s="10">
        <f>SUM(BR15:BR16)/'Raw Data'!EE21</f>
        <v>6.1507936507936505E-2</v>
      </c>
      <c r="BS17" s="10">
        <f>SUM(BS15:BS16)/'Raw Data'!EF21</f>
        <v>6.3237376120811706E-2</v>
      </c>
      <c r="BT17" s="10">
        <f>SUM(BT15:BT16)/'Raw Data'!EG21</f>
        <v>6.3162970106075217E-2</v>
      </c>
      <c r="BU17" s="10">
        <f>SUM(BU15:BU16)/'Raw Data'!EH21</f>
        <v>5.7935735150925025E-2</v>
      </c>
      <c r="BV17" s="10">
        <f>SUM(BV15:BV16)/'Raw Data'!EI21</f>
        <v>5.724070450097847E-2</v>
      </c>
      <c r="BW17" s="10">
        <f>SUM(BW15:BW16)/'Raw Data'!EJ21</f>
        <v>5.5461233729485006E-2</v>
      </c>
      <c r="BX17" s="10">
        <f>SUM(BX15:BX16)/'Raw Data'!EK21</f>
        <v>5.9893048128342244E-2</v>
      </c>
      <c r="BY17" s="10">
        <f>SUM(BY15:BY16)/'Raw Data'!EL21</f>
        <v>5.6294779938587509E-2</v>
      </c>
      <c r="BZ17" s="10">
        <f>SUM(BZ15:BZ16)/'Raw Data'!EM21</f>
        <v>5.4336468129571575E-2</v>
      </c>
      <c r="CA17" s="10">
        <f>SUM(CA15:CA16)/'Raw Data'!EN21</f>
        <v>4.6907216494845361E-2</v>
      </c>
      <c r="CB17" s="10">
        <f>SUM(CB15:CB16)/'Raw Data'!EO21</f>
        <v>3.9896373056994817E-2</v>
      </c>
      <c r="CC17" s="10">
        <f>SUM(CC15:CC16)/'Raw Data'!EP21</f>
        <v>4.1009463722397478E-2</v>
      </c>
      <c r="CD17" s="10">
        <f>SUM(CD15:CD16)/'Raw Data'!EQ21</f>
        <v>3.7654653039268425E-2</v>
      </c>
      <c r="CE17" s="10">
        <f>SUM(CE15:CE16)/'Raw Data'!ER21</f>
        <v>3.4538586076632488E-2</v>
      </c>
      <c r="CF17" s="10">
        <f>SUM(CF15:CF16)/'Raw Data'!ES21</f>
        <v>3.7932930181418363E-2</v>
      </c>
      <c r="CG17" s="10">
        <f>SUM(CG15:CG16)/'Raw Data'!ET21</f>
        <v>3.8202247191011236E-2</v>
      </c>
      <c r="CH17" s="10">
        <f>SUM(CH15:CH16)/'Raw Data'!EU21</f>
        <v>3.3779848573092602E-2</v>
      </c>
      <c r="CI17" s="10">
        <f>SUM(CI15:CI16)/'Raw Data'!EV21</f>
        <v>3.5054174633524539E-2</v>
      </c>
      <c r="CJ17" s="10">
        <f>SUM(CJ15:CJ16)/'Raw Data'!EW21</f>
        <v>3.629536921151439E-2</v>
      </c>
      <c r="CK17" s="10">
        <f>SUM(CK15:CK16)/'Raw Data'!EX21</f>
        <v>3.5392921415716858E-2</v>
      </c>
      <c r="CL17" s="10">
        <f>SUM(CL15:CL16)/'Raw Data'!EY21</f>
        <v>3.0594900849858359E-2</v>
      </c>
      <c r="CM17" s="10">
        <f>SUM(CM15:CM16)/'Raw Data'!EZ21</f>
        <v>3.0752333882482153E-2</v>
      </c>
      <c r="CN17" s="10">
        <f>SUM(CN15:CN16)/'Raw Data'!FA21</f>
        <v>3.0424799081515498E-2</v>
      </c>
      <c r="CO17" s="10">
        <f>SUM(CO15:CO16)/'Raw Data'!FB21</f>
        <v>3.3256880733944956E-2</v>
      </c>
      <c r="CP17" s="10">
        <f>SUM(CP15:CP16)/'Raw Data'!FC21</f>
        <v>3.086053412462908E-2</v>
      </c>
      <c r="CQ17" s="10">
        <f>SUM(CQ15:CQ16)/'Raw Data'!FD21</f>
        <v>3.4671532846715328E-2</v>
      </c>
      <c r="CR17" s="10">
        <f>SUM(CR15:CR16)/'Raw Data'!FE21</f>
        <v>2.192448233861145E-2</v>
      </c>
      <c r="CS17" s="10">
        <f>SUM(CS15:CS16)/'Raw Data'!FF21</f>
        <v>3.3929673041332507E-2</v>
      </c>
      <c r="CT17" s="10">
        <f>SUM(CT15:CT16)/'Raw Data'!FG21</f>
        <v>3.5924232527759635E-2</v>
      </c>
      <c r="CU17" s="10">
        <f>SUM(CU15:CU16)/'Raw Data'!FH21</f>
        <v>3.1734837799717912E-2</v>
      </c>
      <c r="CV17" s="10">
        <f>SUM(CV15:CV16)/'Raw Data'!FI21</f>
        <v>2.6822558459422285E-2</v>
      </c>
      <c r="CW17" s="10">
        <f>SUM(CW15:CW16)/'Raw Data'!FJ21</f>
        <v>2.6560424966799469E-2</v>
      </c>
      <c r="CX17" s="10">
        <f>SUM(CX15:CX16)/'Raw Data'!FK21</f>
        <v>2.1150033046926635E-2</v>
      </c>
      <c r="CY17" s="10">
        <f>SUM(CY15:CY16)/'Raw Data'!FL21</f>
        <v>1.6828478964401296E-2</v>
      </c>
      <c r="CZ17" s="10">
        <f>SUM(CZ15:CZ16)/'Raw Data'!FM21</f>
        <v>2.0578778135048232E-2</v>
      </c>
      <c r="DA17" s="10">
        <f>SUM(DA15:DA16)/'Raw Data'!FN21</f>
        <v>2.2935779816513763E-2</v>
      </c>
      <c r="DB17" s="10">
        <f>SUM(DB15:DB16)/'Raw Data'!FO21</f>
        <v>1.6523463317911435E-2</v>
      </c>
      <c r="DC17" s="10">
        <f>SUM(DC15:DC16)/'Raw Data'!FP21</f>
        <v>1.520158625247852E-2</v>
      </c>
      <c r="DD17" s="10">
        <f>SUM(DD15:DD16)/'Raw Data'!FQ21</f>
        <v>1.4150943396226415E-2</v>
      </c>
      <c r="DE17" s="10">
        <f>SUM(DE15:DE16)/'Raw Data'!FR21</f>
        <v>1.4696058784235137E-2</v>
      </c>
      <c r="DF17" s="10">
        <f>SUM(DF15:DF16)/'Raw Data'!FS21</f>
        <v>1.6528925619834711E-2</v>
      </c>
      <c r="DG17" s="10">
        <f>SUM(DG15:DG16)/'Raw Data'!FT21</f>
        <v>2.2156573116691284E-2</v>
      </c>
      <c r="DH17" s="10">
        <f>SUM(DH15:DH16)/'Raw Data'!FU21</f>
        <v>1.6800584368151936E-2</v>
      </c>
      <c r="DI17" s="10">
        <f>SUM(DI15:DI16)/'Raw Data'!FV21</f>
        <v>1.7433751743375175E-2</v>
      </c>
      <c r="DJ17" s="10">
        <f>SUM(DJ15:DJ16)/'Raw Data'!FW21</f>
        <v>2.1220159151193633E-2</v>
      </c>
      <c r="DK17" s="10">
        <f>SUM(DK15:DK16)/'Raw Data'!FX21</f>
        <v>1.6711229946524065E-2</v>
      </c>
      <c r="DL17" s="10">
        <f>SUM(DL15:DL16)/'Raw Data'!FY21</f>
        <v>1.4531043593130779E-2</v>
      </c>
      <c r="DM17" s="10">
        <f>SUM(DM15:DM16)/'Raw Data'!FZ21</f>
        <v>1.2253233492171545E-2</v>
      </c>
      <c r="DN17" s="10">
        <f>SUM(DN15:DN16)/'Raw Data'!GA21</f>
        <v>1.7088174982911826E-2</v>
      </c>
      <c r="DO17" s="10">
        <f>SUM(DO15:DO16)/'Raw Data'!GB21</f>
        <v>1.7015706806282723E-2</v>
      </c>
      <c r="DP17" s="10">
        <f>SUM(DP15:DP16)/'Raw Data'!GC21</f>
        <v>1.6600265604249667E-2</v>
      </c>
      <c r="DQ17" s="10">
        <f>SUM(DQ15:DQ16)/'Raw Data'!GD21</f>
        <v>1.3716525146962769E-2</v>
      </c>
      <c r="DR17" s="10">
        <f>SUM(DR15:DR16)/'Raw Data'!GE21</f>
        <v>1.2508229098090849E-2</v>
      </c>
      <c r="DS17" s="10">
        <f>SUM(DS15:DS16)/'Raw Data'!GF21</f>
        <v>1.5961138098542677E-2</v>
      </c>
      <c r="DT17" s="10">
        <f>SUM(DT15:DT16)/'Raw Data'!GG21</f>
        <v>1.3368983957219251E-2</v>
      </c>
      <c r="DU17" s="10">
        <f>SUM(DU15:DU16)/'Raw Data'!GH21</f>
        <v>1.4120667522464698E-2</v>
      </c>
      <c r="DV17" s="10">
        <f>SUM(DV15:DV16)/'Raw Data'!GI21</f>
        <v>1.0902483343428226E-2</v>
      </c>
      <c r="DW17" s="10">
        <f>SUM(DW15:DW16)/'Raw Data'!GJ21</f>
        <v>1.2552301255230125E-2</v>
      </c>
      <c r="DX17" s="10">
        <f>SUM(DX15:DX16)/'Raw Data'!GK21</f>
        <v>1.1063306699446834E-2</v>
      </c>
      <c r="DY17" s="10">
        <f>SUM(DY15:DY16)/'Raw Data'!GL21</f>
        <v>6.9664344521849272E-3</v>
      </c>
      <c r="DZ17" s="10">
        <f>SUM(DZ15:DZ16)/'Raw Data'!GM21</f>
        <v>1.0624169986719787E-2</v>
      </c>
      <c r="EA17" s="10">
        <f>SUM(EA15:EA16)/'Raw Data'!GN21</f>
        <v>1.33422281521014E-2</v>
      </c>
      <c r="EB17" s="10">
        <f>SUM(EB15:EB16)/'Raw Data'!GO21</f>
        <v>6.114130434782609E-3</v>
      </c>
      <c r="EC17" s="10">
        <f>SUM(EC15:EC16)/'Raw Data'!GP21</f>
        <v>1.3422818791946308E-2</v>
      </c>
      <c r="ED17" s="10">
        <f>SUM(ED15:ED16)/'Raw Data'!GQ21</f>
        <v>1.6E-2</v>
      </c>
      <c r="EE17" s="10">
        <f>SUM(EE15:EE16)/'Raw Data'!GR21</f>
        <v>1.5659955257270694E-2</v>
      </c>
      <c r="EF17" s="10">
        <f>SUM(EF15:EF16)/'Raw Data'!GS21</f>
        <v>1.5718562874251496E-2</v>
      </c>
      <c r="EG17" s="10">
        <f>SUM(EG15:EG16)/'Raw Data'!GT21</f>
        <v>1.2030075187969926E-2</v>
      </c>
      <c r="EH17" s="10">
        <f>SUM(EH15:EH16)/'Raw Data'!GU21</f>
        <v>1.2500000000000001E-2</v>
      </c>
      <c r="EI17" s="10">
        <f>SUM(EI15:EI16)/'Raw Data'!GV21</f>
        <v>1.7371601208459216E-2</v>
      </c>
      <c r="EJ17" s="10">
        <f>SUM(EJ15:EJ16)/'Raw Data'!GW21</f>
        <v>1.9246190858059342E-2</v>
      </c>
      <c r="EK17" s="10">
        <f>SUM(EK15:EK16)/'Raw Data'!GX21</f>
        <v>1.0256410256410256E-2</v>
      </c>
      <c r="EL17" s="10">
        <f>SUM(EL15:EL16)/'Raw Data'!GY21</f>
        <v>1.4755959137343927E-2</v>
      </c>
      <c r="EM17" s="10">
        <f>SUM(EM15:EM16)/'Raw Data'!GZ21</f>
        <v>0</v>
      </c>
      <c r="EN17" s="10" t="e">
        <f>SUM(EN15:EN16)/'Raw Data'!HA21</f>
        <v>#DIV/0!</v>
      </c>
      <c r="EO17" s="10" t="e">
        <f>SUM(EO15:EO16)/'Raw Data'!HB21</f>
        <v>#DIV/0!</v>
      </c>
      <c r="EP17" s="10" t="e">
        <f>SUM(EP15:EP16)/'Raw Data'!HC21</f>
        <v>#DIV/0!</v>
      </c>
    </row>
    <row r="18" spans="1:146" x14ac:dyDescent="0.3">
      <c r="A18" s="5"/>
      <c r="AD18" s="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</row>
    <row r="19" spans="1:146" x14ac:dyDescent="0.3">
      <c r="A19" s="4"/>
      <c r="B19" s="3">
        <v>39753</v>
      </c>
      <c r="C19" s="3">
        <v>39783</v>
      </c>
      <c r="D19" s="3">
        <v>39814</v>
      </c>
      <c r="E19" s="3">
        <v>39845</v>
      </c>
      <c r="F19" s="3">
        <v>39873</v>
      </c>
      <c r="G19" s="3">
        <v>39904</v>
      </c>
      <c r="H19" s="3">
        <v>39934</v>
      </c>
      <c r="I19" s="3">
        <v>39965</v>
      </c>
      <c r="J19" s="3">
        <v>39995</v>
      </c>
      <c r="K19" s="3">
        <v>40026</v>
      </c>
      <c r="L19" s="3">
        <v>40057</v>
      </c>
      <c r="M19" s="3">
        <v>40087</v>
      </c>
      <c r="N19" s="3">
        <v>40118</v>
      </c>
      <c r="O19" s="3">
        <v>40148</v>
      </c>
      <c r="P19" s="3">
        <v>40179</v>
      </c>
      <c r="Q19" s="3">
        <v>40210</v>
      </c>
      <c r="R19" s="3">
        <v>40238</v>
      </c>
      <c r="S19" s="3">
        <v>40269</v>
      </c>
      <c r="T19" s="3">
        <v>40299</v>
      </c>
      <c r="U19" s="3">
        <v>40330</v>
      </c>
      <c r="V19" s="3">
        <v>40360</v>
      </c>
      <c r="W19" s="3">
        <v>40391</v>
      </c>
      <c r="X19" s="3">
        <v>40422</v>
      </c>
      <c r="Y19" s="3">
        <v>40452</v>
      </c>
      <c r="Z19" s="3">
        <v>40483</v>
      </c>
      <c r="AA19" s="3">
        <v>40513</v>
      </c>
      <c r="AB19" s="3">
        <v>40544</v>
      </c>
      <c r="AC19" s="3">
        <v>40575</v>
      </c>
      <c r="AD19" s="3">
        <v>40603</v>
      </c>
      <c r="AE19" s="3">
        <v>40634</v>
      </c>
      <c r="AF19" s="3">
        <v>40664</v>
      </c>
      <c r="AG19" s="3">
        <v>40695</v>
      </c>
      <c r="AH19" s="3">
        <v>40725</v>
      </c>
      <c r="AI19" s="3">
        <v>40756</v>
      </c>
      <c r="AJ19" s="3">
        <v>40787</v>
      </c>
      <c r="AK19" s="3">
        <v>40817</v>
      </c>
      <c r="AL19" s="3">
        <v>40848</v>
      </c>
      <c r="AM19" s="3">
        <v>40878</v>
      </c>
      <c r="AN19" s="3">
        <v>40909</v>
      </c>
      <c r="AO19" s="3">
        <v>40940</v>
      </c>
      <c r="AP19" s="3">
        <v>40969</v>
      </c>
      <c r="AQ19" s="3">
        <v>41000</v>
      </c>
      <c r="AR19" s="3">
        <v>41030</v>
      </c>
      <c r="AS19" s="3">
        <v>41061</v>
      </c>
      <c r="AT19" s="3">
        <v>41091</v>
      </c>
      <c r="AU19" s="3">
        <v>41122</v>
      </c>
      <c r="AV19" s="3">
        <v>41153</v>
      </c>
      <c r="AW19" s="3">
        <v>41183</v>
      </c>
      <c r="AX19" s="3">
        <v>41214</v>
      </c>
      <c r="AY19" s="3">
        <v>41244</v>
      </c>
      <c r="AZ19" s="3">
        <v>41275</v>
      </c>
      <c r="BA19" s="3">
        <v>41306</v>
      </c>
      <c r="BB19" s="3">
        <v>41334</v>
      </c>
      <c r="BC19" s="3">
        <v>41365</v>
      </c>
      <c r="BD19" s="3">
        <v>41395</v>
      </c>
      <c r="BE19" s="3">
        <v>41426</v>
      </c>
      <c r="BF19" s="3">
        <v>41456</v>
      </c>
      <c r="BG19" s="3">
        <v>41487</v>
      </c>
      <c r="BH19" s="3">
        <v>41518</v>
      </c>
      <c r="BI19" s="3">
        <v>41548</v>
      </c>
      <c r="BJ19" s="3">
        <v>41579</v>
      </c>
      <c r="BK19" s="3">
        <v>41609</v>
      </c>
      <c r="BL19" s="3">
        <v>41640</v>
      </c>
      <c r="BM19" s="3">
        <v>41671</v>
      </c>
      <c r="BN19" s="3">
        <v>41699</v>
      </c>
      <c r="BO19" s="3">
        <v>41730</v>
      </c>
      <c r="BP19" s="3">
        <v>41760</v>
      </c>
      <c r="BQ19" s="3">
        <v>41791</v>
      </c>
      <c r="BR19" s="3">
        <v>41821</v>
      </c>
      <c r="BS19" s="3">
        <v>41852</v>
      </c>
      <c r="BT19" s="3">
        <v>41883</v>
      </c>
      <c r="BU19" s="3">
        <v>41913</v>
      </c>
      <c r="BV19" s="3">
        <v>41944</v>
      </c>
      <c r="BW19" s="3">
        <v>41974</v>
      </c>
      <c r="BX19" s="3">
        <v>42005</v>
      </c>
      <c r="BY19" s="3">
        <v>42036</v>
      </c>
      <c r="BZ19" s="3">
        <v>42064</v>
      </c>
      <c r="CA19" s="3">
        <v>42095</v>
      </c>
      <c r="CB19" s="3">
        <v>42125</v>
      </c>
      <c r="CC19" s="3">
        <v>42156</v>
      </c>
      <c r="CD19" s="3">
        <v>42186</v>
      </c>
      <c r="CE19" s="3">
        <v>42217</v>
      </c>
      <c r="CF19" s="3">
        <v>42248</v>
      </c>
      <c r="CG19" s="3">
        <v>42278</v>
      </c>
      <c r="CH19" s="3">
        <v>42309</v>
      </c>
      <c r="CI19" s="3">
        <v>42339</v>
      </c>
      <c r="CJ19" s="3">
        <v>42370</v>
      </c>
      <c r="CK19" s="3">
        <v>42401</v>
      </c>
      <c r="CL19" s="3">
        <v>42430</v>
      </c>
      <c r="CM19" s="3">
        <v>42461</v>
      </c>
      <c r="CN19" s="3">
        <v>42491</v>
      </c>
      <c r="CO19" s="3">
        <v>42522</v>
      </c>
      <c r="CP19" s="3">
        <v>42552</v>
      </c>
      <c r="CQ19" s="3">
        <v>42583</v>
      </c>
      <c r="CR19" s="3">
        <v>42614</v>
      </c>
      <c r="CS19" s="3">
        <v>42644</v>
      </c>
      <c r="CT19" s="3">
        <v>42675</v>
      </c>
      <c r="CU19" s="3">
        <v>42705</v>
      </c>
      <c r="CV19" s="3">
        <v>42736</v>
      </c>
      <c r="CW19" s="3">
        <v>42767</v>
      </c>
      <c r="CX19" s="3">
        <v>42795</v>
      </c>
      <c r="CY19" s="3">
        <v>42826</v>
      </c>
      <c r="CZ19" s="3">
        <v>42856</v>
      </c>
      <c r="DA19" s="3">
        <v>42887</v>
      </c>
      <c r="DB19" s="3">
        <v>42917</v>
      </c>
      <c r="DC19" s="3">
        <v>42948</v>
      </c>
      <c r="DD19" s="3">
        <v>42979</v>
      </c>
      <c r="DE19" s="3">
        <v>43009</v>
      </c>
      <c r="DF19" s="3">
        <v>43040</v>
      </c>
      <c r="DG19" s="3">
        <v>43070</v>
      </c>
      <c r="DH19" s="3">
        <v>43101</v>
      </c>
      <c r="DI19" s="3">
        <v>43132</v>
      </c>
      <c r="DJ19" s="3">
        <v>43160</v>
      </c>
      <c r="DK19" s="3">
        <v>43191</v>
      </c>
      <c r="DL19" s="3">
        <v>43221</v>
      </c>
      <c r="DM19" s="3">
        <v>43252</v>
      </c>
      <c r="DN19" s="3">
        <v>43282</v>
      </c>
      <c r="DO19" s="3">
        <v>43313</v>
      </c>
      <c r="DP19" s="3">
        <v>43344</v>
      </c>
      <c r="DQ19" s="3">
        <v>43374</v>
      </c>
      <c r="DR19" s="3">
        <v>43405</v>
      </c>
      <c r="DS19" s="3">
        <v>43435</v>
      </c>
      <c r="DT19" s="3">
        <v>43466</v>
      </c>
      <c r="DU19" s="3">
        <v>43497</v>
      </c>
      <c r="DV19" s="3">
        <v>43525</v>
      </c>
      <c r="DW19" s="3">
        <v>43556</v>
      </c>
      <c r="DX19" s="3">
        <v>43586</v>
      </c>
      <c r="DY19" s="3">
        <v>43617</v>
      </c>
      <c r="DZ19" s="3">
        <v>43647</v>
      </c>
      <c r="EA19" s="3">
        <v>43678</v>
      </c>
      <c r="EB19" s="3">
        <v>43709</v>
      </c>
      <c r="EC19" s="3">
        <v>43739</v>
      </c>
      <c r="ED19" s="3">
        <v>43770</v>
      </c>
      <c r="EE19" s="3">
        <v>43800</v>
      </c>
      <c r="EF19" s="3">
        <v>43831</v>
      </c>
      <c r="EG19" s="3">
        <v>43862</v>
      </c>
      <c r="EH19" s="3">
        <v>43891</v>
      </c>
      <c r="EI19" s="3">
        <v>43922</v>
      </c>
      <c r="EJ19" s="3">
        <v>43952</v>
      </c>
      <c r="EK19" s="3">
        <v>43983</v>
      </c>
      <c r="EL19" s="3">
        <v>44013</v>
      </c>
      <c r="EM19" s="3">
        <v>44044</v>
      </c>
      <c r="EN19" s="3">
        <v>44075</v>
      </c>
      <c r="EO19" s="3">
        <v>44105</v>
      </c>
      <c r="EP19" s="3">
        <v>44136</v>
      </c>
    </row>
    <row r="21" spans="1:146" s="6" customFormat="1" x14ac:dyDescent="0.3">
      <c r="A21" s="9" t="s">
        <v>63</v>
      </c>
      <c r="B21" s="6">
        <f t="shared" ref="B21:AG21" si="34">B15</f>
        <v>0</v>
      </c>
      <c r="C21" s="6">
        <f t="shared" si="34"/>
        <v>0</v>
      </c>
      <c r="D21" s="6">
        <f t="shared" si="34"/>
        <v>0</v>
      </c>
      <c r="E21" s="6">
        <f t="shared" si="34"/>
        <v>0</v>
      </c>
      <c r="F21" s="6">
        <f t="shared" si="34"/>
        <v>0</v>
      </c>
      <c r="G21" s="6">
        <f t="shared" si="34"/>
        <v>0</v>
      </c>
      <c r="H21" s="6">
        <f t="shared" si="34"/>
        <v>0</v>
      </c>
      <c r="I21" s="6">
        <f t="shared" si="34"/>
        <v>0</v>
      </c>
      <c r="J21" s="6">
        <f t="shared" si="34"/>
        <v>0</v>
      </c>
      <c r="K21" s="6">
        <f t="shared" si="34"/>
        <v>0</v>
      </c>
      <c r="L21" s="6">
        <f t="shared" si="34"/>
        <v>0</v>
      </c>
      <c r="M21" s="6">
        <f t="shared" si="34"/>
        <v>0</v>
      </c>
      <c r="N21" s="6">
        <f t="shared" si="34"/>
        <v>0</v>
      </c>
      <c r="O21" s="6">
        <f t="shared" si="34"/>
        <v>0</v>
      </c>
      <c r="P21" s="6">
        <f t="shared" si="34"/>
        <v>0</v>
      </c>
      <c r="Q21" s="6">
        <f t="shared" si="34"/>
        <v>0</v>
      </c>
      <c r="R21" s="6">
        <f t="shared" si="34"/>
        <v>0</v>
      </c>
      <c r="S21" s="6">
        <f t="shared" si="34"/>
        <v>0</v>
      </c>
      <c r="T21" s="6">
        <f t="shared" si="34"/>
        <v>0</v>
      </c>
      <c r="U21" s="6">
        <f t="shared" si="34"/>
        <v>0</v>
      </c>
      <c r="V21" s="6">
        <f t="shared" si="34"/>
        <v>0</v>
      </c>
      <c r="W21" s="6">
        <f t="shared" si="34"/>
        <v>0</v>
      </c>
      <c r="X21" s="6">
        <f t="shared" si="34"/>
        <v>0</v>
      </c>
      <c r="Y21" s="6">
        <f t="shared" si="34"/>
        <v>0</v>
      </c>
      <c r="Z21" s="6">
        <f t="shared" si="34"/>
        <v>0</v>
      </c>
      <c r="AA21" s="6">
        <f t="shared" si="34"/>
        <v>0</v>
      </c>
      <c r="AB21" s="6">
        <f t="shared" si="34"/>
        <v>0</v>
      </c>
      <c r="AC21" s="6">
        <f t="shared" si="34"/>
        <v>0</v>
      </c>
      <c r="AD21" s="6" t="str">
        <f t="shared" si="34"/>
        <v>Short Sale Inventory</v>
      </c>
      <c r="AE21" s="6">
        <f t="shared" si="34"/>
        <v>190</v>
      </c>
      <c r="AF21" s="6">
        <f t="shared" si="34"/>
        <v>173</v>
      </c>
      <c r="AG21" s="6">
        <f t="shared" si="34"/>
        <v>177</v>
      </c>
      <c r="AH21" s="6">
        <f t="shared" ref="AH21:BM21" si="35">AH15</f>
        <v>178</v>
      </c>
      <c r="AI21" s="6">
        <f t="shared" si="35"/>
        <v>175</v>
      </c>
      <c r="AJ21" s="6">
        <f t="shared" si="35"/>
        <v>169</v>
      </c>
      <c r="AK21" s="6">
        <f t="shared" si="35"/>
        <v>186</v>
      </c>
      <c r="AL21" s="6">
        <f t="shared" si="35"/>
        <v>120</v>
      </c>
      <c r="AM21" s="6">
        <f t="shared" si="35"/>
        <v>152</v>
      </c>
      <c r="AN21" s="6">
        <f t="shared" si="35"/>
        <v>126</v>
      </c>
      <c r="AO21" s="6">
        <f t="shared" si="35"/>
        <v>150</v>
      </c>
      <c r="AP21" s="6">
        <f t="shared" si="35"/>
        <v>162</v>
      </c>
      <c r="AQ21" s="6">
        <f t="shared" si="35"/>
        <v>160</v>
      </c>
      <c r="AR21" s="6">
        <f t="shared" si="35"/>
        <v>161</v>
      </c>
      <c r="AS21" s="6">
        <f t="shared" si="35"/>
        <v>153</v>
      </c>
      <c r="AT21" s="6">
        <f t="shared" si="35"/>
        <v>145</v>
      </c>
      <c r="AU21" s="6">
        <f t="shared" si="35"/>
        <v>129</v>
      </c>
      <c r="AV21" s="6">
        <f t="shared" si="35"/>
        <v>127</v>
      </c>
      <c r="AW21" s="6">
        <f t="shared" si="35"/>
        <v>132</v>
      </c>
      <c r="AX21" s="6">
        <f t="shared" si="35"/>
        <v>132</v>
      </c>
      <c r="AY21" s="6">
        <f t="shared" si="35"/>
        <v>134</v>
      </c>
      <c r="AZ21" s="6">
        <f t="shared" si="35"/>
        <v>133</v>
      </c>
      <c r="BA21" s="6">
        <f t="shared" si="35"/>
        <v>139</v>
      </c>
      <c r="BB21" s="6">
        <f t="shared" si="35"/>
        <v>136</v>
      </c>
      <c r="BC21" s="6">
        <f t="shared" si="35"/>
        <v>132</v>
      </c>
      <c r="BD21" s="6">
        <f t="shared" si="35"/>
        <v>120</v>
      </c>
      <c r="BE21" s="6">
        <f t="shared" si="35"/>
        <v>105</v>
      </c>
      <c r="BF21" s="6">
        <f t="shared" si="35"/>
        <v>98</v>
      </c>
      <c r="BG21" s="6">
        <f t="shared" si="35"/>
        <v>93</v>
      </c>
      <c r="BH21" s="6">
        <f t="shared" si="35"/>
        <v>89</v>
      </c>
      <c r="BI21" s="6">
        <f t="shared" si="35"/>
        <v>91</v>
      </c>
      <c r="BJ21" s="6">
        <f t="shared" si="35"/>
        <v>87</v>
      </c>
      <c r="BK21" s="6">
        <f t="shared" si="35"/>
        <v>78</v>
      </c>
      <c r="BL21" s="6">
        <f t="shared" si="35"/>
        <v>91</v>
      </c>
      <c r="BM21" s="6">
        <f t="shared" si="35"/>
        <v>96</v>
      </c>
      <c r="BN21" s="6">
        <f t="shared" ref="BN21:CS21" si="36">BN15</f>
        <v>91</v>
      </c>
      <c r="BO21" s="6">
        <f t="shared" si="36"/>
        <v>86</v>
      </c>
      <c r="BP21" s="6">
        <f t="shared" si="36"/>
        <v>85</v>
      </c>
      <c r="BQ21" s="6">
        <f t="shared" si="36"/>
        <v>80</v>
      </c>
      <c r="BR21" s="6">
        <f t="shared" si="36"/>
        <v>84</v>
      </c>
      <c r="BS21" s="6">
        <f t="shared" si="36"/>
        <v>87</v>
      </c>
      <c r="BT21" s="6">
        <f t="shared" si="36"/>
        <v>85</v>
      </c>
      <c r="BU21" s="6">
        <f t="shared" si="36"/>
        <v>83</v>
      </c>
      <c r="BV21" s="6">
        <f t="shared" si="36"/>
        <v>87</v>
      </c>
      <c r="BW21" s="6">
        <f t="shared" si="36"/>
        <v>66</v>
      </c>
      <c r="BX21" s="6">
        <f t="shared" si="36"/>
        <v>80</v>
      </c>
      <c r="BY21" s="6">
        <f t="shared" si="36"/>
        <v>82</v>
      </c>
      <c r="BZ21" s="6">
        <f t="shared" si="36"/>
        <v>82</v>
      </c>
      <c r="CA21" s="6">
        <f t="shared" si="36"/>
        <v>74</v>
      </c>
      <c r="CB21" s="6">
        <f t="shared" si="36"/>
        <v>57</v>
      </c>
      <c r="CC21" s="6">
        <f t="shared" si="36"/>
        <v>54</v>
      </c>
      <c r="CD21" s="6">
        <f t="shared" si="36"/>
        <v>52</v>
      </c>
      <c r="CE21" s="6">
        <f t="shared" si="36"/>
        <v>46</v>
      </c>
      <c r="CF21" s="6">
        <f t="shared" si="36"/>
        <v>46</v>
      </c>
      <c r="CG21" s="6">
        <f t="shared" si="36"/>
        <v>46</v>
      </c>
      <c r="CH21" s="6">
        <f t="shared" si="36"/>
        <v>39</v>
      </c>
      <c r="CI21" s="6">
        <f t="shared" si="36"/>
        <v>35</v>
      </c>
      <c r="CJ21" s="6">
        <f t="shared" si="36"/>
        <v>36</v>
      </c>
      <c r="CK21" s="6">
        <f t="shared" si="36"/>
        <v>36</v>
      </c>
      <c r="CL21" s="6">
        <f t="shared" si="36"/>
        <v>32</v>
      </c>
      <c r="CM21" s="6">
        <f t="shared" si="36"/>
        <v>31</v>
      </c>
      <c r="CN21" s="6">
        <f t="shared" si="36"/>
        <v>30</v>
      </c>
      <c r="CO21" s="6">
        <f t="shared" si="36"/>
        <v>32</v>
      </c>
      <c r="CP21" s="6">
        <f t="shared" si="36"/>
        <v>30</v>
      </c>
      <c r="CQ21" s="6">
        <f t="shared" si="36"/>
        <v>34</v>
      </c>
      <c r="CR21" s="6">
        <f t="shared" si="36"/>
        <v>17</v>
      </c>
      <c r="CS21" s="6">
        <f t="shared" si="36"/>
        <v>30</v>
      </c>
      <c r="CT21" s="6">
        <f t="shared" ref="CT21:DR21" si="37">CT15</f>
        <v>31</v>
      </c>
      <c r="CU21" s="6">
        <f t="shared" si="37"/>
        <v>22</v>
      </c>
      <c r="CV21" s="6">
        <f t="shared" si="37"/>
        <v>18</v>
      </c>
      <c r="CW21" s="6">
        <f t="shared" si="37"/>
        <v>22</v>
      </c>
      <c r="CX21" s="6">
        <f t="shared" si="37"/>
        <v>18</v>
      </c>
      <c r="CY21" s="6">
        <f t="shared" si="37"/>
        <v>15</v>
      </c>
      <c r="CZ21" s="6">
        <f t="shared" si="37"/>
        <v>18</v>
      </c>
      <c r="DA21" s="6">
        <f t="shared" si="37"/>
        <v>19</v>
      </c>
      <c r="DB21" s="6">
        <f t="shared" si="37"/>
        <v>15</v>
      </c>
      <c r="DC21" s="6">
        <f t="shared" si="37"/>
        <v>10</v>
      </c>
      <c r="DD21" s="6">
        <f t="shared" si="37"/>
        <v>10</v>
      </c>
      <c r="DE21" s="6">
        <f t="shared" si="37"/>
        <v>7</v>
      </c>
      <c r="DF21" s="6">
        <f t="shared" si="37"/>
        <v>8</v>
      </c>
      <c r="DG21" s="6">
        <f t="shared" si="37"/>
        <v>10</v>
      </c>
      <c r="DH21" s="6">
        <f t="shared" si="37"/>
        <v>7</v>
      </c>
      <c r="DI21" s="6">
        <f t="shared" si="37"/>
        <v>9</v>
      </c>
      <c r="DJ21" s="6">
        <f t="shared" si="37"/>
        <v>13</v>
      </c>
      <c r="DK21" s="6">
        <f t="shared" si="37"/>
        <v>8</v>
      </c>
      <c r="DL21" s="6">
        <f t="shared" si="37"/>
        <v>7</v>
      </c>
      <c r="DM21" s="6">
        <f t="shared" si="37"/>
        <v>4</v>
      </c>
      <c r="DN21" s="6">
        <f t="shared" si="37"/>
        <v>9</v>
      </c>
      <c r="DO21" s="6">
        <f t="shared" si="37"/>
        <v>12</v>
      </c>
      <c r="DP21" s="6">
        <f t="shared" si="37"/>
        <v>10</v>
      </c>
      <c r="DQ21" s="6">
        <f t="shared" si="37"/>
        <v>9</v>
      </c>
      <c r="DR21" s="6">
        <f t="shared" si="37"/>
        <v>6</v>
      </c>
      <c r="DS21" s="6">
        <f t="shared" ref="DS21:EE21" si="38">DS15</f>
        <v>7</v>
      </c>
      <c r="DT21" s="6">
        <f t="shared" si="38"/>
        <v>4</v>
      </c>
      <c r="DU21" s="6">
        <f t="shared" si="38"/>
        <v>6</v>
      </c>
      <c r="DV21" s="6">
        <f t="shared" si="38"/>
        <v>6</v>
      </c>
      <c r="DW21" s="6">
        <f t="shared" si="38"/>
        <v>8</v>
      </c>
      <c r="DX21" s="6">
        <f t="shared" si="38"/>
        <v>8</v>
      </c>
      <c r="DY21" s="6">
        <f t="shared" si="38"/>
        <v>4</v>
      </c>
      <c r="DZ21" s="6">
        <f t="shared" si="38"/>
        <v>5</v>
      </c>
      <c r="EA21" s="6">
        <f t="shared" si="38"/>
        <v>7</v>
      </c>
      <c r="EB21" s="6">
        <f t="shared" si="38"/>
        <v>4</v>
      </c>
      <c r="EC21" s="6">
        <f t="shared" si="38"/>
        <v>5</v>
      </c>
      <c r="ED21" s="6">
        <f t="shared" si="38"/>
        <v>5</v>
      </c>
      <c r="EE21" s="6">
        <f t="shared" si="38"/>
        <v>5</v>
      </c>
      <c r="EF21" s="6">
        <f t="shared" ref="EF21:EP21" si="39">EF15</f>
        <v>7</v>
      </c>
      <c r="EG21" s="6">
        <f t="shared" si="39"/>
        <v>6</v>
      </c>
      <c r="EH21" s="6">
        <f t="shared" si="39"/>
        <v>8</v>
      </c>
      <c r="EI21" s="6">
        <f t="shared" si="39"/>
        <v>11</v>
      </c>
      <c r="EJ21" s="6">
        <f t="shared" si="39"/>
        <v>10</v>
      </c>
      <c r="EK21" s="6">
        <f t="shared" si="39"/>
        <v>3</v>
      </c>
      <c r="EL21" s="6">
        <f t="shared" si="39"/>
        <v>6</v>
      </c>
      <c r="EM21" s="6">
        <f t="shared" si="39"/>
        <v>0</v>
      </c>
      <c r="EN21" s="6">
        <f t="shared" si="39"/>
        <v>0</v>
      </c>
      <c r="EO21" s="6">
        <f t="shared" si="39"/>
        <v>0</v>
      </c>
      <c r="EP21" s="6">
        <f t="shared" si="39"/>
        <v>0</v>
      </c>
    </row>
    <row r="22" spans="1:146" s="6" customFormat="1" x14ac:dyDescent="0.3">
      <c r="A22" s="9" t="s">
        <v>64</v>
      </c>
      <c r="B22" s="6">
        <f t="shared" ref="B22:AG22" si="40">B16</f>
        <v>0</v>
      </c>
      <c r="C22" s="6">
        <f t="shared" si="40"/>
        <v>0</v>
      </c>
      <c r="D22" s="6">
        <f t="shared" si="40"/>
        <v>0</v>
      </c>
      <c r="E22" s="6">
        <f t="shared" si="40"/>
        <v>0</v>
      </c>
      <c r="F22" s="6">
        <f t="shared" si="40"/>
        <v>0</v>
      </c>
      <c r="G22" s="6">
        <f t="shared" si="40"/>
        <v>0</v>
      </c>
      <c r="H22" s="6">
        <f t="shared" si="40"/>
        <v>0</v>
      </c>
      <c r="I22" s="6">
        <f t="shared" si="40"/>
        <v>0</v>
      </c>
      <c r="J22" s="6">
        <f t="shared" si="40"/>
        <v>0</v>
      </c>
      <c r="K22" s="6">
        <f t="shared" si="40"/>
        <v>0</v>
      </c>
      <c r="L22" s="6">
        <f t="shared" si="40"/>
        <v>0</v>
      </c>
      <c r="M22" s="6">
        <f t="shared" si="40"/>
        <v>0</v>
      </c>
      <c r="N22" s="6">
        <f t="shared" si="40"/>
        <v>0</v>
      </c>
      <c r="O22" s="6">
        <f t="shared" si="40"/>
        <v>0</v>
      </c>
      <c r="P22" s="6">
        <f t="shared" si="40"/>
        <v>0</v>
      </c>
      <c r="Q22" s="6">
        <f t="shared" si="40"/>
        <v>0</v>
      </c>
      <c r="R22" s="6">
        <f t="shared" si="40"/>
        <v>0</v>
      </c>
      <c r="S22" s="6">
        <f t="shared" si="40"/>
        <v>0</v>
      </c>
      <c r="T22" s="6">
        <f t="shared" si="40"/>
        <v>0</v>
      </c>
      <c r="U22" s="6">
        <f t="shared" si="40"/>
        <v>0</v>
      </c>
      <c r="V22" s="6">
        <f t="shared" si="40"/>
        <v>0</v>
      </c>
      <c r="W22" s="6">
        <f t="shared" si="40"/>
        <v>0</v>
      </c>
      <c r="X22" s="6">
        <f t="shared" si="40"/>
        <v>0</v>
      </c>
      <c r="Y22" s="6">
        <f t="shared" si="40"/>
        <v>0</v>
      </c>
      <c r="Z22" s="6">
        <f t="shared" si="40"/>
        <v>0</v>
      </c>
      <c r="AA22" s="6">
        <f t="shared" si="40"/>
        <v>0</v>
      </c>
      <c r="AB22" s="6">
        <f t="shared" si="40"/>
        <v>0</v>
      </c>
      <c r="AC22" s="6">
        <f t="shared" si="40"/>
        <v>0</v>
      </c>
      <c r="AD22" s="6" t="str">
        <f t="shared" si="40"/>
        <v>Bank Owned Inventory</v>
      </c>
      <c r="AE22" s="6">
        <f t="shared" si="40"/>
        <v>83</v>
      </c>
      <c r="AF22" s="6">
        <f t="shared" si="40"/>
        <v>78</v>
      </c>
      <c r="AG22" s="6">
        <f t="shared" si="40"/>
        <v>71</v>
      </c>
      <c r="AH22" s="6">
        <f t="shared" ref="AH22:BM22" si="41">AH16</f>
        <v>61</v>
      </c>
      <c r="AI22" s="6">
        <f t="shared" si="41"/>
        <v>69</v>
      </c>
      <c r="AJ22" s="6">
        <f t="shared" si="41"/>
        <v>60</v>
      </c>
      <c r="AK22" s="6">
        <f t="shared" si="41"/>
        <v>65</v>
      </c>
      <c r="AL22" s="6">
        <f t="shared" si="41"/>
        <v>62</v>
      </c>
      <c r="AM22" s="6">
        <f t="shared" si="41"/>
        <v>85</v>
      </c>
      <c r="AN22" s="6">
        <f t="shared" si="41"/>
        <v>75</v>
      </c>
      <c r="AO22" s="6">
        <f t="shared" si="41"/>
        <v>78</v>
      </c>
      <c r="AP22" s="6">
        <f t="shared" si="41"/>
        <v>74</v>
      </c>
      <c r="AQ22" s="6">
        <f t="shared" si="41"/>
        <v>82</v>
      </c>
      <c r="AR22" s="6">
        <f t="shared" si="41"/>
        <v>69</v>
      </c>
      <c r="AS22" s="6">
        <f t="shared" si="41"/>
        <v>68</v>
      </c>
      <c r="AT22" s="6">
        <f t="shared" si="41"/>
        <v>60</v>
      </c>
      <c r="AU22" s="6">
        <f t="shared" si="41"/>
        <v>56</v>
      </c>
      <c r="AV22" s="6">
        <f t="shared" si="41"/>
        <v>61</v>
      </c>
      <c r="AW22" s="6">
        <f t="shared" si="41"/>
        <v>64</v>
      </c>
      <c r="AX22" s="6">
        <f t="shared" si="41"/>
        <v>80</v>
      </c>
      <c r="AY22" s="6">
        <f t="shared" si="41"/>
        <v>84</v>
      </c>
      <c r="AZ22" s="6">
        <f t="shared" si="41"/>
        <v>67</v>
      </c>
      <c r="BA22" s="6">
        <f t="shared" si="41"/>
        <v>63</v>
      </c>
      <c r="BB22" s="6">
        <f t="shared" si="41"/>
        <v>56</v>
      </c>
      <c r="BC22" s="6">
        <f t="shared" si="41"/>
        <v>60</v>
      </c>
      <c r="BD22" s="6">
        <f t="shared" si="41"/>
        <v>58</v>
      </c>
      <c r="BE22" s="6">
        <f t="shared" si="41"/>
        <v>51</v>
      </c>
      <c r="BF22" s="6">
        <f t="shared" si="41"/>
        <v>47</v>
      </c>
      <c r="BG22" s="6">
        <f t="shared" si="41"/>
        <v>40</v>
      </c>
      <c r="BH22" s="6">
        <f t="shared" si="41"/>
        <v>53</v>
      </c>
      <c r="BI22" s="6">
        <f t="shared" si="41"/>
        <v>56</v>
      </c>
      <c r="BJ22" s="6">
        <f t="shared" si="41"/>
        <v>58</v>
      </c>
      <c r="BK22" s="6">
        <f t="shared" si="41"/>
        <v>48</v>
      </c>
      <c r="BL22" s="6">
        <f t="shared" si="41"/>
        <v>42</v>
      </c>
      <c r="BM22" s="6">
        <f t="shared" si="41"/>
        <v>40</v>
      </c>
      <c r="BN22" s="6">
        <f t="shared" ref="BN22:CS22" si="42">BN16</f>
        <v>44</v>
      </c>
      <c r="BO22" s="6">
        <f t="shared" si="42"/>
        <v>37</v>
      </c>
      <c r="BP22" s="6">
        <f t="shared" si="42"/>
        <v>39</v>
      </c>
      <c r="BQ22" s="6">
        <f t="shared" si="42"/>
        <v>41</v>
      </c>
      <c r="BR22" s="6">
        <f t="shared" si="42"/>
        <v>40</v>
      </c>
      <c r="BS22" s="6">
        <f t="shared" si="42"/>
        <v>47</v>
      </c>
      <c r="BT22" s="6">
        <f t="shared" si="42"/>
        <v>46</v>
      </c>
      <c r="BU22" s="6">
        <f t="shared" si="42"/>
        <v>36</v>
      </c>
      <c r="BV22" s="6">
        <f t="shared" si="42"/>
        <v>30</v>
      </c>
      <c r="BW22" s="6">
        <f t="shared" si="42"/>
        <v>32</v>
      </c>
      <c r="BX22" s="6">
        <f t="shared" si="42"/>
        <v>32</v>
      </c>
      <c r="BY22" s="6">
        <f t="shared" si="42"/>
        <v>28</v>
      </c>
      <c r="BZ22" s="6">
        <f t="shared" si="42"/>
        <v>22</v>
      </c>
      <c r="CA22" s="6">
        <f t="shared" si="42"/>
        <v>17</v>
      </c>
      <c r="CB22" s="6">
        <f t="shared" si="42"/>
        <v>20</v>
      </c>
      <c r="CC22" s="6">
        <f t="shared" si="42"/>
        <v>24</v>
      </c>
      <c r="CD22" s="6">
        <f t="shared" si="42"/>
        <v>18</v>
      </c>
      <c r="CE22" s="6">
        <f t="shared" si="42"/>
        <v>18</v>
      </c>
      <c r="CF22" s="6">
        <f t="shared" si="42"/>
        <v>23</v>
      </c>
      <c r="CG22" s="6">
        <f t="shared" si="42"/>
        <v>22</v>
      </c>
      <c r="CH22" s="6">
        <f t="shared" si="42"/>
        <v>19</v>
      </c>
      <c r="CI22" s="6">
        <f t="shared" si="42"/>
        <v>20</v>
      </c>
      <c r="CJ22" s="6">
        <f t="shared" si="42"/>
        <v>22</v>
      </c>
      <c r="CK22" s="6">
        <f t="shared" si="42"/>
        <v>23</v>
      </c>
      <c r="CL22" s="6">
        <f t="shared" si="42"/>
        <v>22</v>
      </c>
      <c r="CM22" s="6">
        <f t="shared" si="42"/>
        <v>25</v>
      </c>
      <c r="CN22" s="6">
        <f t="shared" si="42"/>
        <v>23</v>
      </c>
      <c r="CO22" s="6">
        <f t="shared" si="42"/>
        <v>26</v>
      </c>
      <c r="CP22" s="6">
        <f t="shared" si="42"/>
        <v>22</v>
      </c>
      <c r="CQ22" s="6">
        <f t="shared" si="42"/>
        <v>23</v>
      </c>
      <c r="CR22" s="6">
        <f t="shared" si="42"/>
        <v>19</v>
      </c>
      <c r="CS22" s="6">
        <f t="shared" si="42"/>
        <v>25</v>
      </c>
      <c r="CT22" s="6">
        <f t="shared" ref="CT22:DR22" si="43">CT16</f>
        <v>24</v>
      </c>
      <c r="CU22" s="6">
        <f t="shared" si="43"/>
        <v>23</v>
      </c>
      <c r="CV22" s="6">
        <f t="shared" si="43"/>
        <v>21</v>
      </c>
      <c r="CW22" s="6">
        <f t="shared" si="43"/>
        <v>18</v>
      </c>
      <c r="CX22" s="6">
        <f t="shared" si="43"/>
        <v>14</v>
      </c>
      <c r="CY22" s="6">
        <f t="shared" si="43"/>
        <v>11</v>
      </c>
      <c r="CZ22" s="6">
        <f t="shared" si="43"/>
        <v>14</v>
      </c>
      <c r="DA22" s="6">
        <f t="shared" si="43"/>
        <v>16</v>
      </c>
      <c r="DB22" s="6">
        <f t="shared" si="43"/>
        <v>10</v>
      </c>
      <c r="DC22" s="6">
        <f t="shared" si="43"/>
        <v>13</v>
      </c>
      <c r="DD22" s="6">
        <f t="shared" si="43"/>
        <v>11</v>
      </c>
      <c r="DE22" s="6">
        <f t="shared" si="43"/>
        <v>15</v>
      </c>
      <c r="DF22" s="6">
        <f t="shared" si="43"/>
        <v>16</v>
      </c>
      <c r="DG22" s="6">
        <f t="shared" si="43"/>
        <v>20</v>
      </c>
      <c r="DH22" s="6">
        <f t="shared" si="43"/>
        <v>16</v>
      </c>
      <c r="DI22" s="6">
        <f t="shared" si="43"/>
        <v>16</v>
      </c>
      <c r="DJ22" s="6">
        <f t="shared" si="43"/>
        <v>19</v>
      </c>
      <c r="DK22" s="6">
        <f t="shared" si="43"/>
        <v>17</v>
      </c>
      <c r="DL22" s="6">
        <f t="shared" si="43"/>
        <v>15</v>
      </c>
      <c r="DM22" s="6">
        <f t="shared" si="43"/>
        <v>14</v>
      </c>
      <c r="DN22" s="6">
        <f t="shared" si="43"/>
        <v>16</v>
      </c>
      <c r="DO22" s="6">
        <f t="shared" si="43"/>
        <v>14</v>
      </c>
      <c r="DP22" s="6">
        <f t="shared" si="43"/>
        <v>15</v>
      </c>
      <c r="DQ22" s="6">
        <f t="shared" si="43"/>
        <v>12</v>
      </c>
      <c r="DR22" s="6">
        <f t="shared" si="43"/>
        <v>13</v>
      </c>
      <c r="DS22" s="6">
        <f t="shared" ref="DS22:EE22" si="44">DS16</f>
        <v>16</v>
      </c>
      <c r="DT22" s="6">
        <f t="shared" si="44"/>
        <v>16</v>
      </c>
      <c r="DU22" s="6">
        <f t="shared" si="44"/>
        <v>16</v>
      </c>
      <c r="DV22" s="6">
        <f t="shared" si="44"/>
        <v>12</v>
      </c>
      <c r="DW22" s="6">
        <f t="shared" si="44"/>
        <v>13</v>
      </c>
      <c r="DX22" s="6">
        <f t="shared" si="44"/>
        <v>10</v>
      </c>
      <c r="DY22" s="6">
        <f t="shared" si="44"/>
        <v>7</v>
      </c>
      <c r="DZ22" s="6">
        <f t="shared" si="44"/>
        <v>11</v>
      </c>
      <c r="EA22" s="6">
        <f t="shared" si="44"/>
        <v>13</v>
      </c>
      <c r="EB22" s="6">
        <f t="shared" si="44"/>
        <v>5</v>
      </c>
      <c r="EC22" s="6">
        <f t="shared" si="44"/>
        <v>15</v>
      </c>
      <c r="ED22" s="6">
        <f t="shared" si="44"/>
        <v>19</v>
      </c>
      <c r="EE22" s="6">
        <f t="shared" si="44"/>
        <v>16</v>
      </c>
      <c r="EF22" s="6">
        <f t="shared" ref="EF22:EP22" si="45">EF16</f>
        <v>14</v>
      </c>
      <c r="EG22" s="6">
        <f t="shared" si="45"/>
        <v>10</v>
      </c>
      <c r="EH22" s="6">
        <f t="shared" si="45"/>
        <v>9</v>
      </c>
      <c r="EI22" s="6">
        <f t="shared" si="45"/>
        <v>12</v>
      </c>
      <c r="EJ22" s="6">
        <f t="shared" si="45"/>
        <v>14</v>
      </c>
      <c r="EK22" s="6">
        <f t="shared" si="45"/>
        <v>7</v>
      </c>
      <c r="EL22" s="6">
        <f t="shared" si="45"/>
        <v>7</v>
      </c>
      <c r="EM22" s="6">
        <f t="shared" si="45"/>
        <v>0</v>
      </c>
      <c r="EN22" s="6">
        <f t="shared" si="45"/>
        <v>0</v>
      </c>
      <c r="EO22" s="6">
        <f t="shared" si="45"/>
        <v>0</v>
      </c>
      <c r="EP22" s="6">
        <f t="shared" si="45"/>
        <v>0</v>
      </c>
    </row>
    <row r="23" spans="1:146" x14ac:dyDescent="0.3">
      <c r="A23" s="4"/>
      <c r="B23" s="3">
        <v>39753</v>
      </c>
      <c r="C23" s="3">
        <v>39783</v>
      </c>
      <c r="D23" s="3">
        <v>39814</v>
      </c>
      <c r="E23" s="3">
        <v>39845</v>
      </c>
      <c r="F23" s="3">
        <v>39873</v>
      </c>
      <c r="G23" s="3">
        <v>39904</v>
      </c>
      <c r="H23" s="3">
        <v>39934</v>
      </c>
      <c r="I23" s="3">
        <v>39965</v>
      </c>
      <c r="J23" s="3">
        <v>39995</v>
      </c>
      <c r="K23" s="3">
        <v>40026</v>
      </c>
      <c r="L23" s="3">
        <v>40057</v>
      </c>
      <c r="M23" s="3">
        <v>40087</v>
      </c>
      <c r="N23" s="3">
        <v>40118</v>
      </c>
      <c r="O23" s="3">
        <v>40148</v>
      </c>
      <c r="P23" s="3">
        <v>40179</v>
      </c>
      <c r="Q23" s="3">
        <v>40210</v>
      </c>
      <c r="R23" s="3">
        <v>40238</v>
      </c>
      <c r="S23" s="3">
        <v>40269</v>
      </c>
      <c r="T23" s="3">
        <v>40299</v>
      </c>
      <c r="U23" s="3">
        <v>40330</v>
      </c>
      <c r="V23" s="3">
        <v>40360</v>
      </c>
      <c r="W23" s="3">
        <v>40391</v>
      </c>
      <c r="X23" s="3">
        <v>40422</v>
      </c>
      <c r="Y23" s="3">
        <v>40452</v>
      </c>
      <c r="Z23" s="3">
        <v>40483</v>
      </c>
      <c r="AA23" s="3">
        <v>40513</v>
      </c>
      <c r="AB23" s="3">
        <v>40544</v>
      </c>
      <c r="AC23" s="3">
        <v>40575</v>
      </c>
      <c r="AD23" s="3">
        <v>40603</v>
      </c>
      <c r="AE23" s="3">
        <v>40634</v>
      </c>
      <c r="AF23" s="3">
        <v>40664</v>
      </c>
      <c r="AG23" s="3">
        <v>40695</v>
      </c>
      <c r="AH23" s="3">
        <v>40725</v>
      </c>
      <c r="AI23" s="3">
        <v>40756</v>
      </c>
      <c r="AJ23" s="3">
        <v>40787</v>
      </c>
      <c r="AK23" s="3">
        <v>40817</v>
      </c>
      <c r="AL23" s="3">
        <v>40848</v>
      </c>
      <c r="AM23" s="3">
        <v>40878</v>
      </c>
      <c r="AN23" s="3">
        <v>40909</v>
      </c>
      <c r="AO23" s="3">
        <v>40940</v>
      </c>
      <c r="AP23" s="3">
        <v>40969</v>
      </c>
      <c r="AQ23" s="3">
        <v>41000</v>
      </c>
      <c r="AR23" s="3">
        <v>41030</v>
      </c>
      <c r="AS23" s="3">
        <v>41061</v>
      </c>
      <c r="AT23" s="3">
        <v>41091</v>
      </c>
      <c r="AU23" s="3">
        <v>41122</v>
      </c>
      <c r="AV23" s="3">
        <v>41153</v>
      </c>
      <c r="AW23" s="3">
        <v>41183</v>
      </c>
      <c r="AX23" s="3">
        <v>41214</v>
      </c>
      <c r="AY23" s="3">
        <v>41244</v>
      </c>
      <c r="AZ23" s="3">
        <v>41275</v>
      </c>
      <c r="BA23" s="3">
        <v>41306</v>
      </c>
      <c r="BB23" s="3">
        <v>41334</v>
      </c>
      <c r="BC23" s="3">
        <v>41365</v>
      </c>
      <c r="BD23" s="3">
        <v>41395</v>
      </c>
      <c r="BE23" s="3">
        <v>41426</v>
      </c>
      <c r="BF23" s="3">
        <v>41456</v>
      </c>
      <c r="BG23" s="3">
        <v>41487</v>
      </c>
      <c r="BH23" s="3">
        <v>41518</v>
      </c>
      <c r="BI23" s="3">
        <v>41548</v>
      </c>
      <c r="BJ23" s="3">
        <v>41579</v>
      </c>
      <c r="BK23" s="3">
        <v>41609</v>
      </c>
      <c r="BL23" s="3">
        <v>41640</v>
      </c>
      <c r="BM23" s="3">
        <v>41671</v>
      </c>
      <c r="BN23" s="3">
        <v>41699</v>
      </c>
      <c r="BO23" s="3">
        <v>41730</v>
      </c>
      <c r="BP23" s="3">
        <v>41760</v>
      </c>
      <c r="BQ23" s="3">
        <v>41791</v>
      </c>
      <c r="BR23" s="3">
        <v>41821</v>
      </c>
      <c r="BS23" s="3">
        <v>41852</v>
      </c>
      <c r="BT23" s="3">
        <v>41883</v>
      </c>
      <c r="BU23" s="3">
        <v>41913</v>
      </c>
      <c r="BV23" s="3">
        <v>41944</v>
      </c>
      <c r="BW23" s="3">
        <v>41974</v>
      </c>
      <c r="BX23" s="3">
        <v>42005</v>
      </c>
      <c r="BY23" s="3">
        <v>42036</v>
      </c>
      <c r="BZ23" s="3">
        <v>42064</v>
      </c>
      <c r="CA23" s="3">
        <v>42095</v>
      </c>
      <c r="CB23" s="3">
        <v>42125</v>
      </c>
      <c r="CC23" s="3">
        <v>42156</v>
      </c>
      <c r="CD23" s="3">
        <v>42186</v>
      </c>
      <c r="CE23" s="3">
        <v>42217</v>
      </c>
      <c r="CF23" s="3">
        <v>42248</v>
      </c>
      <c r="CG23" s="3">
        <v>42278</v>
      </c>
      <c r="CH23" s="3">
        <v>42309</v>
      </c>
      <c r="CI23" s="3">
        <v>42339</v>
      </c>
      <c r="CJ23" s="3">
        <v>42370</v>
      </c>
      <c r="CK23" s="3">
        <v>42401</v>
      </c>
      <c r="CL23" s="3">
        <v>42430</v>
      </c>
      <c r="CM23" s="3">
        <v>42461</v>
      </c>
      <c r="CN23" s="3">
        <v>42491</v>
      </c>
      <c r="CO23" s="3">
        <v>42522</v>
      </c>
      <c r="CP23" s="3">
        <v>42552</v>
      </c>
      <c r="CQ23" s="3">
        <v>42583</v>
      </c>
      <c r="CR23" s="3">
        <v>42614</v>
      </c>
      <c r="CS23" s="3">
        <v>42644</v>
      </c>
      <c r="CT23" s="3">
        <v>42675</v>
      </c>
      <c r="CU23" s="3">
        <v>42705</v>
      </c>
      <c r="CV23" s="3">
        <v>42736</v>
      </c>
      <c r="CW23" s="3">
        <v>42767</v>
      </c>
      <c r="CX23" s="3">
        <v>42795</v>
      </c>
      <c r="CY23" s="3">
        <v>42826</v>
      </c>
      <c r="CZ23" s="3">
        <v>42856</v>
      </c>
      <c r="DA23" s="3">
        <v>42887</v>
      </c>
      <c r="DB23" s="3">
        <v>42917</v>
      </c>
      <c r="DC23" s="3">
        <v>42948</v>
      </c>
      <c r="DD23" s="3">
        <v>42979</v>
      </c>
      <c r="DE23" s="3">
        <v>43009</v>
      </c>
      <c r="DF23" s="3">
        <v>43040</v>
      </c>
      <c r="DG23" s="3">
        <v>43070</v>
      </c>
      <c r="DH23" s="3">
        <v>43101</v>
      </c>
      <c r="DI23" s="3">
        <v>43132</v>
      </c>
      <c r="DJ23" s="3">
        <v>43160</v>
      </c>
      <c r="DK23" s="3">
        <v>43191</v>
      </c>
      <c r="DL23" s="3">
        <v>43221</v>
      </c>
      <c r="DM23" s="3">
        <v>43252</v>
      </c>
      <c r="DN23" s="3">
        <v>43282</v>
      </c>
      <c r="DO23" s="3">
        <v>43313</v>
      </c>
      <c r="DP23" s="3">
        <v>43344</v>
      </c>
      <c r="DQ23" s="3">
        <v>43374</v>
      </c>
      <c r="DR23" s="3">
        <v>43405</v>
      </c>
      <c r="DS23" s="3">
        <v>43435</v>
      </c>
      <c r="DT23" s="3">
        <v>43466</v>
      </c>
      <c r="DU23" s="3">
        <v>43497</v>
      </c>
      <c r="DV23" s="3">
        <v>43525</v>
      </c>
      <c r="DW23" s="3">
        <v>43556</v>
      </c>
      <c r="DX23" s="3">
        <v>43586</v>
      </c>
      <c r="DY23" s="3">
        <v>43617</v>
      </c>
      <c r="DZ23" s="3">
        <v>43647</v>
      </c>
      <c r="EA23" s="3">
        <v>43678</v>
      </c>
      <c r="EB23" s="3">
        <v>43709</v>
      </c>
      <c r="EC23" s="3">
        <v>43739</v>
      </c>
      <c r="ED23" s="3">
        <v>43770</v>
      </c>
      <c r="EE23" s="3">
        <v>43800</v>
      </c>
      <c r="EF23" s="3">
        <v>43831</v>
      </c>
      <c r="EG23" s="3">
        <v>43862</v>
      </c>
      <c r="EH23" s="3">
        <v>43891</v>
      </c>
      <c r="EI23" s="3">
        <v>43922</v>
      </c>
      <c r="EJ23" s="3">
        <v>43952</v>
      </c>
      <c r="EK23" s="3">
        <v>43983</v>
      </c>
      <c r="EL23" s="3">
        <v>44013</v>
      </c>
      <c r="EM23" s="3">
        <v>44044</v>
      </c>
      <c r="EN23" s="3">
        <v>44075</v>
      </c>
      <c r="EO23" s="3">
        <v>44105</v>
      </c>
      <c r="EP23" s="3">
        <v>44136</v>
      </c>
    </row>
    <row r="24" spans="1:146" s="6" customFormat="1" x14ac:dyDescent="0.3">
      <c r="A24" s="9" t="s">
        <v>111</v>
      </c>
      <c r="B24" s="6">
        <f t="shared" ref="B24:AG24" si="46">B11</f>
        <v>0</v>
      </c>
      <c r="C24" s="6">
        <f t="shared" si="46"/>
        <v>0</v>
      </c>
      <c r="D24" s="6">
        <f t="shared" si="46"/>
        <v>0</v>
      </c>
      <c r="E24" s="6">
        <f t="shared" si="46"/>
        <v>0</v>
      </c>
      <c r="F24" s="6">
        <f t="shared" si="46"/>
        <v>0</v>
      </c>
      <c r="G24" s="6">
        <f t="shared" si="46"/>
        <v>0</v>
      </c>
      <c r="H24" s="6">
        <f t="shared" si="46"/>
        <v>0</v>
      </c>
      <c r="I24" s="6">
        <f t="shared" si="46"/>
        <v>0</v>
      </c>
      <c r="J24" s="6">
        <f t="shared" si="46"/>
        <v>0</v>
      </c>
      <c r="K24" s="6">
        <f t="shared" si="46"/>
        <v>0</v>
      </c>
      <c r="L24" s="6">
        <f t="shared" si="46"/>
        <v>0</v>
      </c>
      <c r="M24" s="6">
        <f t="shared" si="46"/>
        <v>0</v>
      </c>
      <c r="N24" s="6">
        <f t="shared" si="46"/>
        <v>0</v>
      </c>
      <c r="O24" s="6">
        <f t="shared" si="46"/>
        <v>0</v>
      </c>
      <c r="P24" s="6">
        <f t="shared" si="46"/>
        <v>0</v>
      </c>
      <c r="Q24" s="6">
        <f t="shared" si="46"/>
        <v>0</v>
      </c>
      <c r="R24" s="6">
        <f t="shared" si="46"/>
        <v>0</v>
      </c>
      <c r="S24" s="6">
        <f t="shared" si="46"/>
        <v>0</v>
      </c>
      <c r="T24" s="6">
        <f t="shared" si="46"/>
        <v>299</v>
      </c>
      <c r="U24" s="6">
        <f t="shared" si="46"/>
        <v>294</v>
      </c>
      <c r="V24" s="6">
        <f t="shared" si="46"/>
        <v>306</v>
      </c>
      <c r="W24" s="6">
        <f t="shared" si="46"/>
        <v>274</v>
      </c>
      <c r="X24" s="6">
        <f t="shared" si="46"/>
        <v>295</v>
      </c>
      <c r="Y24" s="6">
        <f t="shared" si="46"/>
        <v>258</v>
      </c>
      <c r="Z24" s="6">
        <f t="shared" si="46"/>
        <v>262</v>
      </c>
      <c r="AA24" s="6">
        <f t="shared" si="46"/>
        <v>288</v>
      </c>
      <c r="AB24" s="6">
        <f t="shared" si="46"/>
        <v>301</v>
      </c>
      <c r="AC24" s="6">
        <f t="shared" si="46"/>
        <v>282</v>
      </c>
      <c r="AD24" s="6">
        <f t="shared" si="46"/>
        <v>279</v>
      </c>
      <c r="AE24" s="6">
        <f t="shared" si="46"/>
        <v>273</v>
      </c>
      <c r="AF24" s="6">
        <f t="shared" si="46"/>
        <v>251</v>
      </c>
      <c r="AG24" s="6">
        <f t="shared" si="46"/>
        <v>248</v>
      </c>
      <c r="AH24" s="6">
        <f t="shared" ref="AH24:BM24" si="47">AH11</f>
        <v>239</v>
      </c>
      <c r="AI24" s="6">
        <f t="shared" si="47"/>
        <v>244</v>
      </c>
      <c r="AJ24" s="6">
        <f t="shared" si="47"/>
        <v>229</v>
      </c>
      <c r="AK24" s="6">
        <f t="shared" si="47"/>
        <v>251</v>
      </c>
      <c r="AL24" s="6">
        <f t="shared" si="47"/>
        <v>182</v>
      </c>
      <c r="AM24" s="6">
        <f t="shared" si="47"/>
        <v>237</v>
      </c>
      <c r="AN24" s="6">
        <f t="shared" si="47"/>
        <v>201</v>
      </c>
      <c r="AO24" s="6">
        <f t="shared" si="47"/>
        <v>228</v>
      </c>
      <c r="AP24" s="6">
        <f t="shared" si="47"/>
        <v>236</v>
      </c>
      <c r="AQ24" s="6">
        <f t="shared" si="47"/>
        <v>242</v>
      </c>
      <c r="AR24" s="6">
        <f t="shared" si="47"/>
        <v>230</v>
      </c>
      <c r="AS24" s="6">
        <f t="shared" si="47"/>
        <v>221</v>
      </c>
      <c r="AT24" s="6">
        <f t="shared" si="47"/>
        <v>205</v>
      </c>
      <c r="AU24" s="6">
        <f t="shared" si="47"/>
        <v>185</v>
      </c>
      <c r="AV24" s="6">
        <f t="shared" si="47"/>
        <v>188</v>
      </c>
      <c r="AW24" s="6">
        <f t="shared" si="47"/>
        <v>196</v>
      </c>
      <c r="AX24" s="6">
        <f t="shared" si="47"/>
        <v>212</v>
      </c>
      <c r="AY24" s="6">
        <f t="shared" si="47"/>
        <v>218</v>
      </c>
      <c r="AZ24" s="6">
        <f t="shared" si="47"/>
        <v>200</v>
      </c>
      <c r="BA24" s="6">
        <f t="shared" si="47"/>
        <v>202</v>
      </c>
      <c r="BB24" s="6">
        <f t="shared" si="47"/>
        <v>192</v>
      </c>
      <c r="BC24" s="6">
        <f t="shared" si="47"/>
        <v>192</v>
      </c>
      <c r="BD24" s="6">
        <f t="shared" si="47"/>
        <v>178</v>
      </c>
      <c r="BE24" s="6">
        <f t="shared" si="47"/>
        <v>156</v>
      </c>
      <c r="BF24" s="6">
        <f t="shared" si="47"/>
        <v>145</v>
      </c>
      <c r="BG24" s="6">
        <f t="shared" si="47"/>
        <v>133</v>
      </c>
      <c r="BH24" s="6">
        <f t="shared" si="47"/>
        <v>142</v>
      </c>
      <c r="BI24" s="6">
        <f t="shared" si="47"/>
        <v>147</v>
      </c>
      <c r="BJ24" s="6">
        <f t="shared" si="47"/>
        <v>145</v>
      </c>
      <c r="BK24" s="6">
        <f t="shared" si="47"/>
        <v>126</v>
      </c>
      <c r="BL24" s="6">
        <f t="shared" si="47"/>
        <v>133</v>
      </c>
      <c r="BM24" s="6">
        <f t="shared" si="47"/>
        <v>136</v>
      </c>
      <c r="BN24" s="6">
        <f t="shared" ref="BN24:CS24" si="48">BN11</f>
        <v>135</v>
      </c>
      <c r="BO24" s="6">
        <f t="shared" si="48"/>
        <v>123</v>
      </c>
      <c r="BP24" s="6">
        <f t="shared" si="48"/>
        <v>124</v>
      </c>
      <c r="BQ24" s="6">
        <f t="shared" si="48"/>
        <v>121</v>
      </c>
      <c r="BR24" s="6">
        <f t="shared" si="48"/>
        <v>124</v>
      </c>
      <c r="BS24" s="6">
        <f t="shared" si="48"/>
        <v>134</v>
      </c>
      <c r="BT24" s="6">
        <f t="shared" si="48"/>
        <v>131</v>
      </c>
      <c r="BU24" s="6">
        <f t="shared" si="48"/>
        <v>119</v>
      </c>
      <c r="BV24" s="6">
        <f t="shared" si="48"/>
        <v>117</v>
      </c>
      <c r="BW24" s="6">
        <f t="shared" si="48"/>
        <v>98</v>
      </c>
      <c r="BX24" s="6">
        <f t="shared" si="48"/>
        <v>112</v>
      </c>
      <c r="BY24" s="6">
        <f t="shared" si="48"/>
        <v>110</v>
      </c>
      <c r="BZ24" s="6">
        <f t="shared" si="48"/>
        <v>104</v>
      </c>
      <c r="CA24" s="6">
        <f t="shared" si="48"/>
        <v>91</v>
      </c>
      <c r="CB24" s="6">
        <f t="shared" si="48"/>
        <v>77</v>
      </c>
      <c r="CC24" s="6">
        <f t="shared" si="48"/>
        <v>78</v>
      </c>
      <c r="CD24" s="6">
        <f t="shared" si="48"/>
        <v>70</v>
      </c>
      <c r="CE24" s="6">
        <f t="shared" si="48"/>
        <v>64</v>
      </c>
      <c r="CF24" s="6">
        <f t="shared" si="48"/>
        <v>69</v>
      </c>
      <c r="CG24" s="6">
        <f t="shared" si="48"/>
        <v>68</v>
      </c>
      <c r="CH24" s="6">
        <f t="shared" si="48"/>
        <v>58</v>
      </c>
      <c r="CI24" s="6">
        <f t="shared" si="48"/>
        <v>55</v>
      </c>
      <c r="CJ24" s="6">
        <f t="shared" si="48"/>
        <v>58</v>
      </c>
      <c r="CK24" s="6">
        <f t="shared" si="48"/>
        <v>59</v>
      </c>
      <c r="CL24" s="6">
        <f t="shared" si="48"/>
        <v>54</v>
      </c>
      <c r="CM24" s="6">
        <f t="shared" si="48"/>
        <v>56</v>
      </c>
      <c r="CN24" s="6">
        <f t="shared" si="48"/>
        <v>53</v>
      </c>
      <c r="CO24" s="6">
        <f t="shared" si="48"/>
        <v>58</v>
      </c>
      <c r="CP24" s="6">
        <f t="shared" si="48"/>
        <v>52</v>
      </c>
      <c r="CQ24" s="6">
        <f t="shared" si="48"/>
        <v>57</v>
      </c>
      <c r="CR24" s="6">
        <f t="shared" si="48"/>
        <v>36</v>
      </c>
      <c r="CS24" s="6">
        <f t="shared" si="48"/>
        <v>55</v>
      </c>
      <c r="CT24" s="6">
        <f t="shared" ref="CT24:DR24" si="49">CT11</f>
        <v>55</v>
      </c>
      <c r="CU24" s="6">
        <f t="shared" si="49"/>
        <v>45</v>
      </c>
      <c r="CV24" s="6">
        <f t="shared" si="49"/>
        <v>39</v>
      </c>
      <c r="CW24" s="6">
        <f t="shared" si="49"/>
        <v>40</v>
      </c>
      <c r="CX24" s="6">
        <f t="shared" si="49"/>
        <v>32</v>
      </c>
      <c r="CY24" s="6">
        <f t="shared" si="49"/>
        <v>26</v>
      </c>
      <c r="CZ24" s="6">
        <f t="shared" si="49"/>
        <v>32</v>
      </c>
      <c r="DA24" s="6">
        <f t="shared" si="49"/>
        <v>35</v>
      </c>
      <c r="DB24" s="6">
        <f t="shared" si="49"/>
        <v>25</v>
      </c>
      <c r="DC24" s="6">
        <f t="shared" si="49"/>
        <v>23</v>
      </c>
      <c r="DD24" s="6">
        <f t="shared" si="49"/>
        <v>21</v>
      </c>
      <c r="DE24" s="6">
        <f t="shared" si="49"/>
        <v>22</v>
      </c>
      <c r="DF24" s="6">
        <f t="shared" si="49"/>
        <v>24</v>
      </c>
      <c r="DG24" s="6">
        <f t="shared" si="49"/>
        <v>30</v>
      </c>
      <c r="DH24" s="6">
        <f t="shared" si="49"/>
        <v>23</v>
      </c>
      <c r="DI24" s="6">
        <f t="shared" si="49"/>
        <v>25</v>
      </c>
      <c r="DJ24" s="6">
        <f t="shared" si="49"/>
        <v>32</v>
      </c>
      <c r="DK24" s="6">
        <f t="shared" si="49"/>
        <v>25</v>
      </c>
      <c r="DL24" s="6">
        <f t="shared" si="49"/>
        <v>22</v>
      </c>
      <c r="DM24" s="6">
        <f t="shared" si="49"/>
        <v>18</v>
      </c>
      <c r="DN24" s="6">
        <f t="shared" si="49"/>
        <v>25</v>
      </c>
      <c r="DO24" s="6">
        <f t="shared" si="49"/>
        <v>26</v>
      </c>
      <c r="DP24" s="6">
        <f t="shared" si="49"/>
        <v>25</v>
      </c>
      <c r="DQ24" s="6">
        <f t="shared" si="49"/>
        <v>21</v>
      </c>
      <c r="DR24" s="6">
        <f t="shared" si="49"/>
        <v>19</v>
      </c>
      <c r="DS24" s="6">
        <f t="shared" ref="DS24:EE24" si="50">DS11</f>
        <v>23</v>
      </c>
      <c r="DT24" s="6">
        <f t="shared" si="50"/>
        <v>20</v>
      </c>
      <c r="DU24" s="6">
        <f t="shared" si="50"/>
        <v>22</v>
      </c>
      <c r="DV24" s="6">
        <f t="shared" si="50"/>
        <v>18</v>
      </c>
      <c r="DW24" s="6">
        <f t="shared" si="50"/>
        <v>21</v>
      </c>
      <c r="DX24" s="6">
        <f t="shared" si="50"/>
        <v>18</v>
      </c>
      <c r="DY24" s="6">
        <f t="shared" si="50"/>
        <v>11</v>
      </c>
      <c r="DZ24" s="6">
        <f t="shared" si="50"/>
        <v>16</v>
      </c>
      <c r="EA24" s="6">
        <f t="shared" si="50"/>
        <v>20</v>
      </c>
      <c r="EB24" s="6">
        <f t="shared" si="50"/>
        <v>9</v>
      </c>
      <c r="EC24" s="6">
        <f t="shared" si="50"/>
        <v>20</v>
      </c>
      <c r="ED24" s="6">
        <f t="shared" si="50"/>
        <v>24</v>
      </c>
      <c r="EE24" s="6">
        <f t="shared" si="50"/>
        <v>21</v>
      </c>
      <c r="EF24" s="6">
        <f t="shared" ref="EF24:EP24" si="51">EF11</f>
        <v>21</v>
      </c>
      <c r="EG24" s="6">
        <f t="shared" si="51"/>
        <v>16</v>
      </c>
      <c r="EH24" s="6">
        <f t="shared" si="51"/>
        <v>17</v>
      </c>
      <c r="EI24" s="6">
        <f t="shared" si="51"/>
        <v>23</v>
      </c>
      <c r="EJ24" s="6">
        <f t="shared" si="51"/>
        <v>24</v>
      </c>
      <c r="EK24" s="6">
        <f t="shared" si="51"/>
        <v>10</v>
      </c>
      <c r="EL24" s="6">
        <f t="shared" si="51"/>
        <v>13</v>
      </c>
      <c r="EM24" s="6">
        <f t="shared" si="51"/>
        <v>0</v>
      </c>
      <c r="EN24" s="6">
        <f t="shared" si="51"/>
        <v>0</v>
      </c>
      <c r="EO24" s="6">
        <f t="shared" si="51"/>
        <v>0</v>
      </c>
      <c r="EP24" s="6">
        <f t="shared" si="51"/>
        <v>0</v>
      </c>
    </row>
    <row r="25" spans="1:146" s="6" customFormat="1" x14ac:dyDescent="0.3">
      <c r="A25" s="9" t="s">
        <v>112</v>
      </c>
      <c r="B25" s="6">
        <f>B10</f>
        <v>8</v>
      </c>
      <c r="C25" s="6">
        <f t="shared" ref="C25:BN25" si="52">C10</f>
        <v>13</v>
      </c>
      <c r="D25" s="6">
        <f t="shared" si="52"/>
        <v>7</v>
      </c>
      <c r="E25" s="6">
        <f t="shared" si="52"/>
        <v>25</v>
      </c>
      <c r="F25" s="6">
        <f t="shared" si="52"/>
        <v>26</v>
      </c>
      <c r="G25" s="6">
        <f t="shared" si="52"/>
        <v>24</v>
      </c>
      <c r="H25" s="6">
        <f t="shared" si="52"/>
        <v>26</v>
      </c>
      <c r="I25" s="6">
        <f t="shared" si="52"/>
        <v>29</v>
      </c>
      <c r="J25" s="6">
        <f t="shared" si="52"/>
        <v>29</v>
      </c>
      <c r="K25" s="6">
        <f t="shared" si="52"/>
        <v>16</v>
      </c>
      <c r="L25" s="6">
        <f t="shared" si="52"/>
        <v>24</v>
      </c>
      <c r="M25" s="6">
        <f t="shared" si="52"/>
        <v>33</v>
      </c>
      <c r="N25" s="6">
        <f t="shared" si="52"/>
        <v>27</v>
      </c>
      <c r="O25" s="6">
        <f t="shared" si="52"/>
        <v>57</v>
      </c>
      <c r="P25" s="6">
        <f t="shared" si="52"/>
        <v>34</v>
      </c>
      <c r="Q25" s="6">
        <f t="shared" si="52"/>
        <v>27</v>
      </c>
      <c r="R25" s="6">
        <f t="shared" si="52"/>
        <v>43</v>
      </c>
      <c r="S25" s="6">
        <f t="shared" si="52"/>
        <v>58</v>
      </c>
      <c r="T25" s="6">
        <f t="shared" si="52"/>
        <v>52</v>
      </c>
      <c r="U25" s="6">
        <f t="shared" si="52"/>
        <v>54</v>
      </c>
      <c r="V25" s="6">
        <f t="shared" si="52"/>
        <v>41</v>
      </c>
      <c r="W25" s="6">
        <f t="shared" si="52"/>
        <v>40</v>
      </c>
      <c r="X25" s="6">
        <f t="shared" si="52"/>
        <v>50</v>
      </c>
      <c r="Y25" s="6">
        <f t="shared" si="52"/>
        <v>35</v>
      </c>
      <c r="Z25" s="6">
        <f t="shared" si="52"/>
        <v>41</v>
      </c>
      <c r="AA25" s="6">
        <f t="shared" si="52"/>
        <v>49</v>
      </c>
      <c r="AB25" s="6">
        <f t="shared" si="52"/>
        <v>34</v>
      </c>
      <c r="AC25" s="6">
        <f t="shared" si="52"/>
        <v>41</v>
      </c>
      <c r="AD25" s="6">
        <f t="shared" si="52"/>
        <v>54</v>
      </c>
      <c r="AE25" s="6">
        <f t="shared" si="52"/>
        <v>51</v>
      </c>
      <c r="AF25" s="6">
        <f t="shared" si="52"/>
        <v>55</v>
      </c>
      <c r="AG25" s="6">
        <f t="shared" si="52"/>
        <v>52</v>
      </c>
      <c r="AH25" s="6">
        <f t="shared" si="52"/>
        <v>49</v>
      </c>
      <c r="AI25" s="6">
        <f t="shared" si="52"/>
        <v>30</v>
      </c>
      <c r="AJ25" s="6">
        <f t="shared" si="52"/>
        <v>36</v>
      </c>
      <c r="AK25" s="6">
        <f t="shared" si="52"/>
        <v>34</v>
      </c>
      <c r="AL25" s="6">
        <f t="shared" si="52"/>
        <v>22</v>
      </c>
      <c r="AM25" s="6">
        <f t="shared" si="52"/>
        <v>33</v>
      </c>
      <c r="AN25" s="6">
        <f t="shared" si="52"/>
        <v>28</v>
      </c>
      <c r="AO25" s="6">
        <f t="shared" si="52"/>
        <v>49</v>
      </c>
      <c r="AP25" s="6">
        <f t="shared" si="52"/>
        <v>40</v>
      </c>
      <c r="AQ25" s="6">
        <f t="shared" si="52"/>
        <v>31</v>
      </c>
      <c r="AR25" s="6">
        <f t="shared" si="52"/>
        <v>49</v>
      </c>
      <c r="AS25" s="6">
        <f t="shared" si="52"/>
        <v>37</v>
      </c>
      <c r="AT25" s="6">
        <f t="shared" si="52"/>
        <v>38</v>
      </c>
      <c r="AU25" s="6">
        <f t="shared" si="52"/>
        <v>50</v>
      </c>
      <c r="AV25" s="6">
        <f t="shared" si="52"/>
        <v>49</v>
      </c>
      <c r="AW25" s="6">
        <f t="shared" si="52"/>
        <v>34</v>
      </c>
      <c r="AX25" s="6">
        <f t="shared" si="52"/>
        <v>37</v>
      </c>
      <c r="AY25" s="6">
        <f t="shared" si="52"/>
        <v>35</v>
      </c>
      <c r="AZ25" s="6">
        <f t="shared" si="52"/>
        <v>32</v>
      </c>
      <c r="BA25" s="6">
        <f t="shared" si="52"/>
        <v>39</v>
      </c>
      <c r="BB25" s="6">
        <f t="shared" si="52"/>
        <v>44</v>
      </c>
      <c r="BC25" s="6">
        <f t="shared" si="52"/>
        <v>37</v>
      </c>
      <c r="BD25" s="6">
        <f t="shared" si="52"/>
        <v>40</v>
      </c>
      <c r="BE25" s="6">
        <f t="shared" si="52"/>
        <v>33</v>
      </c>
      <c r="BF25" s="6">
        <f t="shared" si="52"/>
        <v>43</v>
      </c>
      <c r="BG25" s="6">
        <f t="shared" si="52"/>
        <v>32</v>
      </c>
      <c r="BH25" s="6">
        <f t="shared" si="52"/>
        <v>24</v>
      </c>
      <c r="BI25" s="6">
        <f t="shared" si="52"/>
        <v>15</v>
      </c>
      <c r="BJ25" s="6">
        <f t="shared" si="52"/>
        <v>9</v>
      </c>
      <c r="BK25" s="6">
        <f t="shared" si="52"/>
        <v>34</v>
      </c>
      <c r="BL25" s="6">
        <f t="shared" si="52"/>
        <v>19</v>
      </c>
      <c r="BM25" s="6">
        <f t="shared" si="52"/>
        <v>23</v>
      </c>
      <c r="BN25" s="6">
        <f t="shared" si="52"/>
        <v>20</v>
      </c>
      <c r="BO25" s="6">
        <f t="shared" ref="BO25:CI25" si="53">BO10</f>
        <v>24</v>
      </c>
      <c r="BP25" s="6">
        <f t="shared" si="53"/>
        <v>31</v>
      </c>
      <c r="BQ25" s="6">
        <f t="shared" si="53"/>
        <v>18</v>
      </c>
      <c r="BR25" s="6">
        <f t="shared" si="53"/>
        <v>19</v>
      </c>
      <c r="BS25" s="6">
        <f t="shared" si="53"/>
        <v>18</v>
      </c>
      <c r="BT25" s="6">
        <f t="shared" si="53"/>
        <v>24</v>
      </c>
      <c r="BU25" s="6">
        <f t="shared" si="53"/>
        <v>18</v>
      </c>
      <c r="BV25" s="6">
        <f t="shared" si="53"/>
        <v>12</v>
      </c>
      <c r="BW25" s="6">
        <f t="shared" si="53"/>
        <v>26</v>
      </c>
      <c r="BX25" s="6">
        <f t="shared" si="53"/>
        <v>17</v>
      </c>
      <c r="BY25" s="6">
        <f t="shared" si="53"/>
        <v>16</v>
      </c>
      <c r="BZ25" s="6">
        <f t="shared" si="53"/>
        <v>19</v>
      </c>
      <c r="CA25" s="6">
        <f t="shared" si="53"/>
        <v>10</v>
      </c>
      <c r="CB25" s="6">
        <f t="shared" si="53"/>
        <v>18</v>
      </c>
      <c r="CC25" s="6">
        <f t="shared" si="53"/>
        <v>20</v>
      </c>
      <c r="CD25" s="6">
        <f t="shared" si="53"/>
        <v>21</v>
      </c>
      <c r="CE25" s="6">
        <f t="shared" si="53"/>
        <v>11</v>
      </c>
      <c r="CF25" s="6">
        <f t="shared" si="53"/>
        <v>12</v>
      </c>
      <c r="CG25" s="6">
        <f t="shared" si="53"/>
        <v>7</v>
      </c>
      <c r="CH25" s="6">
        <f t="shared" si="53"/>
        <v>14</v>
      </c>
      <c r="CI25" s="6">
        <f t="shared" si="53"/>
        <v>13</v>
      </c>
      <c r="CJ25" s="6">
        <f t="shared" ref="CJ25:CW25" si="54">CJ10</f>
        <v>10</v>
      </c>
      <c r="CK25" s="6">
        <f t="shared" si="54"/>
        <v>9</v>
      </c>
      <c r="CL25" s="6">
        <f t="shared" si="54"/>
        <v>9</v>
      </c>
      <c r="CM25" s="6">
        <f t="shared" si="54"/>
        <v>10</v>
      </c>
      <c r="CN25" s="6">
        <f t="shared" si="54"/>
        <v>10</v>
      </c>
      <c r="CO25" s="6">
        <f t="shared" si="54"/>
        <v>11</v>
      </c>
      <c r="CP25" s="6">
        <f t="shared" si="54"/>
        <v>9</v>
      </c>
      <c r="CQ25" s="6">
        <f t="shared" si="54"/>
        <v>9</v>
      </c>
      <c r="CR25" s="6">
        <f t="shared" si="54"/>
        <v>4</v>
      </c>
      <c r="CS25" s="6">
        <f t="shared" si="54"/>
        <v>8</v>
      </c>
      <c r="CT25" s="6">
        <f t="shared" si="54"/>
        <v>12</v>
      </c>
      <c r="CU25" s="6">
        <f t="shared" si="54"/>
        <v>11</v>
      </c>
      <c r="CV25" s="6">
        <f t="shared" si="54"/>
        <v>14</v>
      </c>
      <c r="CW25" s="6">
        <f t="shared" si="54"/>
        <v>10</v>
      </c>
      <c r="CX25" s="6">
        <f t="shared" ref="CX25:DR25" si="55">CX10</f>
        <v>10</v>
      </c>
      <c r="CY25" s="6">
        <f t="shared" si="55"/>
        <v>6</v>
      </c>
      <c r="CZ25" s="6">
        <f t="shared" si="55"/>
        <v>14</v>
      </c>
      <c r="DA25" s="6">
        <f t="shared" si="55"/>
        <v>11</v>
      </c>
      <c r="DB25" s="6">
        <f t="shared" si="55"/>
        <v>6</v>
      </c>
      <c r="DC25" s="6">
        <f t="shared" si="55"/>
        <v>5</v>
      </c>
      <c r="DD25" s="6">
        <f t="shared" si="55"/>
        <v>9</v>
      </c>
      <c r="DE25" s="6">
        <f t="shared" si="55"/>
        <v>13</v>
      </c>
      <c r="DF25" s="6">
        <f t="shared" si="55"/>
        <v>4</v>
      </c>
      <c r="DG25" s="6">
        <f t="shared" si="55"/>
        <v>6</v>
      </c>
      <c r="DH25" s="6">
        <f t="shared" si="55"/>
        <v>4</v>
      </c>
      <c r="DI25" s="6">
        <f t="shared" si="55"/>
        <v>4</v>
      </c>
      <c r="DJ25" s="6">
        <f t="shared" si="55"/>
        <v>13</v>
      </c>
      <c r="DK25" s="6">
        <f t="shared" si="55"/>
        <v>5</v>
      </c>
      <c r="DL25" s="6">
        <f t="shared" si="55"/>
        <v>6</v>
      </c>
      <c r="DM25" s="6">
        <f t="shared" si="55"/>
        <v>6</v>
      </c>
      <c r="DN25" s="6">
        <f t="shared" si="55"/>
        <v>3</v>
      </c>
      <c r="DO25" s="6">
        <f t="shared" si="55"/>
        <v>11</v>
      </c>
      <c r="DP25" s="6">
        <f t="shared" si="55"/>
        <v>4</v>
      </c>
      <c r="DQ25" s="6">
        <f t="shared" si="55"/>
        <v>4</v>
      </c>
      <c r="DR25" s="6">
        <f t="shared" si="55"/>
        <v>7</v>
      </c>
      <c r="DS25" s="6">
        <f t="shared" ref="DS25:EE25" si="56">DS10</f>
        <v>8</v>
      </c>
      <c r="DT25" s="6">
        <f t="shared" si="56"/>
        <v>2</v>
      </c>
      <c r="DU25" s="6">
        <f t="shared" si="56"/>
        <v>2</v>
      </c>
      <c r="DV25" s="6">
        <f t="shared" si="56"/>
        <v>6</v>
      </c>
      <c r="DW25" s="6">
        <f t="shared" si="56"/>
        <v>6</v>
      </c>
      <c r="DX25" s="6">
        <f t="shared" si="56"/>
        <v>7</v>
      </c>
      <c r="DY25" s="6">
        <f t="shared" si="56"/>
        <v>2</v>
      </c>
      <c r="DZ25" s="6">
        <f t="shared" si="56"/>
        <v>6</v>
      </c>
      <c r="EA25" s="6">
        <f t="shared" si="56"/>
        <v>5</v>
      </c>
      <c r="EB25" s="6">
        <f t="shared" si="56"/>
        <v>7</v>
      </c>
      <c r="EC25" s="6">
        <f t="shared" si="56"/>
        <v>5</v>
      </c>
      <c r="ED25" s="6">
        <f t="shared" si="56"/>
        <v>4</v>
      </c>
      <c r="EE25" s="6">
        <f t="shared" si="56"/>
        <v>3</v>
      </c>
      <c r="EF25" s="6">
        <f t="shared" ref="EF25:EP25" si="57">EF10</f>
        <v>9</v>
      </c>
      <c r="EG25" s="6">
        <f t="shared" si="57"/>
        <v>8</v>
      </c>
      <c r="EH25" s="6">
        <f t="shared" si="57"/>
        <v>8</v>
      </c>
      <c r="EI25" s="6">
        <f t="shared" si="57"/>
        <v>4</v>
      </c>
      <c r="EJ25" s="6">
        <f t="shared" si="57"/>
        <v>5</v>
      </c>
      <c r="EK25" s="6">
        <f t="shared" si="57"/>
        <v>9</v>
      </c>
      <c r="EL25" s="6">
        <f t="shared" si="57"/>
        <v>2</v>
      </c>
      <c r="EM25" s="6">
        <f t="shared" si="57"/>
        <v>0</v>
      </c>
      <c r="EN25" s="6">
        <f t="shared" si="57"/>
        <v>0</v>
      </c>
      <c r="EO25" s="6">
        <f t="shared" si="57"/>
        <v>0</v>
      </c>
      <c r="EP25" s="6">
        <f t="shared" si="57"/>
        <v>0</v>
      </c>
    </row>
    <row r="26" spans="1:146" s="12" customFormat="1" x14ac:dyDescent="0.3">
      <c r="A26" s="5"/>
    </row>
    <row r="27" spans="1:146" x14ac:dyDescent="0.3">
      <c r="A27" s="4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T27" t="s">
        <v>141</v>
      </c>
      <c r="DU27" t="s">
        <v>142</v>
      </c>
      <c r="DV27" t="s">
        <v>143</v>
      </c>
      <c r="DW27" t="s">
        <v>144</v>
      </c>
      <c r="DX27" t="s">
        <v>74</v>
      </c>
      <c r="DY27" s="3" t="s">
        <v>145</v>
      </c>
      <c r="DZ27" s="3" t="s">
        <v>146</v>
      </c>
      <c r="EA27" s="3" t="s">
        <v>147</v>
      </c>
      <c r="EB27" s="3" t="s">
        <v>148</v>
      </c>
      <c r="EC27" s="3" t="s">
        <v>149</v>
      </c>
      <c r="ED27" s="3" t="s">
        <v>150</v>
      </c>
      <c r="EE27" s="3" t="s">
        <v>151</v>
      </c>
    </row>
    <row r="28" spans="1:146" x14ac:dyDescent="0.3">
      <c r="A28" s="9" t="s">
        <v>111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S28" s="6">
        <v>2020</v>
      </c>
      <c r="DT28" s="6">
        <f t="shared" ref="DT28:EE28" si="58">EF24</f>
        <v>21</v>
      </c>
      <c r="DU28" s="6">
        <f t="shared" si="58"/>
        <v>16</v>
      </c>
      <c r="DV28" s="6">
        <f t="shared" si="58"/>
        <v>17</v>
      </c>
      <c r="DW28" s="6">
        <f t="shared" si="58"/>
        <v>23</v>
      </c>
      <c r="DX28" s="6">
        <f t="shared" si="58"/>
        <v>24</v>
      </c>
      <c r="DY28" s="6">
        <f t="shared" si="58"/>
        <v>10</v>
      </c>
      <c r="DZ28" s="6">
        <f t="shared" si="58"/>
        <v>13</v>
      </c>
      <c r="EA28" s="6">
        <f t="shared" si="58"/>
        <v>0</v>
      </c>
      <c r="EB28" s="6">
        <f t="shared" si="58"/>
        <v>0</v>
      </c>
      <c r="EC28" s="6">
        <f t="shared" si="58"/>
        <v>0</v>
      </c>
      <c r="ED28" s="6">
        <f t="shared" si="58"/>
        <v>0</v>
      </c>
      <c r="EE28" s="6">
        <f t="shared" si="58"/>
        <v>0</v>
      </c>
    </row>
    <row r="29" spans="1:146" s="12" customFormat="1" x14ac:dyDescent="0.3">
      <c r="DS29" s="6">
        <v>2019</v>
      </c>
      <c r="DT29" s="6">
        <f t="shared" ref="DT29:EE29" si="59">DT24</f>
        <v>20</v>
      </c>
      <c r="DU29" s="6">
        <f t="shared" si="59"/>
        <v>22</v>
      </c>
      <c r="DV29" s="6">
        <f t="shared" si="59"/>
        <v>18</v>
      </c>
      <c r="DW29" s="6">
        <f t="shared" si="59"/>
        <v>21</v>
      </c>
      <c r="DX29" s="6">
        <f t="shared" si="59"/>
        <v>18</v>
      </c>
      <c r="DY29" s="6">
        <f t="shared" si="59"/>
        <v>11</v>
      </c>
      <c r="DZ29" s="6">
        <f t="shared" si="59"/>
        <v>16</v>
      </c>
      <c r="EA29" s="6">
        <f t="shared" si="59"/>
        <v>20</v>
      </c>
      <c r="EB29" s="6">
        <f t="shared" si="59"/>
        <v>9</v>
      </c>
      <c r="EC29" s="6">
        <f t="shared" si="59"/>
        <v>20</v>
      </c>
      <c r="ED29" s="6">
        <f t="shared" si="59"/>
        <v>24</v>
      </c>
      <c r="EE29" s="6">
        <f t="shared" si="59"/>
        <v>21</v>
      </c>
    </row>
    <row r="30" spans="1:146" s="12" customFormat="1" x14ac:dyDescent="0.3">
      <c r="A30" s="5"/>
      <c r="DS30" s="6">
        <v>2018</v>
      </c>
      <c r="DT30" s="6">
        <f t="shared" ref="DT30:EE30" si="60">DH24</f>
        <v>23</v>
      </c>
      <c r="DU30" s="6">
        <f t="shared" si="60"/>
        <v>25</v>
      </c>
      <c r="DV30" s="6">
        <f t="shared" si="60"/>
        <v>32</v>
      </c>
      <c r="DW30" s="6">
        <f t="shared" si="60"/>
        <v>25</v>
      </c>
      <c r="DX30" s="6">
        <f t="shared" si="60"/>
        <v>22</v>
      </c>
      <c r="DY30" s="6">
        <f t="shared" si="60"/>
        <v>18</v>
      </c>
      <c r="DZ30" s="6">
        <f t="shared" si="60"/>
        <v>25</v>
      </c>
      <c r="EA30" s="6">
        <f t="shared" si="60"/>
        <v>26</v>
      </c>
      <c r="EB30" s="6">
        <f t="shared" si="60"/>
        <v>25</v>
      </c>
      <c r="EC30" s="6">
        <f t="shared" si="60"/>
        <v>21</v>
      </c>
      <c r="ED30" s="6">
        <f t="shared" si="60"/>
        <v>19</v>
      </c>
      <c r="EE30" s="6">
        <f t="shared" si="60"/>
        <v>23</v>
      </c>
    </row>
    <row r="31" spans="1:146" s="12" customFormat="1" x14ac:dyDescent="0.3">
      <c r="A31" s="5"/>
      <c r="DS31" s="6">
        <v>2017</v>
      </c>
      <c r="DT31" s="6">
        <f t="shared" ref="DT31:EE31" si="61">CV24</f>
        <v>39</v>
      </c>
      <c r="DU31" s="6">
        <f t="shared" si="61"/>
        <v>40</v>
      </c>
      <c r="DV31" s="6">
        <f t="shared" si="61"/>
        <v>32</v>
      </c>
      <c r="DW31" s="6">
        <f t="shared" si="61"/>
        <v>26</v>
      </c>
      <c r="DX31" s="6">
        <f t="shared" si="61"/>
        <v>32</v>
      </c>
      <c r="DY31" s="6">
        <f t="shared" si="61"/>
        <v>35</v>
      </c>
      <c r="DZ31" s="6">
        <f t="shared" si="61"/>
        <v>25</v>
      </c>
      <c r="EA31" s="6">
        <f t="shared" si="61"/>
        <v>23</v>
      </c>
      <c r="EB31" s="6">
        <f t="shared" si="61"/>
        <v>21</v>
      </c>
      <c r="EC31" s="6">
        <f t="shared" si="61"/>
        <v>22</v>
      </c>
      <c r="ED31" s="6">
        <f t="shared" si="61"/>
        <v>24</v>
      </c>
      <c r="EE31" s="6">
        <f t="shared" si="61"/>
        <v>30</v>
      </c>
    </row>
    <row r="32" spans="1:146" s="12" customFormat="1" hidden="1" x14ac:dyDescent="0.3">
      <c r="A32" s="5"/>
      <c r="DS32" s="6">
        <v>2016</v>
      </c>
      <c r="DT32" s="6">
        <f t="shared" ref="DT32:EE32" si="62">CJ24</f>
        <v>58</v>
      </c>
      <c r="DU32" s="6">
        <f t="shared" si="62"/>
        <v>59</v>
      </c>
      <c r="DV32" s="6">
        <f t="shared" si="62"/>
        <v>54</v>
      </c>
      <c r="DW32" s="6">
        <f t="shared" si="62"/>
        <v>56</v>
      </c>
      <c r="DX32" s="6">
        <f t="shared" si="62"/>
        <v>53</v>
      </c>
      <c r="DY32" s="6">
        <f t="shared" si="62"/>
        <v>58</v>
      </c>
      <c r="DZ32" s="6">
        <f t="shared" si="62"/>
        <v>52</v>
      </c>
      <c r="EA32" s="6">
        <f t="shared" si="62"/>
        <v>57</v>
      </c>
      <c r="EB32" s="6">
        <f t="shared" si="62"/>
        <v>36</v>
      </c>
      <c r="EC32" s="6">
        <f t="shared" si="62"/>
        <v>55</v>
      </c>
      <c r="ED32" s="6">
        <f t="shared" si="62"/>
        <v>55</v>
      </c>
      <c r="EE32" s="6">
        <f t="shared" si="62"/>
        <v>45</v>
      </c>
    </row>
    <row r="33" spans="1:135" s="12" customFormat="1" hidden="1" x14ac:dyDescent="0.3">
      <c r="A33" s="5"/>
      <c r="DS33" s="6">
        <v>2015</v>
      </c>
      <c r="DT33" s="6">
        <f t="shared" ref="DT33:EE33" si="63">BX24</f>
        <v>112</v>
      </c>
      <c r="DU33" s="6">
        <f t="shared" si="63"/>
        <v>110</v>
      </c>
      <c r="DV33" s="6">
        <f t="shared" si="63"/>
        <v>104</v>
      </c>
      <c r="DW33" s="6">
        <f t="shared" si="63"/>
        <v>91</v>
      </c>
      <c r="DX33" s="6">
        <f t="shared" si="63"/>
        <v>77</v>
      </c>
      <c r="DY33" s="6">
        <f t="shared" si="63"/>
        <v>78</v>
      </c>
      <c r="DZ33" s="6">
        <f t="shared" si="63"/>
        <v>70</v>
      </c>
      <c r="EA33" s="6">
        <f t="shared" si="63"/>
        <v>64</v>
      </c>
      <c r="EB33" s="6">
        <f t="shared" si="63"/>
        <v>69</v>
      </c>
      <c r="EC33" s="6">
        <f t="shared" si="63"/>
        <v>68</v>
      </c>
      <c r="ED33" s="6">
        <f t="shared" si="63"/>
        <v>58</v>
      </c>
      <c r="EE33" s="6">
        <f t="shared" si="63"/>
        <v>55</v>
      </c>
    </row>
    <row r="34" spans="1:135" s="12" customFormat="1" x14ac:dyDescent="0.3">
      <c r="A34" s="5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</row>
    <row r="35" spans="1:135" s="12" customFormat="1" x14ac:dyDescent="0.3">
      <c r="A35" s="5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</row>
    <row r="36" spans="1:135" s="12" customFormat="1" x14ac:dyDescent="0.3">
      <c r="A36" s="5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</row>
    <row r="37" spans="1:135" s="12" customFormat="1" x14ac:dyDescent="0.3">
      <c r="DT37" s="12" t="s">
        <v>141</v>
      </c>
      <c r="DU37" s="12" t="s">
        <v>142</v>
      </c>
      <c r="DV37" s="12" t="s">
        <v>143</v>
      </c>
      <c r="DW37" s="12" t="s">
        <v>144</v>
      </c>
      <c r="DX37" s="12" t="s">
        <v>74</v>
      </c>
      <c r="DY37" s="3" t="s">
        <v>145</v>
      </c>
      <c r="DZ37" s="3" t="s">
        <v>146</v>
      </c>
      <c r="EA37" s="3" t="s">
        <v>147</v>
      </c>
      <c r="EB37" s="3" t="s">
        <v>148</v>
      </c>
      <c r="EC37" s="3" t="s">
        <v>149</v>
      </c>
      <c r="ED37" s="3" t="s">
        <v>150</v>
      </c>
      <c r="EE37" s="3" t="s">
        <v>151</v>
      </c>
    </row>
    <row r="38" spans="1:135" s="12" customFormat="1" x14ac:dyDescent="0.3">
      <c r="A38" s="9" t="s">
        <v>112</v>
      </c>
      <c r="DS38" s="6">
        <v>2020</v>
      </c>
      <c r="DT38" s="6">
        <f>EF25</f>
        <v>9</v>
      </c>
      <c r="DU38" s="6">
        <f t="shared" ref="DU38:EE38" si="64">EG25</f>
        <v>8</v>
      </c>
      <c r="DV38" s="6">
        <f t="shared" si="64"/>
        <v>8</v>
      </c>
      <c r="DW38" s="6">
        <f t="shared" si="64"/>
        <v>4</v>
      </c>
      <c r="DX38" s="6">
        <f t="shared" si="64"/>
        <v>5</v>
      </c>
      <c r="DY38" s="6">
        <f t="shared" si="64"/>
        <v>9</v>
      </c>
      <c r="DZ38" s="6">
        <f t="shared" si="64"/>
        <v>2</v>
      </c>
      <c r="EA38" s="6">
        <f t="shared" si="64"/>
        <v>0</v>
      </c>
      <c r="EB38" s="6">
        <f t="shared" si="64"/>
        <v>0</v>
      </c>
      <c r="EC38" s="6">
        <f t="shared" si="64"/>
        <v>0</v>
      </c>
      <c r="ED38" s="6">
        <f t="shared" si="64"/>
        <v>0</v>
      </c>
      <c r="EE38" s="6">
        <f t="shared" si="64"/>
        <v>0</v>
      </c>
    </row>
    <row r="39" spans="1:135" s="12" customFormat="1" x14ac:dyDescent="0.3">
      <c r="A39" s="5"/>
      <c r="DS39" s="6">
        <v>2019</v>
      </c>
      <c r="DT39" s="6">
        <f>DT25</f>
        <v>2</v>
      </c>
      <c r="DU39" s="6">
        <f t="shared" ref="DU39:EE39" si="65">DU25</f>
        <v>2</v>
      </c>
      <c r="DV39" s="6">
        <f t="shared" si="65"/>
        <v>6</v>
      </c>
      <c r="DW39" s="6">
        <f t="shared" si="65"/>
        <v>6</v>
      </c>
      <c r="DX39" s="6">
        <f t="shared" si="65"/>
        <v>7</v>
      </c>
      <c r="DY39" s="6">
        <f t="shared" si="65"/>
        <v>2</v>
      </c>
      <c r="DZ39" s="6">
        <f t="shared" si="65"/>
        <v>6</v>
      </c>
      <c r="EA39" s="6">
        <f t="shared" si="65"/>
        <v>5</v>
      </c>
      <c r="EB39" s="6">
        <f t="shared" si="65"/>
        <v>7</v>
      </c>
      <c r="EC39" s="6">
        <f t="shared" si="65"/>
        <v>5</v>
      </c>
      <c r="ED39" s="6">
        <f t="shared" si="65"/>
        <v>4</v>
      </c>
      <c r="EE39" s="6">
        <f t="shared" si="65"/>
        <v>3</v>
      </c>
    </row>
    <row r="40" spans="1:135" s="12" customFormat="1" x14ac:dyDescent="0.3">
      <c r="A40" s="5"/>
      <c r="DS40" s="6">
        <v>2018</v>
      </c>
      <c r="DT40" s="6">
        <f t="shared" ref="DT40:EE40" si="66">DH25</f>
        <v>4</v>
      </c>
      <c r="DU40" s="6">
        <f t="shared" si="66"/>
        <v>4</v>
      </c>
      <c r="DV40" s="6">
        <f t="shared" si="66"/>
        <v>13</v>
      </c>
      <c r="DW40" s="6">
        <f t="shared" si="66"/>
        <v>5</v>
      </c>
      <c r="DX40" s="6">
        <f t="shared" si="66"/>
        <v>6</v>
      </c>
      <c r="DY40" s="6">
        <f t="shared" si="66"/>
        <v>6</v>
      </c>
      <c r="DZ40" s="6">
        <f t="shared" si="66"/>
        <v>3</v>
      </c>
      <c r="EA40" s="6">
        <f t="shared" si="66"/>
        <v>11</v>
      </c>
      <c r="EB40" s="6">
        <f t="shared" si="66"/>
        <v>4</v>
      </c>
      <c r="EC40" s="6">
        <f t="shared" si="66"/>
        <v>4</v>
      </c>
      <c r="ED40" s="6">
        <f t="shared" si="66"/>
        <v>7</v>
      </c>
      <c r="EE40" s="6">
        <f t="shared" si="66"/>
        <v>8</v>
      </c>
    </row>
    <row r="41" spans="1:135" s="12" customFormat="1" x14ac:dyDescent="0.3">
      <c r="A41" s="5"/>
      <c r="DS41" s="6">
        <v>2017</v>
      </c>
      <c r="DT41" s="6">
        <f t="shared" ref="DT41:EE41" si="67">CV25</f>
        <v>14</v>
      </c>
      <c r="DU41" s="6">
        <f t="shared" si="67"/>
        <v>10</v>
      </c>
      <c r="DV41" s="6">
        <f t="shared" si="67"/>
        <v>10</v>
      </c>
      <c r="DW41" s="6">
        <f t="shared" si="67"/>
        <v>6</v>
      </c>
      <c r="DX41" s="6">
        <f t="shared" si="67"/>
        <v>14</v>
      </c>
      <c r="DY41" s="6">
        <f t="shared" si="67"/>
        <v>11</v>
      </c>
      <c r="DZ41" s="6">
        <f t="shared" si="67"/>
        <v>6</v>
      </c>
      <c r="EA41" s="6">
        <f t="shared" si="67"/>
        <v>5</v>
      </c>
      <c r="EB41" s="6">
        <f t="shared" si="67"/>
        <v>9</v>
      </c>
      <c r="EC41" s="6">
        <f t="shared" si="67"/>
        <v>13</v>
      </c>
      <c r="ED41" s="6">
        <f t="shared" si="67"/>
        <v>4</v>
      </c>
      <c r="EE41" s="6">
        <f t="shared" si="67"/>
        <v>6</v>
      </c>
    </row>
    <row r="42" spans="1:135" s="12" customFormat="1" x14ac:dyDescent="0.3">
      <c r="A42" s="5"/>
      <c r="DS42" s="6">
        <v>2016</v>
      </c>
      <c r="DT42" s="6">
        <f t="shared" ref="DT42:EE42" si="68">CJ25</f>
        <v>10</v>
      </c>
      <c r="DU42" s="6">
        <f t="shared" si="68"/>
        <v>9</v>
      </c>
      <c r="DV42" s="6">
        <f t="shared" si="68"/>
        <v>9</v>
      </c>
      <c r="DW42" s="6">
        <f t="shared" si="68"/>
        <v>10</v>
      </c>
      <c r="DX42" s="6">
        <f t="shared" si="68"/>
        <v>10</v>
      </c>
      <c r="DY42" s="6">
        <f t="shared" si="68"/>
        <v>11</v>
      </c>
      <c r="DZ42" s="6">
        <f t="shared" si="68"/>
        <v>9</v>
      </c>
      <c r="EA42" s="6">
        <f t="shared" si="68"/>
        <v>9</v>
      </c>
      <c r="EB42" s="6">
        <f t="shared" si="68"/>
        <v>4</v>
      </c>
      <c r="EC42" s="6">
        <f t="shared" si="68"/>
        <v>8</v>
      </c>
      <c r="ED42" s="6">
        <f t="shared" si="68"/>
        <v>12</v>
      </c>
      <c r="EE42" s="6">
        <f t="shared" si="68"/>
        <v>11</v>
      </c>
    </row>
    <row r="43" spans="1:135" s="12" customFormat="1" hidden="1" x14ac:dyDescent="0.3">
      <c r="A43" s="5"/>
      <c r="DS43" s="6">
        <v>2015</v>
      </c>
      <c r="DT43" s="6">
        <f t="shared" ref="DT43:EE43" si="69">BX25</f>
        <v>17</v>
      </c>
      <c r="DU43" s="6">
        <f t="shared" si="69"/>
        <v>16</v>
      </c>
      <c r="DV43" s="6">
        <f t="shared" si="69"/>
        <v>19</v>
      </c>
      <c r="DW43" s="6">
        <f t="shared" si="69"/>
        <v>10</v>
      </c>
      <c r="DX43" s="6">
        <f t="shared" si="69"/>
        <v>18</v>
      </c>
      <c r="DY43" s="6">
        <f t="shared" si="69"/>
        <v>20</v>
      </c>
      <c r="DZ43" s="6">
        <f t="shared" si="69"/>
        <v>21</v>
      </c>
      <c r="EA43" s="6">
        <f t="shared" si="69"/>
        <v>11</v>
      </c>
      <c r="EB43" s="6">
        <f t="shared" si="69"/>
        <v>12</v>
      </c>
      <c r="EC43" s="6">
        <f t="shared" si="69"/>
        <v>7</v>
      </c>
      <c r="ED43" s="6">
        <f t="shared" si="69"/>
        <v>14</v>
      </c>
      <c r="EE43" s="6">
        <f t="shared" si="69"/>
        <v>13</v>
      </c>
    </row>
    <row r="44" spans="1:135" s="12" customFormat="1" x14ac:dyDescent="0.3">
      <c r="A44" s="5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</row>
    <row r="45" spans="1:135" s="12" customFormat="1" x14ac:dyDescent="0.3">
      <c r="A45" s="5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</row>
    <row r="46" spans="1:135" s="12" customFormat="1" x14ac:dyDescent="0.3">
      <c r="A46" s="5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</row>
    <row r="48" spans="1:135" ht="15.6" x14ac:dyDescent="0.3">
      <c r="A48" s="166"/>
      <c r="B48" s="167" t="e">
        <f>#REF!</f>
        <v>#REF!</v>
      </c>
      <c r="C48" s="168" t="e">
        <f>SUM(B49-B48)/B49*-1</f>
        <v>#REF!</v>
      </c>
      <c r="DY48" s="12"/>
      <c r="DZ48" s="12"/>
      <c r="EA48" s="12"/>
      <c r="EB48" s="12"/>
      <c r="EC48" s="12"/>
      <c r="ED48" s="12"/>
      <c r="EE48" s="12"/>
    </row>
    <row r="49" spans="1:136" ht="15.6" x14ac:dyDescent="0.3">
      <c r="A49" s="166"/>
      <c r="B49" s="167" t="e">
        <f>#REF!</f>
        <v>#REF!</v>
      </c>
      <c r="C49" s="168" t="e">
        <f>SUM(B50-B49)/B50*-1</f>
        <v>#REF!</v>
      </c>
    </row>
    <row r="50" spans="1:136" ht="16.2" thickBot="1" x14ac:dyDescent="0.35">
      <c r="A50" s="166"/>
      <c r="B50" s="167" t="e">
        <f>#REF!</f>
        <v>#REF!</v>
      </c>
      <c r="C50" s="168" t="e">
        <f>SUM(B51-B50)/B51*-1</f>
        <v>#REF!</v>
      </c>
      <c r="DY50" s="229" t="s">
        <v>259</v>
      </c>
      <c r="DZ50" s="229"/>
      <c r="EA50" s="229"/>
      <c r="EB50" s="160"/>
      <c r="EC50" s="229" t="s">
        <v>261</v>
      </c>
      <c r="ED50" s="229"/>
      <c r="EE50" s="229"/>
    </row>
    <row r="51" spans="1:136" ht="15" thickTop="1" x14ac:dyDescent="0.3">
      <c r="DX51" s="174"/>
      <c r="DY51" s="165" t="s">
        <v>244</v>
      </c>
      <c r="DZ51" s="165" t="s">
        <v>245</v>
      </c>
      <c r="EA51" s="165" t="s">
        <v>247</v>
      </c>
      <c r="EB51" s="174"/>
      <c r="EC51" s="165" t="s">
        <v>244</v>
      </c>
      <c r="ED51" s="165" t="s">
        <v>245</v>
      </c>
      <c r="EE51" s="165" t="s">
        <v>247</v>
      </c>
      <c r="EF51" s="174"/>
    </row>
    <row r="52" spans="1:136" ht="15.6" x14ac:dyDescent="0.3">
      <c r="DY52" s="166" t="s">
        <v>320</v>
      </c>
      <c r="DZ52" s="167">
        <f>DZ28</f>
        <v>13</v>
      </c>
      <c r="EA52" s="168">
        <f>SUM(DZ53-DZ52)/DZ53*-1</f>
        <v>-0.1875</v>
      </c>
      <c r="EB52" s="160"/>
      <c r="EC52" s="166" t="s">
        <v>320</v>
      </c>
      <c r="ED52" s="167">
        <f>DZ38</f>
        <v>2</v>
      </c>
      <c r="EE52" s="168">
        <f>SUM(ED53-ED52)/ED53*-1</f>
        <v>-0.66666666666666663</v>
      </c>
    </row>
    <row r="53" spans="1:136" ht="15.6" x14ac:dyDescent="0.3">
      <c r="DY53" s="166" t="s">
        <v>321</v>
      </c>
      <c r="DZ53" s="167">
        <f>DZ29</f>
        <v>16</v>
      </c>
      <c r="EA53" s="168">
        <f>SUM(DZ54-DZ53)/DZ54*-1</f>
        <v>-0.36</v>
      </c>
      <c r="EB53" s="160"/>
      <c r="EC53" s="166" t="s">
        <v>321</v>
      </c>
      <c r="ED53" s="167">
        <f>DZ39</f>
        <v>6</v>
      </c>
      <c r="EE53" s="168">
        <f>SUM(ED54-ED53)/ED54*-1</f>
        <v>1</v>
      </c>
    </row>
    <row r="54" spans="1:136" ht="15.6" x14ac:dyDescent="0.3">
      <c r="DY54" s="166" t="s">
        <v>322</v>
      </c>
      <c r="DZ54" s="167">
        <f>DZ30</f>
        <v>25</v>
      </c>
      <c r="EA54" s="168">
        <f>SUM(DZ55-DZ54)/DZ55*-1</f>
        <v>0</v>
      </c>
      <c r="EB54" s="160"/>
      <c r="EC54" s="166" t="s">
        <v>322</v>
      </c>
      <c r="ED54" s="167">
        <f>DZ40</f>
        <v>3</v>
      </c>
      <c r="EE54" s="168">
        <f>SUM(ED55-ED54)/ED55*-1</f>
        <v>-0.5</v>
      </c>
    </row>
    <row r="55" spans="1:136" ht="15.6" x14ac:dyDescent="0.3">
      <c r="DY55" s="166" t="s">
        <v>323</v>
      </c>
      <c r="DZ55" s="173">
        <f>DZ31</f>
        <v>25</v>
      </c>
      <c r="EA55" s="160"/>
      <c r="EB55" s="160"/>
      <c r="EC55" s="166" t="s">
        <v>323</v>
      </c>
      <c r="ED55" s="173">
        <f>DZ41</f>
        <v>6</v>
      </c>
      <c r="EE55" s="160"/>
    </row>
  </sheetData>
  <mergeCells count="2">
    <mergeCell ref="DY50:EA50"/>
    <mergeCell ref="EC50:EE5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FF00"/>
  </sheetPr>
  <dimension ref="A1:GQ88"/>
  <sheetViews>
    <sheetView workbookViewId="0">
      <pane xSplit="1" ySplit="1" topLeftCell="GG57" activePane="bottomRight" state="frozen"/>
      <selection activeCell="FR6" sqref="FR6"/>
      <selection pane="topRight" activeCell="FR6" sqref="FR6"/>
      <selection pane="bottomLeft" activeCell="FR6" sqref="FR6"/>
      <selection pane="bottomRight" activeCell="GG65" sqref="GG65:GI67"/>
    </sheetView>
  </sheetViews>
  <sheetFormatPr defaultColWidth="8.6640625" defaultRowHeight="14.4" x14ac:dyDescent="0.3"/>
  <cols>
    <col min="1" max="1" width="19" style="51" bestFit="1" customWidth="1"/>
    <col min="2" max="8" width="6.44140625" customWidth="1"/>
    <col min="9" max="9" width="7" customWidth="1"/>
    <col min="10" max="10" width="6.44140625" customWidth="1"/>
    <col min="11" max="11" width="7.109375" customWidth="1"/>
    <col min="12" max="12" width="6.33203125" customWidth="1"/>
    <col min="13" max="13" width="5.6640625" customWidth="1"/>
    <col min="14" max="14" width="6.6640625" customWidth="1"/>
    <col min="15" max="16" width="6.44140625" customWidth="1"/>
    <col min="17" max="17" width="7" customWidth="1"/>
    <col min="18" max="18" width="6.6640625" customWidth="1"/>
    <col min="19" max="77" width="10.6640625" customWidth="1"/>
    <col min="78" max="78" width="11" customWidth="1"/>
    <col min="79" max="137" width="10.6640625" customWidth="1"/>
    <col min="138" max="146" width="10.6640625" bestFit="1" customWidth="1"/>
    <col min="147" max="165" width="11.109375" bestFit="1" customWidth="1"/>
    <col min="166" max="170" width="10.6640625" bestFit="1" customWidth="1"/>
    <col min="173" max="173" width="10.6640625" bestFit="1" customWidth="1"/>
    <col min="177" max="177" width="15.44140625" bestFit="1" customWidth="1"/>
    <col min="178" max="181" width="10.88671875" bestFit="1" customWidth="1"/>
    <col min="185" max="185" width="10.33203125" bestFit="1" customWidth="1"/>
    <col min="186" max="186" width="14.6640625" customWidth="1"/>
    <col min="189" max="190" width="10.33203125" bestFit="1" customWidth="1"/>
    <col min="194" max="194" width="10.33203125" bestFit="1" customWidth="1"/>
    <col min="197" max="197" width="9.109375" bestFit="1" customWidth="1"/>
    <col min="198" max="198" width="10.33203125" bestFit="1" customWidth="1"/>
  </cols>
  <sheetData>
    <row r="1" spans="1:195" s="26" customFormat="1" x14ac:dyDescent="0.3">
      <c r="A1" s="33"/>
      <c r="B1" s="26">
        <f>'Raw Data'!P44</f>
        <v>0</v>
      </c>
      <c r="C1" s="26">
        <f>'Raw Data'!Q44</f>
        <v>0</v>
      </c>
      <c r="D1" s="26">
        <f>'Raw Data'!R44</f>
        <v>0</v>
      </c>
      <c r="E1" s="26">
        <f>'Raw Data'!S44</f>
        <v>0</v>
      </c>
      <c r="F1" s="26">
        <f>'Raw Data'!T44</f>
        <v>0</v>
      </c>
      <c r="G1" s="26">
        <f>'Raw Data'!U44</f>
        <v>38353</v>
      </c>
      <c r="H1" s="26">
        <f>'Raw Data'!V44</f>
        <v>38384</v>
      </c>
      <c r="I1" s="26">
        <f>'Raw Data'!W44</f>
        <v>38412</v>
      </c>
      <c r="J1" s="26">
        <f>'Raw Data'!X44</f>
        <v>38443</v>
      </c>
      <c r="K1" s="26">
        <f>'Raw Data'!Y44</f>
        <v>38473</v>
      </c>
      <c r="L1" s="26">
        <f>'Raw Data'!Z44</f>
        <v>38504</v>
      </c>
      <c r="M1" s="26">
        <f>'Raw Data'!AA44</f>
        <v>38534</v>
      </c>
      <c r="N1" s="26">
        <f>'Raw Data'!AB44</f>
        <v>38565</v>
      </c>
      <c r="O1" s="26">
        <f>'Raw Data'!AC44</f>
        <v>38596</v>
      </c>
      <c r="P1" s="26">
        <f>'Raw Data'!AD44</f>
        <v>38626</v>
      </c>
      <c r="Q1" s="26">
        <f>'Raw Data'!AE44</f>
        <v>38657</v>
      </c>
      <c r="R1" s="26">
        <f>'Raw Data'!AF44</f>
        <v>38687</v>
      </c>
      <c r="S1" s="26">
        <f>'Raw Data'!AG44</f>
        <v>38718</v>
      </c>
      <c r="T1" s="26">
        <f>'Raw Data'!AH44</f>
        <v>38749</v>
      </c>
      <c r="U1" s="26">
        <f>'Raw Data'!AI44</f>
        <v>38777</v>
      </c>
      <c r="V1" s="26">
        <f>'Raw Data'!AJ44</f>
        <v>38808</v>
      </c>
      <c r="W1" s="26">
        <f>'Raw Data'!AK44</f>
        <v>38838</v>
      </c>
      <c r="X1" s="26">
        <f>'Raw Data'!AL44</f>
        <v>38869</v>
      </c>
      <c r="Y1" s="26">
        <f>'Raw Data'!AM44</f>
        <v>38899</v>
      </c>
      <c r="Z1" s="26">
        <f>'Raw Data'!AN44</f>
        <v>38930</v>
      </c>
      <c r="AA1" s="26">
        <f>'Raw Data'!AO44</f>
        <v>38961</v>
      </c>
      <c r="AB1" s="26">
        <f>'Raw Data'!AP44</f>
        <v>38991</v>
      </c>
      <c r="AC1" s="26">
        <f>'Raw Data'!AQ44</f>
        <v>39022</v>
      </c>
      <c r="AD1" s="26">
        <f>'Raw Data'!AR44</f>
        <v>39052</v>
      </c>
      <c r="AE1" s="26">
        <f>'Raw Data'!AS44</f>
        <v>39083</v>
      </c>
      <c r="AF1" s="26">
        <f>'Raw Data'!AT44</f>
        <v>39114</v>
      </c>
      <c r="AG1" s="26">
        <f>'Raw Data'!AU44</f>
        <v>39142</v>
      </c>
      <c r="AH1" s="26">
        <f>'Raw Data'!AV44</f>
        <v>39173</v>
      </c>
      <c r="AI1" s="26">
        <f>'Raw Data'!AW44</f>
        <v>39203</v>
      </c>
      <c r="AJ1" s="26">
        <f>'Raw Data'!AX44</f>
        <v>39234</v>
      </c>
      <c r="AK1" s="26">
        <f>'Raw Data'!AY44</f>
        <v>39264</v>
      </c>
      <c r="AL1" s="26">
        <f>'Raw Data'!AZ44</f>
        <v>39295</v>
      </c>
      <c r="AM1" s="26">
        <f>'Raw Data'!BA44</f>
        <v>39326</v>
      </c>
      <c r="AN1" s="26">
        <f>'Raw Data'!BB44</f>
        <v>39356</v>
      </c>
      <c r="AO1" s="26">
        <f>'Raw Data'!BC44</f>
        <v>39387</v>
      </c>
      <c r="AP1" s="26">
        <f>'Raw Data'!BD44</f>
        <v>39417</v>
      </c>
      <c r="AQ1" s="26">
        <f>'Raw Data'!BE44</f>
        <v>39448</v>
      </c>
      <c r="AR1" s="26">
        <f>'Raw Data'!BF44</f>
        <v>39479</v>
      </c>
      <c r="AS1" s="26">
        <f>'Raw Data'!BG44</f>
        <v>39510</v>
      </c>
      <c r="AT1" s="26">
        <f>'Raw Data'!BH44</f>
        <v>39539</v>
      </c>
      <c r="AU1" s="26">
        <f>'Raw Data'!BI44</f>
        <v>39569</v>
      </c>
      <c r="AV1" s="26">
        <f>'Raw Data'!BJ44</f>
        <v>39600</v>
      </c>
      <c r="AW1" s="26">
        <f>'Raw Data'!BK44</f>
        <v>39630</v>
      </c>
      <c r="AX1" s="26">
        <f>'Raw Data'!BL44</f>
        <v>39661</v>
      </c>
      <c r="AY1" s="26">
        <f>'Raw Data'!BM44</f>
        <v>39692</v>
      </c>
      <c r="AZ1" s="26">
        <f>'Raw Data'!BN44</f>
        <v>39729</v>
      </c>
      <c r="BA1" s="26">
        <f>'Raw Data'!BO44</f>
        <v>39766</v>
      </c>
      <c r="BB1" s="26">
        <f>'Raw Data'!BP44</f>
        <v>39803</v>
      </c>
      <c r="BC1" s="26">
        <f>'Raw Data'!BQ44</f>
        <v>39840</v>
      </c>
      <c r="BD1" s="26">
        <f>'Raw Data'!BR44</f>
        <v>39853</v>
      </c>
      <c r="BE1" s="26">
        <f>'Raw Data'!BS44</f>
        <v>39881</v>
      </c>
      <c r="BF1" s="26">
        <f>'Raw Data'!BT44</f>
        <v>39912</v>
      </c>
      <c r="BG1" s="26">
        <f>'Raw Data'!BU44</f>
        <v>39942</v>
      </c>
      <c r="BH1" s="26">
        <f>'Raw Data'!BV44</f>
        <v>39973</v>
      </c>
      <c r="BI1" s="26">
        <f>'Raw Data'!BW44</f>
        <v>40003</v>
      </c>
      <c r="BJ1" s="26">
        <f>'Raw Data'!BX44</f>
        <v>40034</v>
      </c>
      <c r="BK1" s="26">
        <f>'Raw Data'!BY44</f>
        <v>40065</v>
      </c>
      <c r="BL1" s="26">
        <f>'Raw Data'!BZ44</f>
        <v>40095</v>
      </c>
      <c r="BM1" s="26">
        <f>'Raw Data'!CA44</f>
        <v>40126</v>
      </c>
      <c r="BN1" s="26">
        <f>'Raw Data'!CB44</f>
        <v>40156</v>
      </c>
      <c r="BO1" s="26">
        <f>'Raw Data'!CC44</f>
        <v>40187</v>
      </c>
      <c r="BP1" s="26">
        <f>'Raw Data'!CD44</f>
        <v>40218</v>
      </c>
      <c r="BQ1" s="26">
        <f>'Raw Data'!CE44</f>
        <v>40246</v>
      </c>
      <c r="BR1" s="26">
        <f>'Raw Data'!CF44</f>
        <v>40277</v>
      </c>
      <c r="BS1" s="26">
        <f>'Raw Data'!CG44</f>
        <v>40307</v>
      </c>
      <c r="BT1" s="26">
        <f>'Raw Data'!CH44</f>
        <v>40338</v>
      </c>
      <c r="BU1" s="26">
        <f>'Raw Data'!CI44</f>
        <v>40368</v>
      </c>
      <c r="BV1" s="26">
        <f>'Raw Data'!CJ44</f>
        <v>40399</v>
      </c>
      <c r="BW1" s="26">
        <f>'Raw Data'!CK44</f>
        <v>40430</v>
      </c>
      <c r="BX1" s="26">
        <f>'Raw Data'!CL44</f>
        <v>40460</v>
      </c>
      <c r="BY1" s="26">
        <f>'Raw Data'!CM44</f>
        <v>40491</v>
      </c>
      <c r="BZ1" s="26">
        <f>'Raw Data'!CN44</f>
        <v>40521</v>
      </c>
      <c r="CA1" s="26">
        <f>'Raw Data'!CO44</f>
        <v>40552</v>
      </c>
      <c r="CB1" s="26">
        <f>'Raw Data'!CP44</f>
        <v>40583</v>
      </c>
      <c r="CC1" s="26">
        <f>'Raw Data'!CQ44</f>
        <v>40611</v>
      </c>
      <c r="CD1" s="26">
        <f>'Raw Data'!CR44</f>
        <v>40642</v>
      </c>
      <c r="CE1" s="26">
        <f>'Raw Data'!CS44</f>
        <v>40672</v>
      </c>
      <c r="CF1" s="26">
        <f>'Raw Data'!CT44</f>
        <v>40703</v>
      </c>
      <c r="CG1" s="26">
        <f>'Raw Data'!CU44</f>
        <v>40733</v>
      </c>
      <c r="CH1" s="26">
        <f>'Raw Data'!CV44</f>
        <v>40764</v>
      </c>
      <c r="CI1" s="26">
        <f>'Raw Data'!CW44</f>
        <v>40795</v>
      </c>
      <c r="CJ1" s="26">
        <f>'Raw Data'!CX44</f>
        <v>40825</v>
      </c>
      <c r="CK1" s="26">
        <f>'Raw Data'!CY44</f>
        <v>40856</v>
      </c>
      <c r="CL1" s="26">
        <f>'Raw Data'!CZ44</f>
        <v>40886</v>
      </c>
      <c r="CM1" s="26">
        <f>'Raw Data'!DA44</f>
        <v>40917</v>
      </c>
      <c r="CN1" s="26">
        <f>'Raw Data'!DB44</f>
        <v>40948</v>
      </c>
      <c r="CO1" s="26">
        <f>'Raw Data'!DC44</f>
        <v>40977</v>
      </c>
      <c r="CP1" s="26">
        <f>'Raw Data'!DD44</f>
        <v>41008</v>
      </c>
      <c r="CQ1" s="26">
        <f>'Raw Data'!DE44</f>
        <v>41038</v>
      </c>
      <c r="CR1" s="26">
        <f>'Raw Data'!DF44</f>
        <v>41069</v>
      </c>
      <c r="CS1" s="26">
        <f>'Raw Data'!DG44</f>
        <v>41099</v>
      </c>
      <c r="CT1" s="26">
        <f>'Raw Data'!DH44</f>
        <v>41130</v>
      </c>
      <c r="CU1" s="26">
        <f>'Raw Data'!DI44</f>
        <v>41161</v>
      </c>
      <c r="CV1" s="26">
        <f>'Raw Data'!DJ44</f>
        <v>41191</v>
      </c>
      <c r="CW1" s="26">
        <f>'Raw Data'!DK44</f>
        <v>41222</v>
      </c>
      <c r="CX1" s="26">
        <f>'Raw Data'!DL44</f>
        <v>41252</v>
      </c>
      <c r="CY1" s="26">
        <f>'Raw Data'!DM44</f>
        <v>41283</v>
      </c>
      <c r="CZ1" s="26">
        <f>'Raw Data'!DN44</f>
        <v>41314</v>
      </c>
      <c r="DA1" s="26">
        <f>'Raw Data'!DO44</f>
        <v>41342</v>
      </c>
      <c r="DB1" s="26">
        <f>'Raw Data'!DP44</f>
        <v>41373</v>
      </c>
      <c r="DC1" s="26">
        <f>'Raw Data'!DQ44</f>
        <v>41403</v>
      </c>
      <c r="DD1" s="26">
        <f>'Raw Data'!DR44</f>
        <v>41434</v>
      </c>
      <c r="DE1" s="26">
        <f>'Raw Data'!DS44</f>
        <v>41464</v>
      </c>
      <c r="DF1" s="26">
        <f>'Raw Data'!DT44</f>
        <v>41495</v>
      </c>
      <c r="DG1" s="26">
        <f>'Raw Data'!DU44</f>
        <v>41526</v>
      </c>
      <c r="DH1" s="26">
        <f>'Raw Data'!DV44</f>
        <v>41556</v>
      </c>
      <c r="DI1" s="26">
        <f>'Raw Data'!DW44</f>
        <v>41587</v>
      </c>
      <c r="DJ1" s="26">
        <f>'Raw Data'!DX44</f>
        <v>41617</v>
      </c>
      <c r="DK1" s="26">
        <f>'Raw Data'!DY44</f>
        <v>41648</v>
      </c>
      <c r="DL1" s="26">
        <f>'Raw Data'!DZ44</f>
        <v>41679</v>
      </c>
      <c r="DM1" s="26">
        <f>'Raw Data'!EA44</f>
        <v>41707</v>
      </c>
      <c r="DN1" s="26">
        <f>'Raw Data'!EB44</f>
        <v>41738</v>
      </c>
      <c r="DO1" s="26">
        <f>'Raw Data'!EC44</f>
        <v>41768</v>
      </c>
      <c r="DP1" s="26">
        <f>'Raw Data'!ED44</f>
        <v>41799</v>
      </c>
      <c r="DQ1" s="26">
        <f>'Raw Data'!EE44</f>
        <v>41829</v>
      </c>
      <c r="DR1" s="26">
        <f>'Raw Data'!EF44</f>
        <v>41860</v>
      </c>
      <c r="DS1" s="26">
        <f>'Raw Data'!EG44</f>
        <v>41891</v>
      </c>
      <c r="DT1" s="26">
        <f>'Raw Data'!EH44</f>
        <v>41921</v>
      </c>
      <c r="DU1" s="26">
        <f>'Raw Data'!EI44</f>
        <v>41952</v>
      </c>
      <c r="DV1" s="26">
        <f>'Raw Data'!EJ44</f>
        <v>41982</v>
      </c>
      <c r="DW1" s="26">
        <f>'Raw Data'!EK44</f>
        <v>42013</v>
      </c>
      <c r="DX1" s="26">
        <f>'Raw Data'!EL44</f>
        <v>42044</v>
      </c>
      <c r="DY1" s="26">
        <f>'Raw Data'!EM44</f>
        <v>42072</v>
      </c>
      <c r="DZ1" s="26">
        <f>'Raw Data'!EN44</f>
        <v>42103</v>
      </c>
      <c r="EA1" s="26">
        <f>'Raw Data'!EO44</f>
        <v>42133</v>
      </c>
      <c r="EB1" s="26">
        <f>'Raw Data'!EP44</f>
        <v>42164</v>
      </c>
      <c r="EC1" s="26">
        <f>'Raw Data'!EQ44</f>
        <v>42194</v>
      </c>
      <c r="ED1" s="26">
        <f>'Raw Data'!ER44</f>
        <v>42225</v>
      </c>
      <c r="EE1" s="26">
        <f>'Raw Data'!ES44</f>
        <v>42256</v>
      </c>
      <c r="EF1" s="26">
        <f>'Raw Data'!ET44</f>
        <v>42286</v>
      </c>
      <c r="EG1" s="26">
        <f>'Raw Data'!EU44</f>
        <v>42317</v>
      </c>
      <c r="EH1" s="26">
        <f>'Raw Data'!EV44</f>
        <v>42347</v>
      </c>
      <c r="EI1" s="26">
        <f>'Raw Data'!EW44</f>
        <v>42378</v>
      </c>
      <c r="EJ1" s="26">
        <f>'Raw Data'!EX44</f>
        <v>42409</v>
      </c>
      <c r="EK1" s="26">
        <f>'Raw Data'!EY44</f>
        <v>42438</v>
      </c>
      <c r="EL1" s="26">
        <f>'Raw Data'!EZ44</f>
        <v>42469</v>
      </c>
      <c r="EM1" s="26">
        <f>'Raw Data'!FA44</f>
        <v>42499</v>
      </c>
      <c r="EN1" s="26">
        <f>'Raw Data'!FB44</f>
        <v>42530</v>
      </c>
      <c r="EO1" s="26">
        <f>'Raw Data'!FC44</f>
        <v>42560</v>
      </c>
      <c r="EP1" s="26">
        <f>'Raw Data'!FD44</f>
        <v>42591</v>
      </c>
      <c r="EQ1" s="26">
        <f>'Raw Data'!FE44</f>
        <v>42622</v>
      </c>
      <c r="ER1" s="26">
        <f>'Raw Data'!FF44</f>
        <v>42652</v>
      </c>
      <c r="ES1" s="26">
        <f>'Raw Data'!FG44</f>
        <v>42683</v>
      </c>
      <c r="ET1" s="26">
        <f>'Raw Data'!FH44</f>
        <v>42713</v>
      </c>
      <c r="EU1" s="26">
        <f>'Raw Data'!FI44</f>
        <v>42744</v>
      </c>
      <c r="EV1" s="26">
        <f>'Raw Data'!FJ44</f>
        <v>42775</v>
      </c>
      <c r="EW1" s="26">
        <f>'Raw Data'!FK44</f>
        <v>42803</v>
      </c>
      <c r="EX1" s="26">
        <f>'Raw Data'!FL44</f>
        <v>42834</v>
      </c>
      <c r="EY1" s="26">
        <f>'Raw Data'!FM44</f>
        <v>42864</v>
      </c>
      <c r="EZ1" s="26">
        <f>'Raw Data'!FN44</f>
        <v>42895</v>
      </c>
      <c r="FA1" s="26">
        <f>'Raw Data'!FO44</f>
        <v>42925</v>
      </c>
      <c r="FB1" s="26">
        <f>'Raw Data'!FP44</f>
        <v>42956</v>
      </c>
      <c r="FC1" s="26">
        <f>'Raw Data'!FQ44</f>
        <v>42987</v>
      </c>
      <c r="FD1" s="26">
        <f>'Raw Data'!FR44</f>
        <v>43017</v>
      </c>
      <c r="FE1" s="26">
        <f>'Raw Data'!FS44</f>
        <v>43048</v>
      </c>
      <c r="FF1" s="26">
        <f>'Raw Data'!FT44</f>
        <v>43078</v>
      </c>
      <c r="FG1" s="26">
        <f>'Raw Data'!FU44</f>
        <v>43109</v>
      </c>
      <c r="FH1" s="26">
        <f>'Raw Data'!FV44</f>
        <v>43140</v>
      </c>
      <c r="FI1" s="26">
        <f>'Raw Data'!FW44</f>
        <v>43168</v>
      </c>
      <c r="FJ1" s="26">
        <f>'Raw Data'!FX44</f>
        <v>43199</v>
      </c>
      <c r="FK1" s="26">
        <f>'Raw Data'!FY44</f>
        <v>43229</v>
      </c>
      <c r="FL1" s="26">
        <f>'Raw Data'!FZ44</f>
        <v>43260</v>
      </c>
      <c r="FM1" s="26">
        <f>'Raw Data'!GA44</f>
        <v>43290</v>
      </c>
      <c r="FN1" s="26">
        <f>'Raw Data'!GB44</f>
        <v>43321</v>
      </c>
      <c r="FO1" s="26">
        <f>'Raw Data'!GC44</f>
        <v>43352</v>
      </c>
      <c r="FP1" s="26">
        <f>'Raw Data'!GD44</f>
        <v>43382</v>
      </c>
      <c r="FQ1" s="26">
        <f>'Raw Data'!GE44</f>
        <v>43413</v>
      </c>
      <c r="FR1" s="26">
        <f>'Raw Data'!GF44</f>
        <v>43443</v>
      </c>
      <c r="FS1" s="26">
        <f>'Raw Data'!GG44</f>
        <v>43474</v>
      </c>
      <c r="FT1" s="26">
        <f>'Raw Data'!GH44</f>
        <v>43505</v>
      </c>
      <c r="FU1" s="26">
        <f>'Raw Data'!GI44</f>
        <v>43533</v>
      </c>
      <c r="FV1" s="26">
        <f>'Raw Data'!GJ44</f>
        <v>43564</v>
      </c>
      <c r="FW1" s="26">
        <f>'Raw Data'!GK44</f>
        <v>43594</v>
      </c>
      <c r="FX1" s="26">
        <f>'Raw Data'!GL44</f>
        <v>43625</v>
      </c>
      <c r="FY1" s="26">
        <f>'Raw Data'!GM44</f>
        <v>43655</v>
      </c>
      <c r="FZ1" s="26">
        <f>'Raw Data'!GN44</f>
        <v>43686</v>
      </c>
      <c r="GA1" s="26">
        <f>'Raw Data'!GO44</f>
        <v>43717</v>
      </c>
      <c r="GB1" s="26">
        <f>'Raw Data'!GP44</f>
        <v>43747</v>
      </c>
      <c r="GC1" s="26">
        <f>'Raw Data'!GQ44</f>
        <v>43778</v>
      </c>
      <c r="GD1" s="26">
        <f>'Raw Data'!GR44</f>
        <v>43808</v>
      </c>
      <c r="GE1" s="26">
        <f>'Raw Data'!GS44</f>
        <v>43839</v>
      </c>
      <c r="GF1" s="26">
        <f>'Raw Data'!GT44</f>
        <v>43870</v>
      </c>
      <c r="GG1" s="26">
        <f>'Raw Data'!GU44</f>
        <v>43899</v>
      </c>
      <c r="GH1" s="26">
        <f>'Raw Data'!GV44</f>
        <v>43930</v>
      </c>
      <c r="GI1" s="26">
        <f>'Raw Data'!GW44</f>
        <v>43960</v>
      </c>
      <c r="GJ1" s="26">
        <f>'Raw Data'!GX44</f>
        <v>43991</v>
      </c>
      <c r="GK1" s="26">
        <f>'Raw Data'!GY44</f>
        <v>44021</v>
      </c>
      <c r="GL1" s="26">
        <f>'Raw Data'!GZ44</f>
        <v>44052</v>
      </c>
      <c r="GM1" s="26">
        <f>'Raw Data'!HA44</f>
        <v>44083</v>
      </c>
    </row>
    <row r="2" spans="1:195" s="7" customFormat="1" x14ac:dyDescent="0.3">
      <c r="A2" s="31" t="str">
        <f>'Raw Data'!A45</f>
        <v>Residential</v>
      </c>
      <c r="B2" s="7">
        <f>'Raw Data'!P45</f>
        <v>0</v>
      </c>
      <c r="C2" s="7">
        <f>'Raw Data'!Q45</f>
        <v>0</v>
      </c>
      <c r="D2" s="7">
        <f>'Raw Data'!R45</f>
        <v>0</v>
      </c>
      <c r="E2" s="7">
        <f>'Raw Data'!S45</f>
        <v>0</v>
      </c>
      <c r="F2" s="7">
        <f>'Raw Data'!T45</f>
        <v>2357</v>
      </c>
      <c r="G2" s="7">
        <f>'Raw Data'!U45</f>
        <v>149</v>
      </c>
      <c r="H2" s="7">
        <f>'Raw Data'!V45</f>
        <v>119</v>
      </c>
      <c r="I2" s="7">
        <f>'Raw Data'!W45</f>
        <v>190</v>
      </c>
      <c r="J2" s="7">
        <f>'Raw Data'!X45</f>
        <v>208</v>
      </c>
      <c r="K2" s="7">
        <f>'Raw Data'!Y45</f>
        <v>286</v>
      </c>
      <c r="L2" s="7">
        <f>'Raw Data'!Z45</f>
        <v>234</v>
      </c>
      <c r="M2" s="7">
        <f>'Raw Data'!AA45</f>
        <v>167</v>
      </c>
      <c r="N2" s="7">
        <f>'Raw Data'!AB45</f>
        <v>178</v>
      </c>
      <c r="O2" s="7">
        <f>'Raw Data'!AC45</f>
        <v>177</v>
      </c>
      <c r="P2" s="7">
        <f>'Raw Data'!AD45</f>
        <v>162</v>
      </c>
      <c r="Q2" s="7">
        <f>'Raw Data'!AE45</f>
        <v>126</v>
      </c>
      <c r="R2" s="7">
        <f>'Raw Data'!AF45</f>
        <v>108</v>
      </c>
      <c r="S2" s="7">
        <f>'Raw Data'!AG45</f>
        <v>97</v>
      </c>
      <c r="T2" s="7">
        <f>'Raw Data'!AH45</f>
        <v>93</v>
      </c>
      <c r="U2" s="7">
        <f>'Raw Data'!AI45</f>
        <v>122</v>
      </c>
      <c r="V2" s="7">
        <f>'Raw Data'!AJ45</f>
        <v>118</v>
      </c>
      <c r="W2" s="7">
        <f>'Raw Data'!AK45</f>
        <v>151</v>
      </c>
      <c r="X2" s="7">
        <f>'Raw Data'!AL45</f>
        <v>117</v>
      </c>
      <c r="Y2" s="7">
        <f>'Raw Data'!AM45</f>
        <v>83</v>
      </c>
      <c r="Z2" s="7">
        <f>'Raw Data'!AN45</f>
        <v>106</v>
      </c>
      <c r="AA2" s="7">
        <f>'Raw Data'!AO45</f>
        <v>93</v>
      </c>
      <c r="AB2" s="7">
        <f>'Raw Data'!AP45</f>
        <v>119</v>
      </c>
      <c r="AC2" s="7">
        <f>'Raw Data'!AQ45</f>
        <v>81</v>
      </c>
      <c r="AD2" s="7">
        <f>'Raw Data'!AR45</f>
        <v>89</v>
      </c>
      <c r="AE2" s="7">
        <f>'Raw Data'!AS45</f>
        <v>76</v>
      </c>
      <c r="AF2" s="7">
        <f>'Raw Data'!AT45</f>
        <v>103</v>
      </c>
      <c r="AG2" s="7">
        <f>'Raw Data'!AU45</f>
        <v>100</v>
      </c>
      <c r="AH2" s="7">
        <f>'Raw Data'!AV45</f>
        <v>119</v>
      </c>
      <c r="AI2" s="7">
        <f>'Raw Data'!AW45</f>
        <v>137</v>
      </c>
      <c r="AJ2" s="7">
        <f>'Raw Data'!AX45</f>
        <v>117</v>
      </c>
      <c r="AK2" s="7">
        <f>'Raw Data'!AY45</f>
        <v>103</v>
      </c>
      <c r="AL2" s="7">
        <f>'Raw Data'!AZ45</f>
        <v>106</v>
      </c>
      <c r="AM2" s="7">
        <f>'Raw Data'!BA45</f>
        <v>104</v>
      </c>
      <c r="AN2" s="7">
        <f>'Raw Data'!BB45</f>
        <v>95</v>
      </c>
      <c r="AO2" s="7">
        <f>'Raw Data'!BC45</f>
        <v>93</v>
      </c>
      <c r="AP2" s="7">
        <f>'Raw Data'!BD45</f>
        <v>82</v>
      </c>
      <c r="AQ2" s="7">
        <f>'Raw Data'!BE45</f>
        <v>57</v>
      </c>
      <c r="AR2" s="7">
        <f>'Raw Data'!BF45</f>
        <v>75</v>
      </c>
      <c r="AS2" s="7">
        <f>'Raw Data'!BG45</f>
        <v>96</v>
      </c>
      <c r="AT2" s="7">
        <f>'Raw Data'!BH45</f>
        <v>92</v>
      </c>
      <c r="AU2" s="7">
        <f>'Raw Data'!BI45</f>
        <v>111</v>
      </c>
      <c r="AV2" s="7">
        <f>'Raw Data'!BJ45</f>
        <v>110</v>
      </c>
      <c r="AW2" s="7">
        <f>'Raw Data'!BK45</f>
        <v>94</v>
      </c>
      <c r="AX2" s="7">
        <f>'Raw Data'!BL45</f>
        <v>103</v>
      </c>
      <c r="AY2" s="7">
        <f>'Raw Data'!BM45</f>
        <v>93</v>
      </c>
      <c r="AZ2" s="7">
        <f>'Raw Data'!BN45</f>
        <v>85</v>
      </c>
      <c r="BA2" s="7">
        <f>'Raw Data'!BO45</f>
        <v>60</v>
      </c>
      <c r="BB2" s="7">
        <f>'Raw Data'!BP45</f>
        <v>69</v>
      </c>
      <c r="BC2" s="7">
        <f>'Raw Data'!BQ45</f>
        <v>42</v>
      </c>
      <c r="BD2" s="7">
        <f>'Raw Data'!BR45</f>
        <v>68</v>
      </c>
      <c r="BE2" s="7">
        <f>'Raw Data'!BS45</f>
        <v>84</v>
      </c>
      <c r="BF2" s="7">
        <f>'Raw Data'!BT45</f>
        <v>81</v>
      </c>
      <c r="BG2" s="7">
        <f>'Raw Data'!BU45</f>
        <v>111</v>
      </c>
      <c r="BH2" s="7">
        <f>'Raw Data'!BV45</f>
        <v>114</v>
      </c>
      <c r="BI2" s="7">
        <f>'Raw Data'!BW45</f>
        <v>105</v>
      </c>
      <c r="BJ2" s="7">
        <f>'Raw Data'!BX45</f>
        <v>105</v>
      </c>
      <c r="BK2" s="7">
        <f>'Raw Data'!BY45</f>
        <v>104</v>
      </c>
      <c r="BL2" s="7">
        <f>'Raw Data'!BZ45</f>
        <v>106</v>
      </c>
      <c r="BM2" s="7">
        <f>'Raw Data'!CA45</f>
        <v>106</v>
      </c>
      <c r="BN2" s="7">
        <f>'Raw Data'!CB45</f>
        <v>100</v>
      </c>
      <c r="BO2" s="7">
        <f>'Raw Data'!CC45</f>
        <v>86</v>
      </c>
      <c r="BP2" s="7">
        <f>'Raw Data'!CD45</f>
        <v>72</v>
      </c>
      <c r="BQ2" s="7">
        <f>'Raw Data'!CE45</f>
        <v>113</v>
      </c>
      <c r="BR2" s="7">
        <f>'Raw Data'!CF45</f>
        <v>136</v>
      </c>
      <c r="BS2" s="7">
        <f>'Raw Data'!CG45</f>
        <v>151</v>
      </c>
      <c r="BT2" s="7">
        <f>'Raw Data'!CH45</f>
        <v>137</v>
      </c>
      <c r="BU2" s="7">
        <f>'Raw Data'!CI45</f>
        <v>125</v>
      </c>
      <c r="BV2" s="7">
        <f>'Raw Data'!CJ45</f>
        <v>99</v>
      </c>
      <c r="BW2" s="7">
        <f>'Raw Data'!CK45</f>
        <v>109</v>
      </c>
      <c r="BX2" s="7">
        <f>'Raw Data'!CL45</f>
        <v>115</v>
      </c>
      <c r="BY2" s="7">
        <f>'Raw Data'!CM45</f>
        <v>106</v>
      </c>
      <c r="BZ2" s="7">
        <f>'Raw Data'!CN45</f>
        <v>125</v>
      </c>
      <c r="CA2" s="7">
        <f>'Raw Data'!CO45</f>
        <v>83</v>
      </c>
      <c r="CB2" s="7">
        <f>'Raw Data'!CP45</f>
        <v>87</v>
      </c>
      <c r="CC2" s="7">
        <f>'Raw Data'!CQ45</f>
        <v>130</v>
      </c>
      <c r="CD2" s="7">
        <f>'Raw Data'!CR45</f>
        <v>137</v>
      </c>
      <c r="CE2" s="7">
        <f>'Raw Data'!CS45</f>
        <v>124</v>
      </c>
      <c r="CF2" s="7">
        <f>'Raw Data'!CT45</f>
        <v>142</v>
      </c>
      <c r="CG2" s="7">
        <f>'Raw Data'!CU45</f>
        <v>127</v>
      </c>
      <c r="CH2" s="7">
        <f>'Raw Data'!CV45</f>
        <v>105</v>
      </c>
      <c r="CI2" s="7">
        <f>'Raw Data'!CW45</f>
        <v>113</v>
      </c>
      <c r="CJ2" s="7">
        <f>'Raw Data'!CX45</f>
        <v>109</v>
      </c>
      <c r="CK2" s="7">
        <f>'Raw Data'!CY45</f>
        <v>74</v>
      </c>
      <c r="CL2" s="7">
        <f>'Raw Data'!CZ45</f>
        <v>102</v>
      </c>
      <c r="CM2" s="7">
        <f>'Raw Data'!DA45</f>
        <v>94</v>
      </c>
      <c r="CN2" s="7">
        <f>'Raw Data'!DB45</f>
        <v>112</v>
      </c>
      <c r="CO2" s="7">
        <f>'Raw Data'!DC45</f>
        <v>171</v>
      </c>
      <c r="CP2" s="7">
        <f>'Raw Data'!DD45</f>
        <v>131</v>
      </c>
      <c r="CQ2" s="7">
        <f>'Raw Data'!DE45</f>
        <v>165</v>
      </c>
      <c r="CR2" s="7">
        <f>'Raw Data'!DF45</f>
        <v>146</v>
      </c>
      <c r="CS2" s="7">
        <f>'Raw Data'!DG45</f>
        <v>121</v>
      </c>
      <c r="CT2" s="7">
        <f>'Raw Data'!DH45</f>
        <v>125</v>
      </c>
      <c r="CU2" s="7">
        <f>'Raw Data'!DI45</f>
        <v>146</v>
      </c>
      <c r="CV2" s="7">
        <f>'Raw Data'!DJ45</f>
        <v>134</v>
      </c>
      <c r="CW2" s="7">
        <f>'Raw Data'!DK45</f>
        <v>129</v>
      </c>
      <c r="CX2" s="7">
        <f>'Raw Data'!DL45</f>
        <v>109</v>
      </c>
      <c r="CY2" s="7">
        <f>'Raw Data'!DM45</f>
        <v>89</v>
      </c>
      <c r="CZ2" s="7">
        <f>'Raw Data'!DN45</f>
        <v>91</v>
      </c>
      <c r="DA2" s="7">
        <f>'Raw Data'!DO45</f>
        <v>136</v>
      </c>
      <c r="DB2" s="7">
        <f>'Raw Data'!DP45</f>
        <v>168</v>
      </c>
      <c r="DC2" s="7">
        <f>'Raw Data'!DQ45</f>
        <v>157</v>
      </c>
      <c r="DD2" s="7">
        <f>'Raw Data'!DR45</f>
        <v>150</v>
      </c>
      <c r="DE2" s="7">
        <f>'Raw Data'!DS45</f>
        <v>161</v>
      </c>
      <c r="DF2" s="7">
        <f>'Raw Data'!DT45</f>
        <v>136</v>
      </c>
      <c r="DG2" s="7">
        <f>'Raw Data'!DU45</f>
        <v>127</v>
      </c>
      <c r="DH2" s="7">
        <f>'Raw Data'!DV45</f>
        <v>114</v>
      </c>
      <c r="DI2" s="7">
        <f>'Raw Data'!DW45</f>
        <v>115</v>
      </c>
      <c r="DJ2" s="7">
        <f>'Raw Data'!DX45</f>
        <v>125</v>
      </c>
      <c r="DK2" s="7">
        <f>'Raw Data'!DY45</f>
        <v>106</v>
      </c>
      <c r="DL2" s="7">
        <f>'Raw Data'!DZ45</f>
        <v>88</v>
      </c>
      <c r="DM2" s="7">
        <f>'Raw Data'!EA45</f>
        <v>115</v>
      </c>
      <c r="DN2" s="7">
        <f>'Raw Data'!EB45</f>
        <v>149</v>
      </c>
      <c r="DO2" s="7">
        <f>'Raw Data'!EC45</f>
        <v>192</v>
      </c>
      <c r="DP2" s="7">
        <f>'Raw Data'!ED45</f>
        <v>147</v>
      </c>
      <c r="DQ2" s="7">
        <f>'Raw Data'!EE45</f>
        <v>122</v>
      </c>
      <c r="DR2" s="7">
        <f>'Raw Data'!EF45</f>
        <v>127</v>
      </c>
      <c r="DS2" s="7">
        <f>'Raw Data'!EG45</f>
        <v>142</v>
      </c>
      <c r="DT2" s="7">
        <f>'Raw Data'!EH45</f>
        <v>144</v>
      </c>
      <c r="DU2" s="7">
        <f>'Raw Data'!EI45</f>
        <v>118</v>
      </c>
      <c r="DV2" s="7">
        <f>'Raw Data'!EJ45</f>
        <v>157</v>
      </c>
      <c r="DW2" s="7">
        <f>'Raw Data'!EK45</f>
        <v>96</v>
      </c>
      <c r="DX2" s="7">
        <f>'Raw Data'!EL45</f>
        <v>105</v>
      </c>
      <c r="DY2" s="7">
        <f>'Raw Data'!EM45</f>
        <v>140</v>
      </c>
      <c r="DZ2" s="7">
        <f>'Raw Data'!EN45</f>
        <v>153</v>
      </c>
      <c r="EA2" s="7">
        <f>'Raw Data'!EO45</f>
        <v>202</v>
      </c>
      <c r="EB2" s="7">
        <f>'Raw Data'!EP45</f>
        <v>185</v>
      </c>
      <c r="EC2" s="7">
        <f>'Raw Data'!EQ45</f>
        <v>171</v>
      </c>
      <c r="ED2" s="7">
        <f>'Raw Data'!ER45</f>
        <v>146</v>
      </c>
      <c r="EE2" s="7">
        <f>'Raw Data'!ES45</f>
        <v>143</v>
      </c>
      <c r="EF2" s="7">
        <f>'Raw Data'!ET45</f>
        <v>159</v>
      </c>
      <c r="EG2" s="7">
        <f>'Raw Data'!EU45</f>
        <v>143</v>
      </c>
      <c r="EH2" s="7">
        <f>'Raw Data'!EV45</f>
        <v>148</v>
      </c>
      <c r="EI2" s="7">
        <f>'Raw Data'!EW45</f>
        <v>111</v>
      </c>
      <c r="EJ2" s="7">
        <f>'Raw Data'!EX45</f>
        <v>92</v>
      </c>
      <c r="EK2" s="7">
        <f>'Raw Data'!EY45</f>
        <v>138</v>
      </c>
      <c r="EL2" s="7">
        <f>'Raw Data'!EZ45</f>
        <v>158</v>
      </c>
      <c r="EM2" s="7">
        <f>'Raw Data'!FA45</f>
        <v>175</v>
      </c>
      <c r="EN2" s="7">
        <f>'Raw Data'!FB45</f>
        <v>185</v>
      </c>
      <c r="EO2" s="7">
        <f>'Raw Data'!FC45</f>
        <v>155</v>
      </c>
      <c r="EP2" s="7">
        <f>'Raw Data'!FD45</f>
        <v>159</v>
      </c>
      <c r="EQ2" s="7">
        <f>'Raw Data'!FE45</f>
        <v>159</v>
      </c>
      <c r="ER2" s="7">
        <f>'Raw Data'!FF45</f>
        <v>145</v>
      </c>
      <c r="ES2" s="7">
        <f>'Raw Data'!FG45</f>
        <v>140</v>
      </c>
      <c r="ET2" s="7">
        <f>'Raw Data'!FH45</f>
        <v>173</v>
      </c>
      <c r="EU2" s="7">
        <f>'Raw Data'!FI45</f>
        <v>112</v>
      </c>
      <c r="EV2" s="7">
        <f>'Raw Data'!FJ45</f>
        <v>129</v>
      </c>
      <c r="EW2" s="7">
        <f>'Raw Data'!FK45</f>
        <v>180</v>
      </c>
      <c r="EX2" s="7">
        <f>'Raw Data'!FL45</f>
        <v>180</v>
      </c>
      <c r="EY2" s="7">
        <f>'Raw Data'!FM45</f>
        <v>203</v>
      </c>
      <c r="EZ2" s="7">
        <f>'Raw Data'!FN45</f>
        <v>218</v>
      </c>
      <c r="FA2" s="7">
        <f>'Raw Data'!FO45</f>
        <v>136</v>
      </c>
      <c r="FB2" s="7">
        <f>'Raw Data'!FP45</f>
        <v>171</v>
      </c>
      <c r="FC2" s="7">
        <f>'Raw Data'!FQ45</f>
        <v>162</v>
      </c>
      <c r="FD2" s="7">
        <f>'Raw Data'!FR45</f>
        <v>166</v>
      </c>
      <c r="FE2" s="7">
        <f>'Raw Data'!FS45</f>
        <v>164</v>
      </c>
      <c r="FF2" s="7">
        <f>'Raw Data'!FT45</f>
        <v>164</v>
      </c>
      <c r="FG2" s="7">
        <f>'Raw Data'!FU45</f>
        <v>118</v>
      </c>
      <c r="FH2" s="7">
        <f>'Raw Data'!FV45</f>
        <v>89</v>
      </c>
      <c r="FI2" s="7">
        <f>'Raw Data'!FW45</f>
        <v>187</v>
      </c>
      <c r="FJ2" s="7">
        <f>'Raw Data'!FX45</f>
        <v>186</v>
      </c>
      <c r="FK2" s="7">
        <f>'Raw Data'!FY45</f>
        <v>219</v>
      </c>
      <c r="FL2" s="7">
        <f>'Raw Data'!FZ45</f>
        <v>188</v>
      </c>
      <c r="FM2" s="7">
        <f>'Raw Data'!GA45</f>
        <v>172</v>
      </c>
      <c r="FN2" s="7">
        <f>'Raw Data'!GB45</f>
        <v>189</v>
      </c>
      <c r="FO2" s="7">
        <f>'Raw Data'!GC45</f>
        <v>142</v>
      </c>
      <c r="FP2" s="7">
        <f>'Raw Data'!GD45</f>
        <v>176</v>
      </c>
      <c r="FQ2" s="7">
        <f>'Raw Data'!GE45</f>
        <v>135</v>
      </c>
      <c r="FR2" s="7">
        <f>'Raw Data'!GF45</f>
        <v>166</v>
      </c>
      <c r="FS2" s="7">
        <f>'Raw Data'!GG45</f>
        <v>119</v>
      </c>
      <c r="FT2" s="7">
        <f>'Raw Data'!GH45</f>
        <v>123</v>
      </c>
      <c r="FU2" s="7">
        <f>'Raw Data'!GI45</f>
        <v>184</v>
      </c>
      <c r="FV2" s="7">
        <f>'Raw Data'!GJ45</f>
        <v>189</v>
      </c>
      <c r="FW2" s="7">
        <f>'Raw Data'!GK45</f>
        <v>217</v>
      </c>
      <c r="FX2" s="7">
        <f>'Raw Data'!GL45</f>
        <v>190</v>
      </c>
      <c r="FY2" s="7">
        <f>'Raw Data'!GM45</f>
        <v>185</v>
      </c>
      <c r="FZ2" s="7">
        <f>'Raw Data'!GN45</f>
        <v>201</v>
      </c>
      <c r="GA2" s="7">
        <f>'Raw Data'!GO45</f>
        <v>162</v>
      </c>
      <c r="GB2" s="7">
        <f>'Raw Data'!GP45</f>
        <v>189</v>
      </c>
      <c r="GC2" s="7">
        <f>'Raw Data'!GQ45</f>
        <v>206</v>
      </c>
      <c r="GD2" s="7">
        <f>'Raw Data'!GR45</f>
        <v>174</v>
      </c>
      <c r="GE2" s="7">
        <f>'Raw Data'!GS45</f>
        <v>147</v>
      </c>
      <c r="GF2" s="7">
        <f>'Raw Data'!GT45</f>
        <v>146</v>
      </c>
      <c r="GG2" s="7">
        <f>'Raw Data'!GU45</f>
        <v>199</v>
      </c>
      <c r="GH2" s="7">
        <f>'Raw Data'!GV45</f>
        <v>154</v>
      </c>
      <c r="GI2" s="7">
        <f>'Raw Data'!GW45</f>
        <v>149</v>
      </c>
      <c r="GJ2" s="7">
        <f>'Raw Data'!GX45</f>
        <v>221</v>
      </c>
      <c r="GK2" s="7">
        <f>'Raw Data'!GY45</f>
        <v>389</v>
      </c>
      <c r="GL2" s="7">
        <f>'Raw Data'!GZ45</f>
        <v>0</v>
      </c>
      <c r="GM2" s="7">
        <f>'Raw Data'!HA45</f>
        <v>0</v>
      </c>
    </row>
    <row r="3" spans="1:195" s="7" customFormat="1" x14ac:dyDescent="0.3">
      <c r="A3" s="31" t="s">
        <v>113</v>
      </c>
      <c r="B3" s="27">
        <f>'Raw Data'!P69</f>
        <v>0</v>
      </c>
      <c r="C3" s="27">
        <f>'Raw Data'!Q69</f>
        <v>0</v>
      </c>
      <c r="D3" s="27">
        <f>'Raw Data'!R69</f>
        <v>0</v>
      </c>
      <c r="E3" s="27">
        <f>'Raw Data'!S69</f>
        <v>0</v>
      </c>
      <c r="F3" s="27">
        <f>'Raw Data'!T69</f>
        <v>0</v>
      </c>
      <c r="G3" s="27">
        <f>'Raw Data'!U69</f>
        <v>0</v>
      </c>
      <c r="H3" s="27">
        <f>'Raw Data'!V69</f>
        <v>0</v>
      </c>
      <c r="I3" s="27">
        <f>'Raw Data'!W69</f>
        <v>0</v>
      </c>
      <c r="J3" s="27">
        <f>'Raw Data'!X69</f>
        <v>0</v>
      </c>
      <c r="K3" s="27">
        <f>'Raw Data'!Y69</f>
        <v>0</v>
      </c>
      <c r="L3" s="27">
        <f>'Raw Data'!Z69</f>
        <v>0</v>
      </c>
      <c r="M3" s="27">
        <f>'Raw Data'!AA69</f>
        <v>0</v>
      </c>
      <c r="N3" s="27">
        <f>'Raw Data'!AB69</f>
        <v>0</v>
      </c>
      <c r="O3" s="27">
        <f>'Raw Data'!AC69</f>
        <v>0</v>
      </c>
      <c r="P3" s="27">
        <f>'Raw Data'!AD69</f>
        <v>0</v>
      </c>
      <c r="Q3" s="27">
        <f>'Raw Data'!AE69</f>
        <v>0</v>
      </c>
      <c r="R3" s="27">
        <f>'Raw Data'!AF69</f>
        <v>0</v>
      </c>
      <c r="S3" s="27">
        <f>'Raw Data'!AG69</f>
        <v>47205399</v>
      </c>
      <c r="T3" s="27">
        <f>'Raw Data'!AH69</f>
        <v>42604901</v>
      </c>
      <c r="U3" s="27">
        <f>'Raw Data'!AI69</f>
        <v>34471262</v>
      </c>
      <c r="V3" s="27">
        <f>'Raw Data'!AJ69</f>
        <v>65265602</v>
      </c>
      <c r="W3" s="27">
        <f>'Raw Data'!AK69</f>
        <v>69520550</v>
      </c>
      <c r="X3" s="27">
        <f>'Raw Data'!AL69</f>
        <v>71410330</v>
      </c>
      <c r="Y3" s="27">
        <f>'Raw Data'!AM69</f>
        <v>39816189</v>
      </c>
      <c r="Z3" s="27">
        <f>'Raw Data'!AN69</f>
        <v>47717662</v>
      </c>
      <c r="AA3" s="27">
        <f>'Raw Data'!AO69</f>
        <v>39526640</v>
      </c>
      <c r="AB3" s="27">
        <f>'Raw Data'!AP69</f>
        <v>55853877</v>
      </c>
      <c r="AC3" s="27">
        <f>'Raw Data'!AQ69</f>
        <v>40503552</v>
      </c>
      <c r="AD3" s="27">
        <f>'Raw Data'!AR69</f>
        <v>44178183</v>
      </c>
      <c r="AE3" s="27">
        <f>'Raw Data'!AS69</f>
        <v>40466294</v>
      </c>
      <c r="AF3" s="27">
        <f>'Raw Data'!AT69</f>
        <v>46819475</v>
      </c>
      <c r="AG3" s="27">
        <f>'Raw Data'!AU69</f>
        <v>55710954</v>
      </c>
      <c r="AH3" s="27">
        <f>'Raw Data'!AV69</f>
        <v>62732539</v>
      </c>
      <c r="AI3" s="27">
        <f>'Raw Data'!AW69</f>
        <v>62448361</v>
      </c>
      <c r="AJ3" s="27">
        <f>'Raw Data'!AX69</f>
        <v>50109260</v>
      </c>
      <c r="AK3" s="27">
        <f>'Raw Data'!AY69</f>
        <v>59946824</v>
      </c>
      <c r="AL3" s="27">
        <f>'Raw Data'!AZ69</f>
        <v>45920200</v>
      </c>
      <c r="AM3" s="27">
        <f>'Raw Data'!BA69</f>
        <v>57090150</v>
      </c>
      <c r="AN3" s="27">
        <f>'Raw Data'!BB69</f>
        <v>46714300</v>
      </c>
      <c r="AO3" s="27">
        <f>'Raw Data'!BC69</f>
        <v>40503552</v>
      </c>
      <c r="AP3" s="27">
        <f>'Raw Data'!BD69</f>
        <v>39565039</v>
      </c>
      <c r="AQ3" s="27">
        <f>'Raw Data'!BE69</f>
        <v>29895912</v>
      </c>
      <c r="AR3" s="27">
        <f>'Raw Data'!BF69</f>
        <v>34091850</v>
      </c>
      <c r="AS3" s="27">
        <f>'Raw Data'!BG69</f>
        <v>38789750</v>
      </c>
      <c r="AT3" s="27">
        <f>'Raw Data'!BH69</f>
        <v>40704191</v>
      </c>
      <c r="AU3" s="27">
        <f>'Raw Data'!BI69</f>
        <v>47407365</v>
      </c>
      <c r="AV3" s="27">
        <f>'Raw Data'!BJ69</f>
        <v>44900829</v>
      </c>
      <c r="AW3" s="27">
        <f>'Raw Data'!BK69</f>
        <v>43655189</v>
      </c>
      <c r="AX3" s="27">
        <f>'Raw Data'!BL69</f>
        <v>40686545</v>
      </c>
      <c r="AY3" s="27">
        <f>'Raw Data'!BM69</f>
        <v>37749435</v>
      </c>
      <c r="AZ3" s="27">
        <f>'Raw Data'!BN69</f>
        <v>35297989</v>
      </c>
      <c r="BA3" s="27">
        <f>'Raw Data'!BO69</f>
        <v>30566326</v>
      </c>
      <c r="BB3" s="27">
        <f>'Raw Data'!BP69</f>
        <v>31291849</v>
      </c>
      <c r="BC3" s="27">
        <f>'Raw Data'!BQ69</f>
        <v>17389450</v>
      </c>
      <c r="BD3" s="27">
        <f>'Raw Data'!BR69</f>
        <v>25328675</v>
      </c>
      <c r="BE3" s="27">
        <f>'Raw Data'!BS69</f>
        <v>32464567</v>
      </c>
      <c r="BF3" s="27">
        <f>'Raw Data'!BT69</f>
        <v>32852000</v>
      </c>
      <c r="BG3" s="27">
        <f>'Raw Data'!BU69</f>
        <v>39288899</v>
      </c>
      <c r="BH3" s="27">
        <f>'Raw Data'!BV69</f>
        <v>45943450</v>
      </c>
      <c r="BI3" s="27">
        <f>'Raw Data'!BW69</f>
        <v>33608526</v>
      </c>
      <c r="BJ3" s="27">
        <f>'Raw Data'!BX69</f>
        <v>34830434</v>
      </c>
      <c r="BK3" s="27">
        <f>'Raw Data'!BY69</f>
        <v>35700844</v>
      </c>
      <c r="BL3" s="27">
        <f>'Raw Data'!BZ69</f>
        <v>38765085</v>
      </c>
      <c r="BM3" s="27">
        <f>'Raw Data'!CA69</f>
        <v>36754930</v>
      </c>
      <c r="BN3" s="27">
        <f>'Raw Data'!CB69</f>
        <v>42705700</v>
      </c>
      <c r="BO3" s="27">
        <f>'Raw Data'!CC69</f>
        <v>38818500</v>
      </c>
      <c r="BP3" s="27">
        <f>'Raw Data'!CD69</f>
        <v>28584449</v>
      </c>
      <c r="BQ3" s="27">
        <f>'Raw Data'!CE69</f>
        <v>42139213</v>
      </c>
      <c r="BR3" s="27">
        <f>'Raw Data'!CF69</f>
        <v>47052654</v>
      </c>
      <c r="BS3" s="27">
        <f>'Raw Data'!CG69</f>
        <v>56282280</v>
      </c>
      <c r="BT3" s="27">
        <f>'Raw Data'!CH69</f>
        <v>46474846</v>
      </c>
      <c r="BU3" s="27">
        <f>'Raw Data'!CI69</f>
        <v>38824552</v>
      </c>
      <c r="BV3" s="27">
        <f>'Raw Data'!CJ69</f>
        <v>33043860</v>
      </c>
      <c r="BW3" s="27">
        <f>'Raw Data'!CK69</f>
        <v>37634009</v>
      </c>
      <c r="BX3" s="27">
        <f>'Raw Data'!CL69</f>
        <v>39431307</v>
      </c>
      <c r="BY3" s="27">
        <f>'Raw Data'!CM69</f>
        <v>35531023</v>
      </c>
      <c r="BZ3" s="27">
        <f>'Raw Data'!CN69</f>
        <v>47323910</v>
      </c>
      <c r="CA3" s="27">
        <f>'Raw Data'!CO69</f>
        <v>31881469</v>
      </c>
      <c r="CB3" s="27">
        <f>'Raw Data'!CP69</f>
        <v>34630380</v>
      </c>
      <c r="CC3" s="27">
        <f>'Raw Data'!CQ69</f>
        <v>47885276</v>
      </c>
      <c r="CD3" s="27">
        <f>'Raw Data'!CR69</f>
        <v>51253523</v>
      </c>
      <c r="CE3" s="27">
        <f>'Raw Data'!CS69</f>
        <v>52702977</v>
      </c>
      <c r="CF3" s="27">
        <f>'Raw Data'!CT69</f>
        <v>51471051</v>
      </c>
      <c r="CG3" s="27">
        <f>'Raw Data'!CU69</f>
        <v>39291126</v>
      </c>
      <c r="CH3" s="27">
        <f>'Raw Data'!CV69</f>
        <v>30810405</v>
      </c>
      <c r="CI3" s="27">
        <f>'Raw Data'!CW69</f>
        <v>45425058</v>
      </c>
      <c r="CJ3" s="27">
        <f>'Raw Data'!CX69</f>
        <v>34305520</v>
      </c>
      <c r="CK3" s="27">
        <f>'Raw Data'!CY69</f>
        <v>23661088</v>
      </c>
      <c r="CL3" s="27">
        <f>'Raw Data'!CZ69</f>
        <v>39944789</v>
      </c>
      <c r="CM3" s="27">
        <f>'Raw Data'!DA69</f>
        <v>34849705</v>
      </c>
      <c r="CN3" s="27">
        <f>'Raw Data'!DB69</f>
        <v>37622376</v>
      </c>
      <c r="CO3" s="27">
        <f>'Raw Data'!DC69</f>
        <v>64782870</v>
      </c>
      <c r="CP3" s="27">
        <f>'Raw Data'!DD69</f>
        <v>44171441</v>
      </c>
      <c r="CQ3" s="27">
        <f>'Raw Data'!DE69</f>
        <v>56930290</v>
      </c>
      <c r="CR3" s="27">
        <f>'Raw Data'!DF69</f>
        <v>54067033</v>
      </c>
      <c r="CS3" s="27">
        <f>'Raw Data'!DG69</f>
        <v>40109155</v>
      </c>
      <c r="CT3" s="27">
        <f>'Raw Data'!DH69</f>
        <v>40622120</v>
      </c>
      <c r="CU3" s="27">
        <f>'Raw Data'!DI69</f>
        <v>42910709</v>
      </c>
      <c r="CV3" s="27">
        <f>'Raw Data'!DJ69</f>
        <v>48155487</v>
      </c>
      <c r="CW3" s="27">
        <f>'Raw Data'!DK69</f>
        <v>50105950</v>
      </c>
      <c r="CX3" s="27">
        <f>'Raw Data'!DL69</f>
        <v>46591321</v>
      </c>
      <c r="CY3" s="27">
        <f>'Raw Data'!DM69</f>
        <v>29025378</v>
      </c>
      <c r="CZ3" s="27">
        <f>'Raw Data'!DN69</f>
        <v>28634562</v>
      </c>
      <c r="DA3" s="27">
        <f>'Raw Data'!DO69</f>
        <v>51596237</v>
      </c>
      <c r="DB3" s="27">
        <f>'Raw Data'!DP69</f>
        <v>53703510</v>
      </c>
      <c r="DC3" s="27">
        <f>'Raw Data'!DQ69</f>
        <v>58312054</v>
      </c>
      <c r="DD3" s="27">
        <f>'Raw Data'!DR69</f>
        <v>55867599</v>
      </c>
      <c r="DE3" s="27">
        <f>'Raw Data'!DS69</f>
        <v>57774133</v>
      </c>
      <c r="DF3" s="27">
        <f>'Raw Data'!DT69</f>
        <v>44799538</v>
      </c>
      <c r="DG3" s="27">
        <f>'Raw Data'!DU69</f>
        <v>38887863</v>
      </c>
      <c r="DH3" s="27">
        <f>'Raw Data'!DV69</f>
        <v>43728710</v>
      </c>
      <c r="DI3" s="27">
        <f>'Raw Data'!DW69</f>
        <v>39376616</v>
      </c>
      <c r="DJ3" s="27">
        <f>'Raw Data'!DX69</f>
        <v>46505857</v>
      </c>
      <c r="DK3" s="27">
        <f>'Raw Data'!DY69</f>
        <v>41558956</v>
      </c>
      <c r="DL3" s="27">
        <f>'Raw Data'!DZ69</f>
        <v>30797923</v>
      </c>
      <c r="DM3" s="27">
        <f>'Raw Data'!EA69</f>
        <v>44973561</v>
      </c>
      <c r="DN3" s="27">
        <f>'Raw Data'!EB69</f>
        <v>64870853</v>
      </c>
      <c r="DO3" s="27">
        <f>'Raw Data'!EC69</f>
        <v>75392586</v>
      </c>
      <c r="DP3" s="27">
        <f>'Raw Data'!ED69</f>
        <v>54630189</v>
      </c>
      <c r="DQ3" s="27">
        <f>'Raw Data'!EE69</f>
        <v>42500893</v>
      </c>
      <c r="DR3" s="27">
        <f>'Raw Data'!EF69</f>
        <v>38587393</v>
      </c>
      <c r="DS3" s="27">
        <f>'Raw Data'!EG69</f>
        <v>47717101</v>
      </c>
      <c r="DT3" s="27">
        <f>'Raw Data'!EH69</f>
        <v>50919644</v>
      </c>
      <c r="DU3" s="27">
        <f>'Raw Data'!EI69</f>
        <v>48613801</v>
      </c>
      <c r="DV3" s="27">
        <f>'Raw Data'!EJ69</f>
        <v>61219467</v>
      </c>
      <c r="DW3" s="27">
        <f>'Raw Data'!EK69</f>
        <v>37825852</v>
      </c>
      <c r="DX3" s="27">
        <f>'Raw Data'!EL69</f>
        <v>36899888</v>
      </c>
      <c r="DY3" s="27">
        <f>'Raw Data'!EM69</f>
        <v>47172437</v>
      </c>
      <c r="DZ3" s="27">
        <f>'Raw Data'!EN69</f>
        <v>60797939</v>
      </c>
      <c r="EA3" s="27">
        <f>'Raw Data'!EO69</f>
        <v>67662469</v>
      </c>
      <c r="EB3" s="27">
        <f>'Raw Data'!EP69</f>
        <v>74699702</v>
      </c>
      <c r="EC3" s="27">
        <f>'Raw Data'!EQ69</f>
        <v>63168186</v>
      </c>
      <c r="ED3" s="27">
        <f>'Raw Data'!ER69</f>
        <v>51303745</v>
      </c>
      <c r="EE3" s="27">
        <f>'Raw Data'!ES69</f>
        <v>50863793</v>
      </c>
      <c r="EF3" s="27">
        <f>'Raw Data'!ET69</f>
        <v>48597661</v>
      </c>
      <c r="EG3" s="27">
        <f>'Raw Data'!EU69</f>
        <v>54310986</v>
      </c>
      <c r="EH3" s="27">
        <f>'Raw Data'!EV69</f>
        <v>56364805</v>
      </c>
      <c r="EI3" s="27">
        <f>'Raw Data'!EW69</f>
        <v>47379563</v>
      </c>
      <c r="EJ3" s="27">
        <f>'Raw Data'!EX69</f>
        <v>33437008</v>
      </c>
      <c r="EK3" s="27">
        <f>'Raw Data'!EY69</f>
        <v>52363972</v>
      </c>
      <c r="EL3" s="27">
        <f>'Raw Data'!EZ69</f>
        <v>58917871</v>
      </c>
      <c r="EM3" s="27">
        <f>'Raw Data'!FA69</f>
        <v>63408941</v>
      </c>
      <c r="EN3" s="27">
        <f>'Raw Data'!FB69</f>
        <v>71863377</v>
      </c>
      <c r="EO3" s="27">
        <f>'Raw Data'!FC69</f>
        <v>53939277</v>
      </c>
      <c r="EP3" s="27">
        <f>'Raw Data'!FD69</f>
        <v>55109188</v>
      </c>
      <c r="EQ3" s="27">
        <f>'Raw Data'!FE69</f>
        <v>55925776</v>
      </c>
      <c r="ER3" s="27">
        <f>'Raw Data'!FF69</f>
        <v>51278488</v>
      </c>
      <c r="ES3" s="27">
        <f>'Raw Data'!FG69</f>
        <v>51150392</v>
      </c>
      <c r="ET3" s="27">
        <f>'Raw Data'!FH69</f>
        <v>68382407</v>
      </c>
      <c r="EU3" s="27">
        <f>'Raw Data'!FI69</f>
        <v>46171775</v>
      </c>
      <c r="EV3" s="27">
        <f>'Raw Data'!FJ69</f>
        <v>49404971</v>
      </c>
      <c r="EW3" s="27">
        <f>'Raw Data'!FK69</f>
        <v>66557269</v>
      </c>
      <c r="EX3" s="27">
        <f>'Raw Data'!FL69</f>
        <v>72187652</v>
      </c>
      <c r="EY3" s="27">
        <f>'Raw Data'!FM69</f>
        <v>81978227</v>
      </c>
      <c r="EZ3" s="27">
        <f>'Raw Data'!FN69</f>
        <v>83911384</v>
      </c>
      <c r="FA3" s="27">
        <f>'Raw Data'!FO69</f>
        <v>53770962</v>
      </c>
      <c r="FB3" s="27">
        <f>'Raw Data'!FP69</f>
        <v>60870546</v>
      </c>
      <c r="FC3" s="27">
        <f>'Raw Data'!FQ69</f>
        <v>60920419</v>
      </c>
      <c r="FD3" s="27">
        <f>'Raw Data'!FR69</f>
        <v>57534728</v>
      </c>
      <c r="FE3" s="27">
        <f>'Raw Data'!FS69</f>
        <v>61423739</v>
      </c>
      <c r="FF3" s="27">
        <f>'Raw Data'!FT69</f>
        <v>71325400</v>
      </c>
      <c r="FG3" s="27">
        <f>'Raw Data'!FU69</f>
        <v>53806022</v>
      </c>
      <c r="FH3" s="27">
        <f>'Raw Data'!FV69</f>
        <v>37775593</v>
      </c>
      <c r="FI3" s="27">
        <f>'Raw Data'!FW69</f>
        <v>74855305</v>
      </c>
      <c r="FJ3" s="27">
        <f>'Raw Data'!FX69</f>
        <v>72701705</v>
      </c>
      <c r="FK3" s="27">
        <f>'Raw Data'!FY69</f>
        <v>95944777</v>
      </c>
      <c r="FL3" s="27">
        <f>'Raw Data'!FZ69</f>
        <v>77879484</v>
      </c>
      <c r="FM3" s="27">
        <f>'Raw Data'!GA69</f>
        <v>71991330</v>
      </c>
      <c r="FN3" s="27">
        <f>'Raw Data'!GB69</f>
        <v>70552463</v>
      </c>
      <c r="FO3" s="27">
        <f>'Raw Data'!GC69</f>
        <v>51055445</v>
      </c>
      <c r="FP3" s="27">
        <f>'Raw Data'!GD69</f>
        <v>68813556</v>
      </c>
      <c r="FQ3" s="27">
        <f>'Raw Data'!GE69</f>
        <v>53716537</v>
      </c>
      <c r="FR3" s="27">
        <f>'Raw Data'!GF69</f>
        <v>75011518</v>
      </c>
      <c r="FS3" s="27">
        <f>'Raw Data'!GG69</f>
        <v>47996645</v>
      </c>
      <c r="FT3" s="27">
        <f>'Raw Data'!GH69</f>
        <v>47520857</v>
      </c>
      <c r="FU3" s="27">
        <f>'Raw Data'!GI69</f>
        <v>73175948</v>
      </c>
      <c r="FV3" s="27">
        <f>'Raw Data'!GJ69</f>
        <v>77882329</v>
      </c>
      <c r="FW3" s="27">
        <f>'Raw Data'!GK69</f>
        <v>85644128</v>
      </c>
      <c r="FX3" s="27">
        <f>'Raw Data'!GL69</f>
        <v>77881539</v>
      </c>
      <c r="FY3" s="27">
        <f>'Raw Data'!GM69</f>
        <v>68405376</v>
      </c>
      <c r="FZ3" s="27">
        <f>'Raw Data'!GN69</f>
        <v>75137084</v>
      </c>
      <c r="GA3" s="27">
        <f>'Raw Data'!GO69</f>
        <v>66950.350000000006</v>
      </c>
      <c r="GB3" s="27">
        <f>'Raw Data'!GP69</f>
        <v>75993539</v>
      </c>
      <c r="GC3" s="27">
        <f>'Raw Data'!GQ69</f>
        <v>90283404</v>
      </c>
      <c r="GD3" s="27">
        <f>'Raw Data'!GR69</f>
        <v>73319980</v>
      </c>
      <c r="GE3" s="27">
        <f>'Raw Data'!GS69</f>
        <v>59692538</v>
      </c>
      <c r="GF3" s="27">
        <f>'Raw Data'!GT69</f>
        <v>52783977</v>
      </c>
      <c r="GG3" s="27">
        <f>'Raw Data'!GU69</f>
        <v>86642322</v>
      </c>
      <c r="GH3" s="27">
        <f>'Raw Data'!GV69</f>
        <v>63917397</v>
      </c>
      <c r="GI3" s="27">
        <f>'Raw Data'!GW69</f>
        <v>60473571</v>
      </c>
      <c r="GJ3" s="27">
        <f>'Raw Data'!GX69</f>
        <v>87099309</v>
      </c>
      <c r="GK3" s="27">
        <f>'Raw Data'!GY69</f>
        <v>173371414</v>
      </c>
      <c r="GL3" s="27">
        <f>'Raw Data'!GZ69</f>
        <v>0</v>
      </c>
      <c r="GM3" s="27">
        <f>'Raw Data'!HA69</f>
        <v>0</v>
      </c>
    </row>
    <row r="4" spans="1:195" x14ac:dyDescent="0.3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</row>
    <row r="5" spans="1:195" s="7" customFormat="1" x14ac:dyDescent="0.3">
      <c r="A5" s="31"/>
      <c r="AS5" s="26">
        <f>AS1</f>
        <v>39510</v>
      </c>
      <c r="AT5" s="26">
        <f t="shared" ref="AT5:DE5" si="0">AT1</f>
        <v>39539</v>
      </c>
      <c r="AU5" s="26">
        <f t="shared" si="0"/>
        <v>39569</v>
      </c>
      <c r="AV5" s="26">
        <f t="shared" si="0"/>
        <v>39600</v>
      </c>
      <c r="AW5" s="26">
        <f t="shared" si="0"/>
        <v>39630</v>
      </c>
      <c r="AX5" s="26">
        <f t="shared" si="0"/>
        <v>39661</v>
      </c>
      <c r="AY5" s="26">
        <f t="shared" si="0"/>
        <v>39692</v>
      </c>
      <c r="AZ5" s="26">
        <f t="shared" si="0"/>
        <v>39729</v>
      </c>
      <c r="BA5" s="26">
        <f t="shared" si="0"/>
        <v>39766</v>
      </c>
      <c r="BB5" s="26">
        <f t="shared" si="0"/>
        <v>39803</v>
      </c>
      <c r="BC5" s="26">
        <f t="shared" si="0"/>
        <v>39840</v>
      </c>
      <c r="BD5" s="26">
        <f t="shared" si="0"/>
        <v>39853</v>
      </c>
      <c r="BE5" s="26">
        <f t="shared" si="0"/>
        <v>39881</v>
      </c>
      <c r="BF5" s="26">
        <f t="shared" si="0"/>
        <v>39912</v>
      </c>
      <c r="BG5" s="26">
        <f t="shared" si="0"/>
        <v>39942</v>
      </c>
      <c r="BH5" s="26">
        <f t="shared" si="0"/>
        <v>39973</v>
      </c>
      <c r="BI5" s="26">
        <f t="shared" si="0"/>
        <v>40003</v>
      </c>
      <c r="BJ5" s="26">
        <f t="shared" si="0"/>
        <v>40034</v>
      </c>
      <c r="BK5" s="26">
        <f t="shared" si="0"/>
        <v>40065</v>
      </c>
      <c r="BL5" s="26">
        <f t="shared" si="0"/>
        <v>40095</v>
      </c>
      <c r="BM5" s="26">
        <f t="shared" si="0"/>
        <v>40126</v>
      </c>
      <c r="BN5" s="26">
        <f t="shared" si="0"/>
        <v>40156</v>
      </c>
      <c r="BO5" s="26">
        <f t="shared" si="0"/>
        <v>40187</v>
      </c>
      <c r="BP5" s="26">
        <f t="shared" si="0"/>
        <v>40218</v>
      </c>
      <c r="BQ5" s="26">
        <f t="shared" si="0"/>
        <v>40246</v>
      </c>
      <c r="BR5" s="26">
        <f t="shared" si="0"/>
        <v>40277</v>
      </c>
      <c r="BS5" s="26">
        <f t="shared" si="0"/>
        <v>40307</v>
      </c>
      <c r="BT5" s="26">
        <f t="shared" si="0"/>
        <v>40338</v>
      </c>
      <c r="BU5" s="26">
        <f t="shared" si="0"/>
        <v>40368</v>
      </c>
      <c r="BV5" s="26">
        <f t="shared" si="0"/>
        <v>40399</v>
      </c>
      <c r="BW5" s="26">
        <f t="shared" si="0"/>
        <v>40430</v>
      </c>
      <c r="BX5" s="26">
        <f t="shared" si="0"/>
        <v>40460</v>
      </c>
      <c r="BY5" s="26">
        <f t="shared" si="0"/>
        <v>40491</v>
      </c>
      <c r="BZ5" s="26">
        <f t="shared" si="0"/>
        <v>40521</v>
      </c>
      <c r="CA5" s="26">
        <f t="shared" si="0"/>
        <v>40552</v>
      </c>
      <c r="CB5" s="26">
        <f t="shared" si="0"/>
        <v>40583</v>
      </c>
      <c r="CC5" s="26">
        <f t="shared" si="0"/>
        <v>40611</v>
      </c>
      <c r="CD5" s="26">
        <f t="shared" si="0"/>
        <v>40642</v>
      </c>
      <c r="CE5" s="26">
        <f t="shared" si="0"/>
        <v>40672</v>
      </c>
      <c r="CF5" s="26">
        <f t="shared" si="0"/>
        <v>40703</v>
      </c>
      <c r="CG5" s="26">
        <f t="shared" si="0"/>
        <v>40733</v>
      </c>
      <c r="CH5" s="26">
        <f t="shared" si="0"/>
        <v>40764</v>
      </c>
      <c r="CI5" s="26">
        <f t="shared" si="0"/>
        <v>40795</v>
      </c>
      <c r="CJ5" s="26">
        <f t="shared" si="0"/>
        <v>40825</v>
      </c>
      <c r="CK5" s="26">
        <f t="shared" si="0"/>
        <v>40856</v>
      </c>
      <c r="CL5" s="26">
        <f t="shared" si="0"/>
        <v>40886</v>
      </c>
      <c r="CM5" s="26">
        <f t="shared" si="0"/>
        <v>40917</v>
      </c>
      <c r="CN5" s="26">
        <f t="shared" si="0"/>
        <v>40948</v>
      </c>
      <c r="CO5" s="26">
        <f t="shared" si="0"/>
        <v>40977</v>
      </c>
      <c r="CP5" s="26">
        <f t="shared" si="0"/>
        <v>41008</v>
      </c>
      <c r="CQ5" s="26">
        <f t="shared" si="0"/>
        <v>41038</v>
      </c>
      <c r="CR5" s="26">
        <f t="shared" si="0"/>
        <v>41069</v>
      </c>
      <c r="CS5" s="26">
        <f t="shared" si="0"/>
        <v>41099</v>
      </c>
      <c r="CT5" s="26">
        <f t="shared" si="0"/>
        <v>41130</v>
      </c>
      <c r="CU5" s="26">
        <f t="shared" si="0"/>
        <v>41161</v>
      </c>
      <c r="CV5" s="26">
        <f t="shared" si="0"/>
        <v>41191</v>
      </c>
      <c r="CW5" s="26">
        <f t="shared" si="0"/>
        <v>41222</v>
      </c>
      <c r="CX5" s="26">
        <f t="shared" si="0"/>
        <v>41252</v>
      </c>
      <c r="CY5" s="26">
        <f t="shared" si="0"/>
        <v>41283</v>
      </c>
      <c r="CZ5" s="26">
        <f t="shared" si="0"/>
        <v>41314</v>
      </c>
      <c r="DA5" s="26">
        <f t="shared" si="0"/>
        <v>41342</v>
      </c>
      <c r="DB5" s="26">
        <f t="shared" si="0"/>
        <v>41373</v>
      </c>
      <c r="DC5" s="26">
        <f t="shared" si="0"/>
        <v>41403</v>
      </c>
      <c r="DD5" s="26">
        <f t="shared" si="0"/>
        <v>41434</v>
      </c>
      <c r="DE5" s="26">
        <f t="shared" si="0"/>
        <v>41464</v>
      </c>
      <c r="DF5" s="26">
        <f t="shared" ref="DF5:EX5" si="1">DF1</f>
        <v>41495</v>
      </c>
      <c r="DG5" s="26">
        <f t="shared" si="1"/>
        <v>41526</v>
      </c>
      <c r="DH5" s="26">
        <f t="shared" si="1"/>
        <v>41556</v>
      </c>
      <c r="DI5" s="26">
        <f t="shared" si="1"/>
        <v>41587</v>
      </c>
      <c r="DJ5" s="26">
        <f t="shared" si="1"/>
        <v>41617</v>
      </c>
      <c r="DK5" s="26">
        <f t="shared" si="1"/>
        <v>41648</v>
      </c>
      <c r="DL5" s="26">
        <f t="shared" si="1"/>
        <v>41679</v>
      </c>
      <c r="DM5" s="26">
        <f t="shared" si="1"/>
        <v>41707</v>
      </c>
      <c r="DN5" s="26">
        <f t="shared" si="1"/>
        <v>41738</v>
      </c>
      <c r="DO5" s="26">
        <f t="shared" si="1"/>
        <v>41768</v>
      </c>
      <c r="DP5" s="26">
        <f t="shared" si="1"/>
        <v>41799</v>
      </c>
      <c r="DQ5" s="26">
        <f t="shared" si="1"/>
        <v>41829</v>
      </c>
      <c r="DR5" s="26">
        <f t="shared" si="1"/>
        <v>41860</v>
      </c>
      <c r="DS5" s="26">
        <f t="shared" si="1"/>
        <v>41891</v>
      </c>
      <c r="DT5" s="26">
        <f t="shared" si="1"/>
        <v>41921</v>
      </c>
      <c r="DU5" s="26">
        <f t="shared" si="1"/>
        <v>41952</v>
      </c>
      <c r="DV5" s="26">
        <f t="shared" si="1"/>
        <v>41982</v>
      </c>
      <c r="DW5" s="26">
        <f t="shared" si="1"/>
        <v>42013</v>
      </c>
      <c r="DX5" s="26">
        <f t="shared" si="1"/>
        <v>42044</v>
      </c>
      <c r="DY5" s="26">
        <f t="shared" si="1"/>
        <v>42072</v>
      </c>
      <c r="DZ5" s="26">
        <f t="shared" si="1"/>
        <v>42103</v>
      </c>
      <c r="EA5" s="26">
        <f t="shared" si="1"/>
        <v>42133</v>
      </c>
      <c r="EB5" s="26">
        <f t="shared" si="1"/>
        <v>42164</v>
      </c>
      <c r="EC5" s="26">
        <f t="shared" si="1"/>
        <v>42194</v>
      </c>
      <c r="ED5" s="26">
        <f t="shared" si="1"/>
        <v>42225</v>
      </c>
      <c r="EE5" s="26">
        <f t="shared" si="1"/>
        <v>42256</v>
      </c>
      <c r="EF5" s="26">
        <f t="shared" si="1"/>
        <v>42286</v>
      </c>
      <c r="EG5" s="26">
        <f t="shared" si="1"/>
        <v>42317</v>
      </c>
      <c r="EH5" s="26">
        <f t="shared" si="1"/>
        <v>42347</v>
      </c>
      <c r="EI5" s="26">
        <f t="shared" si="1"/>
        <v>42378</v>
      </c>
      <c r="EJ5" s="26">
        <f t="shared" si="1"/>
        <v>42409</v>
      </c>
      <c r="EK5" s="26">
        <f t="shared" si="1"/>
        <v>42438</v>
      </c>
      <c r="EL5" s="26">
        <f t="shared" si="1"/>
        <v>42469</v>
      </c>
      <c r="EM5" s="26">
        <f t="shared" si="1"/>
        <v>42499</v>
      </c>
      <c r="EN5" s="26">
        <f t="shared" si="1"/>
        <v>42530</v>
      </c>
      <c r="EO5" s="26">
        <f t="shared" si="1"/>
        <v>42560</v>
      </c>
      <c r="EP5" s="26">
        <f t="shared" si="1"/>
        <v>42591</v>
      </c>
      <c r="EQ5" s="26">
        <f t="shared" si="1"/>
        <v>42622</v>
      </c>
      <c r="ER5" s="26">
        <f t="shared" si="1"/>
        <v>42652</v>
      </c>
      <c r="ES5" s="26">
        <f t="shared" si="1"/>
        <v>42683</v>
      </c>
      <c r="ET5" s="26">
        <f t="shared" si="1"/>
        <v>42713</v>
      </c>
      <c r="EU5" s="26">
        <f t="shared" si="1"/>
        <v>42744</v>
      </c>
      <c r="EV5" s="26">
        <f t="shared" si="1"/>
        <v>42775</v>
      </c>
      <c r="EW5" s="26">
        <f t="shared" si="1"/>
        <v>42803</v>
      </c>
      <c r="EX5" s="26">
        <f t="shared" si="1"/>
        <v>42834</v>
      </c>
      <c r="EY5" s="26">
        <f t="shared" ref="EY5:FX5" si="2">EY1</f>
        <v>42864</v>
      </c>
      <c r="EZ5" s="26">
        <f t="shared" si="2"/>
        <v>42895</v>
      </c>
      <c r="FA5" s="26">
        <f t="shared" si="2"/>
        <v>42925</v>
      </c>
      <c r="FB5" s="26">
        <f t="shared" si="2"/>
        <v>42956</v>
      </c>
      <c r="FC5" s="26">
        <f t="shared" si="2"/>
        <v>42987</v>
      </c>
      <c r="FD5" s="26">
        <f t="shared" si="2"/>
        <v>43017</v>
      </c>
      <c r="FE5" s="26">
        <f t="shared" si="2"/>
        <v>43048</v>
      </c>
      <c r="FF5" s="26">
        <f t="shared" si="2"/>
        <v>43078</v>
      </c>
      <c r="FG5" s="26">
        <f t="shared" si="2"/>
        <v>43109</v>
      </c>
      <c r="FH5" s="26">
        <f t="shared" si="2"/>
        <v>43140</v>
      </c>
      <c r="FI5" s="26">
        <f t="shared" si="2"/>
        <v>43168</v>
      </c>
      <c r="FJ5" s="26">
        <f t="shared" si="2"/>
        <v>43199</v>
      </c>
      <c r="FK5" s="26">
        <f t="shared" si="2"/>
        <v>43229</v>
      </c>
      <c r="FL5" s="26">
        <f t="shared" si="2"/>
        <v>43260</v>
      </c>
      <c r="FM5" s="26">
        <f t="shared" si="2"/>
        <v>43290</v>
      </c>
      <c r="FN5" s="26">
        <f t="shared" si="2"/>
        <v>43321</v>
      </c>
      <c r="FO5" s="26">
        <f t="shared" si="2"/>
        <v>43352</v>
      </c>
      <c r="FP5" s="26">
        <f t="shared" si="2"/>
        <v>43382</v>
      </c>
      <c r="FQ5" s="26">
        <f t="shared" si="2"/>
        <v>43413</v>
      </c>
      <c r="FR5" s="26">
        <f t="shared" si="2"/>
        <v>43443</v>
      </c>
      <c r="FS5" s="26">
        <f t="shared" si="2"/>
        <v>43474</v>
      </c>
      <c r="FT5" s="26">
        <f t="shared" si="2"/>
        <v>43505</v>
      </c>
      <c r="FU5" s="26">
        <f t="shared" si="2"/>
        <v>43533</v>
      </c>
      <c r="FV5" s="26">
        <f t="shared" si="2"/>
        <v>43564</v>
      </c>
      <c r="FW5" s="26">
        <f>FW1</f>
        <v>43594</v>
      </c>
      <c r="FX5" s="26">
        <f t="shared" si="2"/>
        <v>43625</v>
      </c>
      <c r="FY5" s="26">
        <f t="shared" ref="FY5:GJ5" si="3">FY1</f>
        <v>43655</v>
      </c>
      <c r="FZ5" s="26">
        <f t="shared" si="3"/>
        <v>43686</v>
      </c>
      <c r="GA5" s="26">
        <f t="shared" si="3"/>
        <v>43717</v>
      </c>
      <c r="GB5" s="26">
        <f t="shared" si="3"/>
        <v>43747</v>
      </c>
      <c r="GC5" s="26">
        <f t="shared" si="3"/>
        <v>43778</v>
      </c>
      <c r="GD5" s="26">
        <f t="shared" si="3"/>
        <v>43808</v>
      </c>
      <c r="GE5" s="26">
        <f t="shared" si="3"/>
        <v>43839</v>
      </c>
      <c r="GF5" s="26">
        <f t="shared" si="3"/>
        <v>43870</v>
      </c>
      <c r="GG5" s="26">
        <f t="shared" si="3"/>
        <v>43899</v>
      </c>
      <c r="GH5" s="26">
        <f t="shared" si="3"/>
        <v>43930</v>
      </c>
      <c r="GI5" s="26">
        <f t="shared" si="3"/>
        <v>43960</v>
      </c>
      <c r="GJ5" s="26">
        <f t="shared" si="3"/>
        <v>43991</v>
      </c>
      <c r="GK5" s="26">
        <v>44032</v>
      </c>
      <c r="GL5" s="26">
        <v>44063</v>
      </c>
      <c r="GM5" s="26">
        <v>44094</v>
      </c>
    </row>
    <row r="6" spans="1:195" s="7" customFormat="1" x14ac:dyDescent="0.3">
      <c r="A6" s="31" t="s">
        <v>115</v>
      </c>
      <c r="AS6" s="27">
        <f>'Raw Data'!BG67</f>
        <v>302450</v>
      </c>
      <c r="AT6" s="27">
        <f>'Raw Data'!BH67</f>
        <v>391386</v>
      </c>
      <c r="AU6" s="27">
        <f>'Raw Data'!BI67</f>
        <v>438957</v>
      </c>
      <c r="AV6" s="27">
        <f>'Raw Data'!BJ67</f>
        <v>435930</v>
      </c>
      <c r="AW6" s="27">
        <f>'Raw Data'!BK67</f>
        <v>501898</v>
      </c>
      <c r="AX6" s="27">
        <f>'Raw Data'!BL67</f>
        <v>379874</v>
      </c>
      <c r="AY6" s="27">
        <f>'Raw Data'!BM67</f>
        <v>370092</v>
      </c>
      <c r="AZ6" s="27">
        <f>'Raw Data'!BN67</f>
        <v>387889</v>
      </c>
      <c r="BA6" s="27">
        <f>'Raw Data'!BO67</f>
        <v>396965</v>
      </c>
      <c r="BB6" s="27">
        <f>'Raw Data'!BP67</f>
        <v>444173</v>
      </c>
      <c r="BC6" s="27">
        <f>'Raw Data'!BQ67</f>
        <v>414034</v>
      </c>
      <c r="BD6" s="27">
        <f>'Raw Data'!BR67</f>
        <v>372480</v>
      </c>
      <c r="BE6" s="27">
        <f>'Raw Data'!BS67</f>
        <v>391139</v>
      </c>
      <c r="BF6" s="27">
        <f>'Raw Data'!BT67</f>
        <v>405580</v>
      </c>
      <c r="BG6" s="27">
        <f>'Raw Data'!BU67</f>
        <v>370649</v>
      </c>
      <c r="BH6" s="27">
        <f>'Raw Data'!BV67</f>
        <v>417667</v>
      </c>
      <c r="BI6" s="27">
        <f>'Raw Data'!BW67</f>
        <v>332757</v>
      </c>
      <c r="BJ6" s="27">
        <f>'Raw Data'!BX67</f>
        <v>355412</v>
      </c>
      <c r="BK6" s="27">
        <f>'Raw Data'!BY67</f>
        <v>280000</v>
      </c>
      <c r="BL6" s="27">
        <f>'Raw Data'!BZ67</f>
        <v>330000</v>
      </c>
      <c r="BM6" s="27">
        <f>'Raw Data'!CA67</f>
        <v>367549</v>
      </c>
      <c r="BN6" s="27">
        <f>'Raw Data'!CB67</f>
        <v>481398</v>
      </c>
      <c r="BO6" s="27">
        <f>'Raw Data'!CC67</f>
        <v>451377</v>
      </c>
      <c r="BP6" s="27">
        <f>'Raw Data'!CD67</f>
        <v>408349</v>
      </c>
      <c r="BQ6" s="27">
        <f>'Raw Data'!CE67</f>
        <v>386598</v>
      </c>
      <c r="BR6" s="27">
        <f>'Raw Data'!CF67</f>
        <v>283500</v>
      </c>
      <c r="BS6" s="27">
        <f>'Raw Data'!CG67</f>
        <v>385495</v>
      </c>
      <c r="BT6" s="27">
        <f>'Raw Data'!CH67</f>
        <v>365943</v>
      </c>
      <c r="BU6" s="27">
        <f>'Raw Data'!CI67</f>
        <v>331833</v>
      </c>
      <c r="BV6" s="27">
        <f>'Raw Data'!CJ67</f>
        <v>275450</v>
      </c>
      <c r="BW6" s="27">
        <f>'Raw Data'!CK67</f>
        <v>361865</v>
      </c>
      <c r="BX6" s="27">
        <f>'Raw Data'!CL67</f>
        <v>352065</v>
      </c>
      <c r="BY6" s="27">
        <f>'Raw Data'!CM67</f>
        <v>348343</v>
      </c>
      <c r="BZ6" s="27">
        <f>'Raw Data'!CN67</f>
        <v>378591</v>
      </c>
      <c r="CA6" s="27">
        <f>'Raw Data'!CO67</f>
        <v>388798</v>
      </c>
      <c r="CB6" s="27">
        <f>'Raw Data'!CP67</f>
        <v>407416</v>
      </c>
      <c r="CC6" s="27">
        <f>'Raw Data'!CQ67</f>
        <v>371203</v>
      </c>
      <c r="CD6" s="27">
        <f>'Raw Data'!CR67</f>
        <v>374113</v>
      </c>
      <c r="CE6" s="27">
        <f>'Raw Data'!CS67</f>
        <v>431991</v>
      </c>
      <c r="CF6" s="27">
        <f>'Raw Data'!CT67</f>
        <v>362472</v>
      </c>
      <c r="CG6" s="27">
        <f>'Raw Data'!CU67</f>
        <v>316863</v>
      </c>
      <c r="CH6" s="27">
        <f>'Raw Data'!CV67</f>
        <v>314391</v>
      </c>
      <c r="CI6" s="27">
        <f>'Raw Data'!CW67</f>
        <v>405580</v>
      </c>
      <c r="CJ6" s="27">
        <f>'Raw Data'!CX67</f>
        <v>317643</v>
      </c>
      <c r="CK6" s="27">
        <f>'Raw Data'!CY67</f>
        <v>333254</v>
      </c>
      <c r="CL6" s="27">
        <f>'Raw Data'!CZ67</f>
        <v>411801</v>
      </c>
      <c r="CM6" s="27">
        <f>'Raw Data'!DA67</f>
        <v>370741</v>
      </c>
      <c r="CN6" s="27">
        <f>'Raw Data'!DB67</f>
        <v>348355</v>
      </c>
      <c r="CO6" s="27">
        <f>'Raw Data'!DC67</f>
        <v>412362</v>
      </c>
      <c r="CP6" s="27">
        <f>'Raw Data'!DD67</f>
        <v>337186</v>
      </c>
      <c r="CQ6" s="27">
        <f>'Raw Data'!DE67</f>
        <v>349265</v>
      </c>
      <c r="CR6" s="27">
        <f>'Raw Data'!DF67</f>
        <v>378091</v>
      </c>
      <c r="CS6" s="27">
        <f>'Raw Data'!DG67</f>
        <v>378878</v>
      </c>
      <c r="CT6" s="27">
        <f>'Raw Data'!DH67</f>
        <v>327597</v>
      </c>
      <c r="CU6" s="27">
        <f>'Raw Data'!DI67</f>
        <v>295935</v>
      </c>
      <c r="CV6" s="27">
        <f>'Raw Data'!DJ67</f>
        <v>366492</v>
      </c>
      <c r="CW6" s="27">
        <f>'Raw Data'!DK67</f>
        <v>388418</v>
      </c>
      <c r="CX6" s="27">
        <f>'Raw Data'!DL67</f>
        <v>431401</v>
      </c>
      <c r="CY6" s="27">
        <f>'Raw Data'!DM67</f>
        <v>326127</v>
      </c>
      <c r="CZ6" s="27">
        <f>'Raw Data'!DN67</f>
        <v>314665</v>
      </c>
      <c r="DA6" s="27">
        <f>'Raw Data'!DO67</f>
        <v>379384</v>
      </c>
      <c r="DB6" s="27">
        <f>'Raw Data'!DP67</f>
        <v>319663</v>
      </c>
      <c r="DC6" s="27">
        <f>'Raw Data'!DQ67</f>
        <v>371414</v>
      </c>
      <c r="DD6" s="27">
        <f>'Raw Data'!DR67</f>
        <v>372450</v>
      </c>
      <c r="DE6" s="27">
        <f>'Raw Data'!DS67</f>
        <v>358845</v>
      </c>
      <c r="DF6" s="27">
        <f>'Raw Data'!DT67</f>
        <v>329408</v>
      </c>
      <c r="DG6" s="27">
        <f>'Raw Data'!DU67</f>
        <v>306203</v>
      </c>
      <c r="DH6" s="27">
        <f>'Raw Data'!DV67</f>
        <v>383585</v>
      </c>
      <c r="DI6" s="27">
        <f>'Raw Data'!DW67</f>
        <v>342405</v>
      </c>
      <c r="DJ6" s="27">
        <f>'Raw Data'!DX67</f>
        <v>372046</v>
      </c>
      <c r="DK6" s="27">
        <f>'Raw Data'!DY67</f>
        <v>392065</v>
      </c>
      <c r="DL6" s="27">
        <f>'Raw Data'!DZ67</f>
        <v>349976</v>
      </c>
      <c r="DM6" s="27">
        <f>'Raw Data'!EA67</f>
        <v>391074</v>
      </c>
      <c r="DN6" s="27">
        <f>'Raw Data'!EB67</f>
        <v>435374</v>
      </c>
      <c r="DO6" s="27">
        <f>'Raw Data'!EC67</f>
        <v>392669</v>
      </c>
      <c r="DP6" s="27">
        <f>'Raw Data'!ED67</f>
        <v>371633</v>
      </c>
      <c r="DQ6" s="27">
        <f>'Raw Data'!EE67</f>
        <v>351247</v>
      </c>
      <c r="DR6" s="27">
        <f>'Raw Data'!EF67</f>
        <v>303837</v>
      </c>
      <c r="DS6" s="27">
        <f>'Raw Data'!EG67</f>
        <v>343288</v>
      </c>
      <c r="DT6" s="27">
        <f>'Raw Data'!EH67</f>
        <v>361132</v>
      </c>
      <c r="DU6" s="27">
        <f>'Raw Data'!EI67</f>
        <v>342350</v>
      </c>
      <c r="DV6" s="27">
        <f>'Raw Data'!EJ67</f>
        <v>402759</v>
      </c>
      <c r="DW6" s="27">
        <f>'Raw Data'!EK67</f>
        <v>293223</v>
      </c>
      <c r="DX6" s="27">
        <f>'Raw Data'!EL67</f>
        <v>358251</v>
      </c>
      <c r="DY6" s="27">
        <f>'Raw Data'!EM67</f>
        <v>336945</v>
      </c>
      <c r="DZ6" s="27">
        <f>'Raw Data'!EN67</f>
        <v>397372</v>
      </c>
      <c r="EA6" s="27">
        <f>'Raw Data'!EO67</f>
        <v>340012</v>
      </c>
      <c r="EB6" s="27">
        <f>'Raw Data'!EP67</f>
        <v>403782</v>
      </c>
      <c r="EC6" s="27">
        <f>'Raw Data'!EQ67</f>
        <v>331603</v>
      </c>
      <c r="ED6" s="27">
        <f>'Raw Data'!ER67</f>
        <v>351395</v>
      </c>
      <c r="EE6" s="27">
        <v>300000</v>
      </c>
      <c r="EF6" s="27">
        <f>'Raw Data'!ET67</f>
        <v>309539</v>
      </c>
      <c r="EG6" s="27">
        <f>'Raw Data'!EU67</f>
        <v>379797</v>
      </c>
      <c r="EH6" s="27">
        <f>'Raw Data'!EV67</f>
        <v>380843</v>
      </c>
      <c r="EI6" s="27">
        <f>'Raw Data'!EW67</f>
        <v>426842</v>
      </c>
      <c r="EJ6" s="27">
        <f>'Raw Data'!EX67</f>
        <v>363445</v>
      </c>
      <c r="EK6" s="27">
        <f>'Raw Data'!EY67</f>
        <v>379449</v>
      </c>
      <c r="EL6" s="27">
        <f>'Raw Data'!EZ67</f>
        <v>372897</v>
      </c>
      <c r="EM6" s="27">
        <f>'Raw Data'!FA67</f>
        <v>362336</v>
      </c>
      <c r="EN6" s="27">
        <f>'Raw Data'!FB67</f>
        <v>388450</v>
      </c>
      <c r="EO6" s="27">
        <f>'Raw Data'!FC67</f>
        <v>347995</v>
      </c>
      <c r="EP6" s="27">
        <f>'Raw Data'!FD67</f>
        <v>346598</v>
      </c>
      <c r="EQ6" s="27">
        <f>'Raw Data'!FE67</f>
        <v>351734</v>
      </c>
      <c r="ER6" s="27">
        <f>'Raw Data'!FF67</f>
        <v>353644</v>
      </c>
      <c r="ES6" s="27">
        <f>'Raw Data'!FG67</f>
        <v>365359</v>
      </c>
      <c r="ET6" s="27">
        <f>'Raw Data'!FH67</f>
        <v>395274</v>
      </c>
      <c r="EU6" s="27">
        <f>'Raw Data'!FI67</f>
        <v>412247</v>
      </c>
      <c r="EV6" s="27">
        <f>'Raw Data'!FJ67</f>
        <v>385976</v>
      </c>
      <c r="EW6" s="27">
        <f>'Raw Data'!FK67</f>
        <v>369762</v>
      </c>
      <c r="EX6" s="27">
        <f>'Raw Data'!FL67</f>
        <v>401042</v>
      </c>
      <c r="EY6" s="27">
        <f>'Raw Data'!FM67</f>
        <v>403833</v>
      </c>
      <c r="EZ6" s="27">
        <f>'Raw Data'!FN67</f>
        <v>388478</v>
      </c>
      <c r="FA6" s="27">
        <f>'Raw Data'!FO67</f>
        <v>395374</v>
      </c>
      <c r="FB6" s="27">
        <f>'Raw Data'!FP67</f>
        <v>355968</v>
      </c>
      <c r="FC6" s="27">
        <f>'Raw Data'!FQ67</f>
        <v>376051</v>
      </c>
      <c r="FD6" s="27">
        <f>'Raw Data'!FR67</f>
        <v>346594</v>
      </c>
      <c r="FE6" s="27">
        <f>'Raw Data'!FS67</f>
        <v>374534</v>
      </c>
      <c r="FF6" s="27">
        <f>'Raw Data'!FT67</f>
        <v>434910</v>
      </c>
      <c r="FG6" s="27">
        <f>'Raw Data'!FU67</f>
        <v>351673</v>
      </c>
      <c r="FH6" s="27">
        <f>'Raw Data'!FV67</f>
        <v>424444</v>
      </c>
      <c r="FI6" s="27">
        <f>'Raw Data'!FW67</f>
        <v>400295</v>
      </c>
      <c r="FJ6" s="27">
        <f>'Raw Data'!FX67</f>
        <v>390869</v>
      </c>
      <c r="FK6" s="27">
        <f>'Raw Data'!FY67</f>
        <v>438104</v>
      </c>
      <c r="FL6" s="27">
        <f>'Raw Data'!FZ67</f>
        <v>414252</v>
      </c>
      <c r="FM6" s="27">
        <f>'Raw Data'!GA67</f>
        <v>418554</v>
      </c>
      <c r="FN6" s="27">
        <f>'Raw Data'!GB67</f>
        <v>373293</v>
      </c>
      <c r="FO6" s="27">
        <f>'Raw Data'!GC67</f>
        <v>359545</v>
      </c>
      <c r="FP6" s="27">
        <f>'Raw Data'!GD67</f>
        <v>390986</v>
      </c>
      <c r="FQ6" s="27">
        <f>'Raw Data'!GE67</f>
        <v>397900</v>
      </c>
      <c r="FR6" s="27">
        <f>'Raw Data'!GF67</f>
        <v>451876</v>
      </c>
      <c r="FS6" s="27">
        <f>'Raw Data'!GG67</f>
        <v>410227</v>
      </c>
      <c r="FT6" s="27">
        <f>'Raw Data'!GH67</f>
        <v>386500</v>
      </c>
      <c r="FU6" s="27">
        <f>'Raw Data'!GI67</f>
        <v>397695</v>
      </c>
      <c r="FV6" s="27">
        <f>'Raw Data'!GJ67</f>
        <v>412075</v>
      </c>
      <c r="FW6" s="27">
        <f>'Raw Data'!GK67</f>
        <v>394673</v>
      </c>
      <c r="FX6" s="27">
        <f>'Raw Data'!GL67</f>
        <v>409902</v>
      </c>
      <c r="FY6" s="27">
        <f>'Raw Data'!GM67</f>
        <v>369758</v>
      </c>
      <c r="FZ6" s="27">
        <f>'Raw Data'!GN67</f>
        <v>373816</v>
      </c>
      <c r="GA6" s="27">
        <f>'Raw Data'!GO67</f>
        <v>413273</v>
      </c>
      <c r="GB6" s="27">
        <f>'Raw Data'!GP67</f>
        <v>402082</v>
      </c>
      <c r="GC6" s="27">
        <f>'Raw Data'!GQ67</f>
        <v>438268</v>
      </c>
      <c r="GD6" s="27">
        <f>'Raw Data'!GR67</f>
        <v>421379</v>
      </c>
      <c r="GE6" s="27">
        <f>'Raw Data'!GS67</f>
        <v>406071</v>
      </c>
      <c r="GF6" s="27">
        <f>'Raw Data'!GT67</f>
        <v>371718</v>
      </c>
      <c r="GG6" s="27">
        <f>'Raw Data'!GU67</f>
        <v>435388</v>
      </c>
      <c r="GH6" s="27">
        <f>'Raw Data'!GV67</f>
        <v>415048</v>
      </c>
      <c r="GI6" s="27">
        <f>'Raw Data'!GW67</f>
        <v>405862</v>
      </c>
      <c r="GJ6" s="27">
        <f>'Raw Data'!GX67</f>
        <v>395114</v>
      </c>
      <c r="GK6" s="27">
        <f>'Raw Data'!GY67</f>
        <v>445684</v>
      </c>
      <c r="GL6" s="27">
        <f>'Raw Data'!GZ67</f>
        <v>0</v>
      </c>
      <c r="GM6" s="27">
        <f>'Raw Data'!HA67</f>
        <v>0</v>
      </c>
    </row>
    <row r="7" spans="1:195" s="7" customFormat="1" x14ac:dyDescent="0.3">
      <c r="A7" s="31" t="s">
        <v>114</v>
      </c>
      <c r="AS7" s="27">
        <f>'Raw Data'!BG69</f>
        <v>38789750</v>
      </c>
      <c r="AT7" s="27">
        <f>'Raw Data'!BH69</f>
        <v>40704191</v>
      </c>
      <c r="AU7" s="27">
        <f>'Raw Data'!BI69</f>
        <v>47407365</v>
      </c>
      <c r="AV7" s="27">
        <f>'Raw Data'!BJ69</f>
        <v>44900829</v>
      </c>
      <c r="AW7" s="27">
        <f>'Raw Data'!BK69</f>
        <v>43655189</v>
      </c>
      <c r="AX7" s="27">
        <f>'Raw Data'!BL69</f>
        <v>40686545</v>
      </c>
      <c r="AY7" s="27">
        <f>'Raw Data'!BM69</f>
        <v>37749435</v>
      </c>
      <c r="AZ7" s="27">
        <f>'Raw Data'!BN69</f>
        <v>35297989</v>
      </c>
      <c r="BA7" s="27">
        <f>'Raw Data'!BO69</f>
        <v>30566326</v>
      </c>
      <c r="BB7" s="27">
        <f>'Raw Data'!BP69</f>
        <v>31291849</v>
      </c>
      <c r="BC7" s="27">
        <f>'Raw Data'!BQ69</f>
        <v>17389450</v>
      </c>
      <c r="BD7" s="27">
        <f>'Raw Data'!BR69</f>
        <v>25328675</v>
      </c>
      <c r="BE7" s="27">
        <f>'Raw Data'!BS69</f>
        <v>32464567</v>
      </c>
      <c r="BF7" s="27">
        <f>'Raw Data'!BT69</f>
        <v>32852000</v>
      </c>
      <c r="BG7" s="27">
        <f>'Raw Data'!BU69</f>
        <v>39288899</v>
      </c>
      <c r="BH7" s="27">
        <f>'Raw Data'!BV69</f>
        <v>45943450</v>
      </c>
      <c r="BI7" s="27">
        <f>'Raw Data'!BW69</f>
        <v>33608526</v>
      </c>
      <c r="BJ7" s="27">
        <f>'Raw Data'!BX69</f>
        <v>34830434</v>
      </c>
      <c r="BK7" s="27">
        <f>'Raw Data'!BY69</f>
        <v>35700844</v>
      </c>
      <c r="BL7" s="27">
        <f>'Raw Data'!BZ69</f>
        <v>38765085</v>
      </c>
      <c r="BM7" s="27">
        <f>'Raw Data'!CA69</f>
        <v>36754930</v>
      </c>
      <c r="BN7" s="27">
        <f>'Raw Data'!CB69</f>
        <v>42705700</v>
      </c>
      <c r="BO7" s="27">
        <f>'Raw Data'!CC69</f>
        <v>38818500</v>
      </c>
      <c r="BP7" s="27">
        <f>'Raw Data'!CD69</f>
        <v>28584449</v>
      </c>
      <c r="BQ7" s="27">
        <f>'Raw Data'!CE69</f>
        <v>42139213</v>
      </c>
      <c r="BR7" s="27">
        <f>'Raw Data'!CF69</f>
        <v>47052654</v>
      </c>
      <c r="BS7" s="27">
        <f>'Raw Data'!CG69</f>
        <v>56282280</v>
      </c>
      <c r="BT7" s="27">
        <f>'Raw Data'!CH69</f>
        <v>46474846</v>
      </c>
      <c r="BU7" s="27">
        <f>'Raw Data'!CI69</f>
        <v>38824552</v>
      </c>
      <c r="BV7" s="27">
        <f>'Raw Data'!CJ69</f>
        <v>33043860</v>
      </c>
      <c r="BW7" s="27">
        <f>'Raw Data'!CK69</f>
        <v>37634009</v>
      </c>
      <c r="BX7" s="27">
        <f>'Raw Data'!CL69</f>
        <v>39431307</v>
      </c>
      <c r="BY7" s="27">
        <f>'Raw Data'!CM69</f>
        <v>35531023</v>
      </c>
      <c r="BZ7" s="27">
        <f>'Raw Data'!CN69</f>
        <v>47323910</v>
      </c>
      <c r="CA7" s="27">
        <f>'Raw Data'!CO69</f>
        <v>31881469</v>
      </c>
      <c r="CB7" s="27">
        <f>'Raw Data'!CP69</f>
        <v>34630380</v>
      </c>
      <c r="CC7" s="27">
        <f>'Raw Data'!CQ69</f>
        <v>47885276</v>
      </c>
      <c r="CD7" s="27">
        <f>'Raw Data'!CR69</f>
        <v>51253523</v>
      </c>
      <c r="CE7" s="27">
        <f>'Raw Data'!CS69</f>
        <v>52702977</v>
      </c>
      <c r="CF7" s="27">
        <f>'Raw Data'!CT69</f>
        <v>51471051</v>
      </c>
      <c r="CG7" s="27">
        <f>'Raw Data'!CU69</f>
        <v>39291126</v>
      </c>
      <c r="CH7" s="27">
        <f>'Raw Data'!CV69</f>
        <v>30810405</v>
      </c>
      <c r="CI7" s="27">
        <f>'Raw Data'!CW69</f>
        <v>45425058</v>
      </c>
      <c r="CJ7" s="27">
        <f>'Raw Data'!CX69</f>
        <v>34305520</v>
      </c>
      <c r="CK7" s="27">
        <f>'Raw Data'!CY69</f>
        <v>23661088</v>
      </c>
      <c r="CL7" s="27">
        <f>'Raw Data'!CZ69</f>
        <v>39944789</v>
      </c>
      <c r="CM7" s="27">
        <f>'Raw Data'!DA69</f>
        <v>34849705</v>
      </c>
      <c r="CN7" s="27">
        <f>'Raw Data'!DB69</f>
        <v>37622376</v>
      </c>
      <c r="CO7" s="27">
        <f>'Raw Data'!DC69</f>
        <v>64782870</v>
      </c>
      <c r="CP7" s="27">
        <f>'Raw Data'!DD69</f>
        <v>44171441</v>
      </c>
      <c r="CQ7" s="27">
        <f>'Raw Data'!DE69</f>
        <v>56930290</v>
      </c>
      <c r="CR7" s="27">
        <f>'Raw Data'!DF69</f>
        <v>54067033</v>
      </c>
      <c r="CS7" s="27">
        <f>'Raw Data'!DG69</f>
        <v>40109155</v>
      </c>
      <c r="CT7" s="27">
        <f>'Raw Data'!DH69</f>
        <v>40622120</v>
      </c>
      <c r="CU7" s="27">
        <f>'Raw Data'!DI69</f>
        <v>42910709</v>
      </c>
      <c r="CV7" s="27">
        <f>'Raw Data'!DJ69</f>
        <v>48155487</v>
      </c>
      <c r="CW7" s="27">
        <f>'Raw Data'!DK69</f>
        <v>50105950</v>
      </c>
      <c r="CX7" s="27">
        <f>'Raw Data'!DL69</f>
        <v>46591321</v>
      </c>
      <c r="CY7" s="27">
        <f>'Raw Data'!DM69</f>
        <v>29025378</v>
      </c>
      <c r="CZ7" s="27">
        <f>'Raw Data'!DN69</f>
        <v>28634562</v>
      </c>
      <c r="DA7" s="27">
        <f>'Raw Data'!DO69</f>
        <v>51596237</v>
      </c>
      <c r="DB7" s="27">
        <f>'Raw Data'!DP69</f>
        <v>53703510</v>
      </c>
      <c r="DC7" s="27">
        <f>'Raw Data'!DQ69</f>
        <v>58312054</v>
      </c>
      <c r="DD7" s="27">
        <f>'Raw Data'!DR69</f>
        <v>55867599</v>
      </c>
      <c r="DE7" s="27">
        <f>'Raw Data'!DS69</f>
        <v>57774133</v>
      </c>
      <c r="DF7" s="27">
        <f>'Raw Data'!DT69</f>
        <v>44799538</v>
      </c>
      <c r="DG7" s="27">
        <f>'Raw Data'!DU69</f>
        <v>38887863</v>
      </c>
      <c r="DH7" s="27">
        <f>'Raw Data'!DV69</f>
        <v>43728710</v>
      </c>
      <c r="DI7" s="27">
        <f>'Raw Data'!DW69</f>
        <v>39376616</v>
      </c>
      <c r="DJ7" s="27">
        <f>'Raw Data'!DX69</f>
        <v>46505857</v>
      </c>
      <c r="DK7" s="27">
        <f>'Raw Data'!DY69</f>
        <v>41558956</v>
      </c>
      <c r="DL7" s="27">
        <f>'Raw Data'!DZ69</f>
        <v>30797923</v>
      </c>
      <c r="DM7" s="27">
        <f>'Raw Data'!EA69</f>
        <v>44973561</v>
      </c>
      <c r="DN7" s="27">
        <f>'Raw Data'!EB69</f>
        <v>64870853</v>
      </c>
      <c r="DO7" s="27">
        <f>'Raw Data'!EC69</f>
        <v>75392586</v>
      </c>
      <c r="DP7" s="27">
        <f>'Raw Data'!ED69</f>
        <v>54630189</v>
      </c>
      <c r="DQ7" s="27">
        <f>'Raw Data'!EE69</f>
        <v>42500893</v>
      </c>
      <c r="DR7" s="27">
        <f>'Raw Data'!EF69</f>
        <v>38587393</v>
      </c>
      <c r="DS7" s="27">
        <f>'Raw Data'!EG69</f>
        <v>47717101</v>
      </c>
      <c r="DT7" s="27">
        <f>'Raw Data'!EH69</f>
        <v>50919644</v>
      </c>
      <c r="DU7" s="27">
        <f>'Raw Data'!EI69</f>
        <v>48613801</v>
      </c>
      <c r="DV7" s="27">
        <f>'Raw Data'!EJ69</f>
        <v>61219467</v>
      </c>
      <c r="DW7" s="27">
        <f>'Raw Data'!EK69</f>
        <v>37825852</v>
      </c>
      <c r="DX7" s="27">
        <f>'Raw Data'!EL69</f>
        <v>36899888</v>
      </c>
      <c r="DY7" s="27">
        <f>'Raw Data'!EM69</f>
        <v>47172437</v>
      </c>
      <c r="DZ7" s="27">
        <f>'Raw Data'!EN69</f>
        <v>60797939</v>
      </c>
      <c r="EA7" s="27">
        <f>'Raw Data'!EO69</f>
        <v>67662469</v>
      </c>
      <c r="EB7" s="27">
        <f>'Raw Data'!EP69</f>
        <v>74699702</v>
      </c>
      <c r="EC7" s="27">
        <f>'Raw Data'!EQ69</f>
        <v>63168186</v>
      </c>
      <c r="ED7" s="27">
        <f>'Raw Data'!ER69</f>
        <v>51303745</v>
      </c>
      <c r="EE7" s="27">
        <f>'Raw Data'!ES69</f>
        <v>50863793</v>
      </c>
      <c r="EF7" s="27">
        <f>'Raw Data'!ET69</f>
        <v>48597661</v>
      </c>
      <c r="EG7" s="27">
        <f>'Raw Data'!EU69</f>
        <v>54310986</v>
      </c>
      <c r="EH7" s="27">
        <f>'Raw Data'!EV69</f>
        <v>56364805</v>
      </c>
      <c r="EI7" s="27">
        <f>'Raw Data'!EW69</f>
        <v>47379563</v>
      </c>
      <c r="EJ7" s="27">
        <f>'Raw Data'!EX69</f>
        <v>33437008</v>
      </c>
      <c r="EK7" s="27">
        <f>'Raw Data'!EY69</f>
        <v>52363972</v>
      </c>
      <c r="EL7" s="27">
        <f>'Raw Data'!EZ69</f>
        <v>58917871</v>
      </c>
      <c r="EM7" s="27">
        <f>'Raw Data'!FA69</f>
        <v>63408941</v>
      </c>
      <c r="EN7" s="27">
        <f>'Raw Data'!FB69</f>
        <v>71863377</v>
      </c>
      <c r="EO7" s="27">
        <f>'Raw Data'!FC69</f>
        <v>53939277</v>
      </c>
      <c r="EP7" s="27">
        <f>'Raw Data'!FD69</f>
        <v>55109188</v>
      </c>
      <c r="EQ7" s="27">
        <f>'Raw Data'!FE69</f>
        <v>55925776</v>
      </c>
      <c r="ER7" s="27">
        <f>'Raw Data'!FF69</f>
        <v>51278488</v>
      </c>
      <c r="ES7" s="27">
        <f>'Raw Data'!FG69</f>
        <v>51150392</v>
      </c>
      <c r="ET7" s="27">
        <f>'Raw Data'!FH69</f>
        <v>68382407</v>
      </c>
      <c r="EU7" s="27">
        <f>'Raw Data'!FI69</f>
        <v>46171775</v>
      </c>
      <c r="EV7" s="27">
        <f>'Raw Data'!FJ69</f>
        <v>49404971</v>
      </c>
      <c r="EW7" s="27">
        <f>'Raw Data'!FK69</f>
        <v>66557269</v>
      </c>
      <c r="EX7" s="27">
        <f>'Raw Data'!FL69</f>
        <v>72187652</v>
      </c>
      <c r="EY7" s="27">
        <f>'Raw Data'!FM69</f>
        <v>81978227</v>
      </c>
      <c r="EZ7" s="27">
        <f>'Raw Data'!FN69</f>
        <v>83911384</v>
      </c>
      <c r="FA7" s="27">
        <f>'Raw Data'!FO69</f>
        <v>53770962</v>
      </c>
      <c r="FB7" s="27">
        <f>'Raw Data'!FP69</f>
        <v>60870546</v>
      </c>
      <c r="FC7" s="27">
        <f>'Raw Data'!FQ69</f>
        <v>60920419</v>
      </c>
      <c r="FD7" s="27">
        <f>'Raw Data'!FR69</f>
        <v>57534728</v>
      </c>
      <c r="FE7" s="27">
        <f>'Raw Data'!FS69</f>
        <v>61423739</v>
      </c>
      <c r="FF7" s="27">
        <f>'Raw Data'!FT69</f>
        <v>71325400</v>
      </c>
      <c r="FG7" s="27">
        <f>'Raw Data'!FU69</f>
        <v>53806022</v>
      </c>
      <c r="FH7" s="27">
        <f>'Raw Data'!FV69</f>
        <v>37775593</v>
      </c>
      <c r="FI7" s="27">
        <f>'Raw Data'!FW69</f>
        <v>74855305</v>
      </c>
      <c r="FJ7" s="27">
        <f>'Raw Data'!FX69</f>
        <v>72701705</v>
      </c>
      <c r="FK7" s="27">
        <f>'Raw Data'!FY69</f>
        <v>95944777</v>
      </c>
      <c r="FL7" s="27">
        <f>'Raw Data'!FZ69</f>
        <v>77879484</v>
      </c>
      <c r="FM7" s="27">
        <f>'Raw Data'!GA69</f>
        <v>71991330</v>
      </c>
      <c r="FN7" s="27">
        <f>'Raw Data'!GB69</f>
        <v>70552463</v>
      </c>
      <c r="FO7" s="27">
        <f>'Raw Data'!GC69</f>
        <v>51055445</v>
      </c>
      <c r="FP7" s="27">
        <f>'Raw Data'!GD69</f>
        <v>68813556</v>
      </c>
      <c r="FQ7" s="27">
        <f>'Raw Data'!GE69</f>
        <v>53716537</v>
      </c>
      <c r="FR7" s="27">
        <f>'Raw Data'!GF69</f>
        <v>75011518</v>
      </c>
      <c r="FS7" s="27">
        <f>'Raw Data'!GG69</f>
        <v>47996645</v>
      </c>
      <c r="FT7" s="27">
        <f>'Raw Data'!GH69</f>
        <v>47520857</v>
      </c>
      <c r="FU7" s="27">
        <f>'Raw Data'!GI69</f>
        <v>73175948</v>
      </c>
      <c r="FV7" s="27">
        <f>'Raw Data'!GJ69</f>
        <v>77882329</v>
      </c>
      <c r="FW7" s="27">
        <f>'Raw Data'!GK69</f>
        <v>85644128</v>
      </c>
      <c r="FX7" s="27">
        <f>'Raw Data'!GL69</f>
        <v>77881539</v>
      </c>
      <c r="FY7" s="27">
        <f>'Raw Data'!GM69</f>
        <v>68405376</v>
      </c>
      <c r="FZ7" s="27">
        <f>'Raw Data'!GN69</f>
        <v>75137084</v>
      </c>
      <c r="GA7" s="27">
        <f>'Raw Data'!GO69</f>
        <v>66950.350000000006</v>
      </c>
      <c r="GB7" s="27">
        <f>'Raw Data'!GP69</f>
        <v>75993539</v>
      </c>
      <c r="GC7" s="27">
        <f>'Raw Data'!GQ69</f>
        <v>90283404</v>
      </c>
      <c r="GD7" s="27">
        <f>'Raw Data'!GR69</f>
        <v>73319980</v>
      </c>
      <c r="GE7" s="27">
        <f>'Raw Data'!GS69</f>
        <v>59692538</v>
      </c>
      <c r="GF7" s="27">
        <f>'Raw Data'!GT69</f>
        <v>52783977</v>
      </c>
      <c r="GG7" s="27">
        <f>'Raw Data'!GU69</f>
        <v>86642322</v>
      </c>
      <c r="GH7" s="27">
        <f>'Raw Data'!GV69</f>
        <v>63917397</v>
      </c>
      <c r="GI7" s="27">
        <f>'Raw Data'!GW69</f>
        <v>60473571</v>
      </c>
      <c r="GJ7" s="27">
        <f>'Raw Data'!GX69</f>
        <v>87099309</v>
      </c>
      <c r="GK7" s="27">
        <f>'Raw Data'!GY69</f>
        <v>173371414</v>
      </c>
      <c r="GL7" s="27">
        <f>'Raw Data'!GZ69</f>
        <v>0</v>
      </c>
      <c r="GM7" s="27">
        <f>'Raw Data'!HA69</f>
        <v>0</v>
      </c>
    </row>
    <row r="9" spans="1:195" s="7" customFormat="1" x14ac:dyDescent="0.3">
      <c r="A9" s="31"/>
      <c r="AS9" s="26">
        <f>AS1</f>
        <v>39510</v>
      </c>
      <c r="AT9" s="26">
        <f t="shared" ref="AT9:DE9" si="4">AT1</f>
        <v>39539</v>
      </c>
      <c r="AU9" s="26">
        <f t="shared" si="4"/>
        <v>39569</v>
      </c>
      <c r="AV9" s="26">
        <f t="shared" si="4"/>
        <v>39600</v>
      </c>
      <c r="AW9" s="26">
        <f t="shared" si="4"/>
        <v>39630</v>
      </c>
      <c r="AX9" s="26">
        <f t="shared" si="4"/>
        <v>39661</v>
      </c>
      <c r="AY9" s="26">
        <f t="shared" si="4"/>
        <v>39692</v>
      </c>
      <c r="AZ9" s="26">
        <f t="shared" si="4"/>
        <v>39729</v>
      </c>
      <c r="BA9" s="26">
        <f t="shared" si="4"/>
        <v>39766</v>
      </c>
      <c r="BB9" s="26">
        <f t="shared" si="4"/>
        <v>39803</v>
      </c>
      <c r="BC9" s="26">
        <f t="shared" si="4"/>
        <v>39840</v>
      </c>
      <c r="BD9" s="26">
        <f t="shared" si="4"/>
        <v>39853</v>
      </c>
      <c r="BE9" s="26">
        <f t="shared" si="4"/>
        <v>39881</v>
      </c>
      <c r="BF9" s="26">
        <f t="shared" si="4"/>
        <v>39912</v>
      </c>
      <c r="BG9" s="26">
        <f t="shared" si="4"/>
        <v>39942</v>
      </c>
      <c r="BH9" s="26">
        <f t="shared" si="4"/>
        <v>39973</v>
      </c>
      <c r="BI9" s="26">
        <f t="shared" si="4"/>
        <v>40003</v>
      </c>
      <c r="BJ9" s="26">
        <f t="shared" si="4"/>
        <v>40034</v>
      </c>
      <c r="BK9" s="26">
        <f t="shared" si="4"/>
        <v>40065</v>
      </c>
      <c r="BL9" s="26">
        <f t="shared" si="4"/>
        <v>40095</v>
      </c>
      <c r="BM9" s="26">
        <f t="shared" si="4"/>
        <v>40126</v>
      </c>
      <c r="BN9" s="26">
        <f t="shared" si="4"/>
        <v>40156</v>
      </c>
      <c r="BO9" s="26">
        <f t="shared" si="4"/>
        <v>40187</v>
      </c>
      <c r="BP9" s="26">
        <f t="shared" si="4"/>
        <v>40218</v>
      </c>
      <c r="BQ9" s="26">
        <f t="shared" si="4"/>
        <v>40246</v>
      </c>
      <c r="BR9" s="26">
        <f t="shared" si="4"/>
        <v>40277</v>
      </c>
      <c r="BS9" s="26">
        <f t="shared" si="4"/>
        <v>40307</v>
      </c>
      <c r="BT9" s="26">
        <f t="shared" si="4"/>
        <v>40338</v>
      </c>
      <c r="BU9" s="26">
        <f t="shared" si="4"/>
        <v>40368</v>
      </c>
      <c r="BV9" s="26">
        <f t="shared" si="4"/>
        <v>40399</v>
      </c>
      <c r="BW9" s="26">
        <f t="shared" si="4"/>
        <v>40430</v>
      </c>
      <c r="BX9" s="26">
        <f t="shared" si="4"/>
        <v>40460</v>
      </c>
      <c r="BY9" s="26">
        <f t="shared" si="4"/>
        <v>40491</v>
      </c>
      <c r="BZ9" s="26">
        <f t="shared" si="4"/>
        <v>40521</v>
      </c>
      <c r="CA9" s="26">
        <f t="shared" si="4"/>
        <v>40552</v>
      </c>
      <c r="CB9" s="26">
        <f t="shared" si="4"/>
        <v>40583</v>
      </c>
      <c r="CC9" s="26">
        <f t="shared" si="4"/>
        <v>40611</v>
      </c>
      <c r="CD9" s="26">
        <f t="shared" si="4"/>
        <v>40642</v>
      </c>
      <c r="CE9" s="26">
        <f t="shared" si="4"/>
        <v>40672</v>
      </c>
      <c r="CF9" s="26">
        <f t="shared" si="4"/>
        <v>40703</v>
      </c>
      <c r="CG9" s="26">
        <f t="shared" si="4"/>
        <v>40733</v>
      </c>
      <c r="CH9" s="26">
        <f t="shared" si="4"/>
        <v>40764</v>
      </c>
      <c r="CI9" s="26">
        <f t="shared" si="4"/>
        <v>40795</v>
      </c>
      <c r="CJ9" s="26">
        <f t="shared" si="4"/>
        <v>40825</v>
      </c>
      <c r="CK9" s="26">
        <f t="shared" si="4"/>
        <v>40856</v>
      </c>
      <c r="CL9" s="26">
        <f t="shared" si="4"/>
        <v>40886</v>
      </c>
      <c r="CM9" s="26">
        <f t="shared" si="4"/>
        <v>40917</v>
      </c>
      <c r="CN9" s="26">
        <f t="shared" si="4"/>
        <v>40948</v>
      </c>
      <c r="CO9" s="26">
        <f t="shared" si="4"/>
        <v>40977</v>
      </c>
      <c r="CP9" s="26">
        <f t="shared" si="4"/>
        <v>41008</v>
      </c>
      <c r="CQ9" s="26">
        <f t="shared" si="4"/>
        <v>41038</v>
      </c>
      <c r="CR9" s="26">
        <f t="shared" si="4"/>
        <v>41069</v>
      </c>
      <c r="CS9" s="26">
        <f t="shared" si="4"/>
        <v>41099</v>
      </c>
      <c r="CT9" s="26">
        <f t="shared" si="4"/>
        <v>41130</v>
      </c>
      <c r="CU9" s="26">
        <f t="shared" si="4"/>
        <v>41161</v>
      </c>
      <c r="CV9" s="26">
        <f t="shared" si="4"/>
        <v>41191</v>
      </c>
      <c r="CW9" s="26">
        <f t="shared" si="4"/>
        <v>41222</v>
      </c>
      <c r="CX9" s="26">
        <f t="shared" si="4"/>
        <v>41252</v>
      </c>
      <c r="CY9" s="26">
        <f t="shared" si="4"/>
        <v>41283</v>
      </c>
      <c r="CZ9" s="26">
        <f t="shared" si="4"/>
        <v>41314</v>
      </c>
      <c r="DA9" s="26">
        <f t="shared" si="4"/>
        <v>41342</v>
      </c>
      <c r="DB9" s="26">
        <f t="shared" si="4"/>
        <v>41373</v>
      </c>
      <c r="DC9" s="26">
        <f t="shared" si="4"/>
        <v>41403</v>
      </c>
      <c r="DD9" s="26">
        <f t="shared" si="4"/>
        <v>41434</v>
      </c>
      <c r="DE9" s="26">
        <f t="shared" si="4"/>
        <v>41464</v>
      </c>
      <c r="DF9" s="26">
        <f t="shared" ref="DF9:EX9" si="5">DF1</f>
        <v>41495</v>
      </c>
      <c r="DG9" s="26">
        <f t="shared" si="5"/>
        <v>41526</v>
      </c>
      <c r="DH9" s="26">
        <f t="shared" si="5"/>
        <v>41556</v>
      </c>
      <c r="DI9" s="26">
        <f t="shared" si="5"/>
        <v>41587</v>
      </c>
      <c r="DJ9" s="26">
        <f t="shared" si="5"/>
        <v>41617</v>
      </c>
      <c r="DK9" s="26">
        <f t="shared" si="5"/>
        <v>41648</v>
      </c>
      <c r="DL9" s="26">
        <f t="shared" si="5"/>
        <v>41679</v>
      </c>
      <c r="DM9" s="26">
        <f t="shared" si="5"/>
        <v>41707</v>
      </c>
      <c r="DN9" s="26">
        <f t="shared" si="5"/>
        <v>41738</v>
      </c>
      <c r="DO9" s="26">
        <f t="shared" si="5"/>
        <v>41768</v>
      </c>
      <c r="DP9" s="26">
        <f t="shared" si="5"/>
        <v>41799</v>
      </c>
      <c r="DQ9" s="26">
        <f t="shared" si="5"/>
        <v>41829</v>
      </c>
      <c r="DR9" s="26">
        <f t="shared" si="5"/>
        <v>41860</v>
      </c>
      <c r="DS9" s="26">
        <f t="shared" si="5"/>
        <v>41891</v>
      </c>
      <c r="DT9" s="26">
        <f t="shared" si="5"/>
        <v>41921</v>
      </c>
      <c r="DU9" s="26">
        <f t="shared" si="5"/>
        <v>41952</v>
      </c>
      <c r="DV9" s="26">
        <f t="shared" si="5"/>
        <v>41982</v>
      </c>
      <c r="DW9" s="26">
        <f t="shared" si="5"/>
        <v>42013</v>
      </c>
      <c r="DX9" s="26">
        <f t="shared" si="5"/>
        <v>42044</v>
      </c>
      <c r="DY9" s="26">
        <f t="shared" si="5"/>
        <v>42072</v>
      </c>
      <c r="DZ9" s="26">
        <f t="shared" si="5"/>
        <v>42103</v>
      </c>
      <c r="EA9" s="26">
        <f t="shared" si="5"/>
        <v>42133</v>
      </c>
      <c r="EB9" s="26">
        <f t="shared" si="5"/>
        <v>42164</v>
      </c>
      <c r="EC9" s="26">
        <f t="shared" si="5"/>
        <v>42194</v>
      </c>
      <c r="ED9" s="26">
        <f t="shared" si="5"/>
        <v>42225</v>
      </c>
      <c r="EE9" s="26">
        <f t="shared" si="5"/>
        <v>42256</v>
      </c>
      <c r="EF9" s="26">
        <f t="shared" si="5"/>
        <v>42286</v>
      </c>
      <c r="EG9" s="26">
        <f t="shared" si="5"/>
        <v>42317</v>
      </c>
      <c r="EH9" s="26">
        <f t="shared" si="5"/>
        <v>42347</v>
      </c>
      <c r="EI9" s="26">
        <f t="shared" si="5"/>
        <v>42378</v>
      </c>
      <c r="EJ9" s="26">
        <f t="shared" si="5"/>
        <v>42409</v>
      </c>
      <c r="EK9" s="26">
        <f t="shared" si="5"/>
        <v>42438</v>
      </c>
      <c r="EL9" s="26">
        <f t="shared" si="5"/>
        <v>42469</v>
      </c>
      <c r="EM9" s="26">
        <f t="shared" si="5"/>
        <v>42499</v>
      </c>
      <c r="EN9" s="26">
        <f t="shared" si="5"/>
        <v>42530</v>
      </c>
      <c r="EO9" s="26">
        <f t="shared" si="5"/>
        <v>42560</v>
      </c>
      <c r="EP9" s="26">
        <f t="shared" si="5"/>
        <v>42591</v>
      </c>
      <c r="EQ9" s="26">
        <f t="shared" si="5"/>
        <v>42622</v>
      </c>
      <c r="ER9" s="26">
        <f t="shared" si="5"/>
        <v>42652</v>
      </c>
      <c r="ES9" s="26">
        <f t="shared" si="5"/>
        <v>42683</v>
      </c>
      <c r="ET9" s="26">
        <f t="shared" si="5"/>
        <v>42713</v>
      </c>
      <c r="EU9" s="26">
        <f t="shared" si="5"/>
        <v>42744</v>
      </c>
      <c r="EV9" s="26">
        <f t="shared" si="5"/>
        <v>42775</v>
      </c>
      <c r="EW9" s="26">
        <f t="shared" si="5"/>
        <v>42803</v>
      </c>
      <c r="EX9" s="26">
        <f t="shared" si="5"/>
        <v>42834</v>
      </c>
      <c r="EY9" s="26">
        <f t="shared" ref="EY9:FY9" si="6">EY1</f>
        <v>42864</v>
      </c>
      <c r="EZ9" s="26">
        <f t="shared" si="6"/>
        <v>42895</v>
      </c>
      <c r="FA9" s="26">
        <f t="shared" si="6"/>
        <v>42925</v>
      </c>
      <c r="FB9" s="26">
        <f t="shared" si="6"/>
        <v>42956</v>
      </c>
      <c r="FC9" s="26">
        <f t="shared" si="6"/>
        <v>42987</v>
      </c>
      <c r="FD9" s="26">
        <f t="shared" si="6"/>
        <v>43017</v>
      </c>
      <c r="FE9" s="26">
        <f t="shared" si="6"/>
        <v>43048</v>
      </c>
      <c r="FF9" s="26">
        <f t="shared" si="6"/>
        <v>43078</v>
      </c>
      <c r="FG9" s="26">
        <f t="shared" si="6"/>
        <v>43109</v>
      </c>
      <c r="FH9" s="26">
        <f t="shared" si="6"/>
        <v>43140</v>
      </c>
      <c r="FI9" s="26">
        <f t="shared" si="6"/>
        <v>43168</v>
      </c>
      <c r="FJ9" s="26">
        <f t="shared" si="6"/>
        <v>43199</v>
      </c>
      <c r="FK9" s="26">
        <f t="shared" si="6"/>
        <v>43229</v>
      </c>
      <c r="FL9" s="26">
        <f t="shared" si="6"/>
        <v>43260</v>
      </c>
      <c r="FM9" s="26">
        <f t="shared" si="6"/>
        <v>43290</v>
      </c>
      <c r="FN9" s="26">
        <f t="shared" si="6"/>
        <v>43321</v>
      </c>
      <c r="FO9" s="26">
        <f t="shared" si="6"/>
        <v>43352</v>
      </c>
      <c r="FP9" s="26">
        <f t="shared" si="6"/>
        <v>43382</v>
      </c>
      <c r="FQ9" s="26">
        <f t="shared" si="6"/>
        <v>43413</v>
      </c>
      <c r="FR9" s="26">
        <f t="shared" si="6"/>
        <v>43443</v>
      </c>
      <c r="FS9" s="26">
        <f t="shared" si="6"/>
        <v>43474</v>
      </c>
      <c r="FT9" s="26">
        <f t="shared" si="6"/>
        <v>43505</v>
      </c>
      <c r="FU9" s="26">
        <f t="shared" si="6"/>
        <v>43533</v>
      </c>
      <c r="FV9" s="26">
        <f>FV1</f>
        <v>43564</v>
      </c>
      <c r="FW9" s="26">
        <f>FW1</f>
        <v>43594</v>
      </c>
      <c r="FX9" s="26">
        <f t="shared" si="6"/>
        <v>43625</v>
      </c>
      <c r="FY9" s="26">
        <f t="shared" si="6"/>
        <v>43655</v>
      </c>
      <c r="FZ9" s="26">
        <f t="shared" ref="FZ9:GM9" si="7">FZ1</f>
        <v>43686</v>
      </c>
      <c r="GA9" s="26">
        <f t="shared" si="7"/>
        <v>43717</v>
      </c>
      <c r="GB9" s="26">
        <f t="shared" si="7"/>
        <v>43747</v>
      </c>
      <c r="GC9" s="26">
        <f t="shared" si="7"/>
        <v>43778</v>
      </c>
      <c r="GD9" s="26">
        <f t="shared" si="7"/>
        <v>43808</v>
      </c>
      <c r="GE9" s="26">
        <f t="shared" si="7"/>
        <v>43839</v>
      </c>
      <c r="GF9" s="26">
        <f t="shared" si="7"/>
        <v>43870</v>
      </c>
      <c r="GG9" s="26">
        <f t="shared" si="7"/>
        <v>43899</v>
      </c>
      <c r="GH9" s="26">
        <f t="shared" si="7"/>
        <v>43930</v>
      </c>
      <c r="GI9" s="26">
        <f t="shared" si="7"/>
        <v>43960</v>
      </c>
      <c r="GJ9" s="26">
        <f t="shared" si="7"/>
        <v>43991</v>
      </c>
      <c r="GK9" s="26">
        <f t="shared" si="7"/>
        <v>44021</v>
      </c>
      <c r="GL9" s="26">
        <f t="shared" si="7"/>
        <v>44052</v>
      </c>
      <c r="GM9" s="26">
        <f t="shared" si="7"/>
        <v>44083</v>
      </c>
    </row>
    <row r="10" spans="1:195" s="7" customFormat="1" x14ac:dyDescent="0.3">
      <c r="A10" s="31" t="s">
        <v>116</v>
      </c>
      <c r="AS10" s="27">
        <f>'Raw Data'!BG68</f>
        <v>298825</v>
      </c>
      <c r="AT10" s="27">
        <f>'Raw Data'!BH68</f>
        <v>317000</v>
      </c>
      <c r="AU10" s="27">
        <f>'Raw Data'!BI68</f>
        <v>374000</v>
      </c>
      <c r="AV10" s="27">
        <f>'Raw Data'!BJ68</f>
        <v>332000</v>
      </c>
      <c r="AW10" s="27">
        <f>'Raw Data'!BK68</f>
        <v>399950</v>
      </c>
      <c r="AX10" s="27">
        <f>'Raw Data'!BL68</f>
        <v>275000</v>
      </c>
      <c r="AY10" s="27">
        <f>'Raw Data'!BM68</f>
        <v>325000</v>
      </c>
      <c r="AZ10" s="27">
        <f>'Raw Data'!BN68</f>
        <v>315000</v>
      </c>
      <c r="BA10" s="27">
        <f>'Raw Data'!BO68</f>
        <v>334575</v>
      </c>
      <c r="BB10" s="27">
        <f>'Raw Data'!BP68</f>
        <v>380000</v>
      </c>
      <c r="BC10" s="27">
        <f>'Raw Data'!BQ68</f>
        <v>290000</v>
      </c>
      <c r="BD10" s="27">
        <f>'Raw Data'!BR68</f>
        <v>292000</v>
      </c>
      <c r="BE10" s="27">
        <f>'Raw Data'!BS68</f>
        <v>355000</v>
      </c>
      <c r="BF10" s="27">
        <f>'Raw Data'!BT68</f>
        <v>350000</v>
      </c>
      <c r="BG10" s="27">
        <f>'Raw Data'!BU68</f>
        <v>270000</v>
      </c>
      <c r="BH10" s="27">
        <f>'Raw Data'!BV68</f>
        <v>315450</v>
      </c>
      <c r="BI10" s="27">
        <f>'Raw Data'!BW68</f>
        <v>260000</v>
      </c>
      <c r="BJ10" s="27">
        <f>'Raw Data'!BX68</f>
        <v>285000</v>
      </c>
      <c r="BK10" s="27">
        <f>'Raw Data'!BY68</f>
        <v>277759</v>
      </c>
      <c r="BL10" s="27">
        <f>'Raw Data'!BZ68</f>
        <v>300000</v>
      </c>
      <c r="BM10" s="27">
        <f>'Raw Data'!CA68</f>
        <v>284540</v>
      </c>
      <c r="BN10" s="27">
        <f>'Raw Data'!CB68</f>
        <v>337000</v>
      </c>
      <c r="BO10" s="27">
        <f>'Raw Data'!CC68</f>
        <v>393950</v>
      </c>
      <c r="BP10" s="27">
        <f>'Raw Data'!CD68</f>
        <v>307500</v>
      </c>
      <c r="BQ10" s="27">
        <f>'Raw Data'!CE68</f>
        <v>314900</v>
      </c>
      <c r="BR10" s="27">
        <f>'Raw Data'!CF68</f>
        <v>283500</v>
      </c>
      <c r="BS10" s="27">
        <f>'Raw Data'!CG68</f>
        <v>288200</v>
      </c>
      <c r="BT10" s="27">
        <f>'Raw Data'!CH68</f>
        <v>305000</v>
      </c>
      <c r="BU10" s="27">
        <f>'Raw Data'!CI68</f>
        <v>270000</v>
      </c>
      <c r="BV10" s="27">
        <f>'Raw Data'!CJ68</f>
        <v>269900</v>
      </c>
      <c r="BW10" s="27">
        <f>'Raw Data'!CK68</f>
        <v>288000</v>
      </c>
      <c r="BX10" s="27">
        <f>'Raw Data'!CL68</f>
        <v>352065</v>
      </c>
      <c r="BY10" s="27">
        <f>'Raw Data'!CM68</f>
        <v>288000</v>
      </c>
      <c r="BZ10" s="27">
        <f>'Raw Data'!CN68</f>
        <v>296900</v>
      </c>
      <c r="CA10" s="27">
        <f>'Raw Data'!CO68</f>
        <v>282000</v>
      </c>
      <c r="CB10" s="27">
        <f>'Raw Data'!CP68</f>
        <v>295000</v>
      </c>
      <c r="CC10" s="27">
        <f>'Raw Data'!CQ68</f>
        <v>279876</v>
      </c>
      <c r="CD10" s="27">
        <f>'Raw Data'!CR68</f>
        <v>350000</v>
      </c>
      <c r="CE10" s="27">
        <f>'Raw Data'!CS68</f>
        <v>347450</v>
      </c>
      <c r="CF10" s="27">
        <f>'Raw Data'!CT68</f>
        <v>285950</v>
      </c>
      <c r="CG10" s="27">
        <f>'Raw Data'!CU68</f>
        <v>260000</v>
      </c>
      <c r="CH10" s="27">
        <f>'Raw Data'!CV68</f>
        <v>255000</v>
      </c>
      <c r="CI10" s="27">
        <f>'Raw Data'!CW68</f>
        <v>305000</v>
      </c>
      <c r="CJ10" s="27">
        <f>'Raw Data'!CX68</f>
        <v>239000</v>
      </c>
      <c r="CK10" s="27">
        <f>'Raw Data'!CY68</f>
        <v>255500</v>
      </c>
      <c r="CL10" s="27">
        <f>'Raw Data'!CZ68</f>
        <v>264250</v>
      </c>
      <c r="CM10" s="27">
        <f>'Raw Data'!DA68</f>
        <v>285000</v>
      </c>
      <c r="CN10" s="27">
        <f>'Raw Data'!DB68</f>
        <v>279000</v>
      </c>
      <c r="CO10" s="27">
        <f>'Raw Data'!DC68</f>
        <v>300000</v>
      </c>
      <c r="CP10" s="27">
        <f>'Raw Data'!DD68</f>
        <v>287800</v>
      </c>
      <c r="CQ10" s="27">
        <f>'Raw Data'!DE68</f>
        <v>280000</v>
      </c>
      <c r="CR10" s="27">
        <f>'Raw Data'!DF68</f>
        <v>285000</v>
      </c>
      <c r="CS10" s="27">
        <f>'Raw Data'!DG68</f>
        <v>273000</v>
      </c>
      <c r="CT10" s="27">
        <f>'Raw Data'!DH68</f>
        <v>255000</v>
      </c>
      <c r="CU10" s="27">
        <f>'Raw Data'!DI68</f>
        <v>255000</v>
      </c>
      <c r="CV10" s="27">
        <f>'Raw Data'!DJ68</f>
        <v>282500</v>
      </c>
      <c r="CW10" s="27">
        <f>'Raw Data'!DK68</f>
        <v>315000</v>
      </c>
      <c r="CX10" s="27">
        <f>'Raw Data'!DL68</f>
        <v>300000</v>
      </c>
      <c r="CY10" s="27">
        <f>'Raw Data'!DM68</f>
        <v>235742</v>
      </c>
      <c r="CZ10" s="27">
        <f>'Raw Data'!DN68</f>
        <v>271513</v>
      </c>
      <c r="DA10" s="27">
        <f>'Raw Data'!DO68</f>
        <v>280000</v>
      </c>
      <c r="DB10" s="27">
        <f>'Raw Data'!DP68</f>
        <v>275000</v>
      </c>
      <c r="DC10" s="27">
        <f>'Raw Data'!DQ68</f>
        <v>295000</v>
      </c>
      <c r="DD10" s="27">
        <f>'Raw Data'!DR68</f>
        <v>299000</v>
      </c>
      <c r="DE10" s="27">
        <f>'Raw Data'!DS68</f>
        <v>265000</v>
      </c>
      <c r="DF10" s="27">
        <f>'Raw Data'!DT68</f>
        <v>259750</v>
      </c>
      <c r="DG10" s="27">
        <f>'Raw Data'!DU68</f>
        <v>250000</v>
      </c>
      <c r="DH10" s="27">
        <f>'Raw Data'!DV68</f>
        <v>329500</v>
      </c>
      <c r="DI10" s="27">
        <f>'Raw Data'!DW68</f>
        <v>280000</v>
      </c>
      <c r="DJ10" s="27">
        <f>'Raw Data'!DX68</f>
        <v>280000</v>
      </c>
      <c r="DK10" s="27">
        <f>'Raw Data'!DY68</f>
        <v>273750</v>
      </c>
      <c r="DL10" s="27">
        <f>'Raw Data'!DZ68</f>
        <v>274000</v>
      </c>
      <c r="DM10" s="27">
        <f>'Raw Data'!EA68</f>
        <v>270000</v>
      </c>
      <c r="DN10" s="27">
        <f>'Raw Data'!EB68</f>
        <v>269900</v>
      </c>
      <c r="DO10" s="27">
        <f>'Raw Data'!EC68</f>
        <v>293500</v>
      </c>
      <c r="DP10" s="27">
        <f>'Raw Data'!ED68</f>
        <v>283000</v>
      </c>
      <c r="DQ10" s="27">
        <f>'Raw Data'!EE68</f>
        <v>271500</v>
      </c>
      <c r="DR10" s="27">
        <f>'Raw Data'!EF68</f>
        <v>261250</v>
      </c>
      <c r="DS10" s="27">
        <f>'Raw Data'!EG68</f>
        <v>286000</v>
      </c>
      <c r="DT10" s="27">
        <f>'Raw Data'!EH68</f>
        <v>288500</v>
      </c>
      <c r="DU10" s="27">
        <f>'Raw Data'!EI68</f>
        <v>279000</v>
      </c>
      <c r="DV10" s="27">
        <f>'Raw Data'!EJ68</f>
        <v>315000</v>
      </c>
      <c r="DW10" s="27">
        <f>'Raw Data'!EK68</f>
        <v>258500</v>
      </c>
      <c r="DX10" s="27">
        <f>'Raw Data'!EL68</f>
        <v>312000</v>
      </c>
      <c r="DY10" s="27">
        <f>'Raw Data'!EM68</f>
        <v>269500</v>
      </c>
      <c r="DZ10" s="27">
        <f>'Raw Data'!EN68</f>
        <v>290000</v>
      </c>
      <c r="EA10" s="27">
        <f>'Raw Data'!EO68</f>
        <v>270000</v>
      </c>
      <c r="EB10" s="27">
        <f>'Raw Data'!EP68</f>
        <v>296000</v>
      </c>
      <c r="EC10" s="27">
        <f>'Raw Data'!EQ68</f>
        <v>239750</v>
      </c>
      <c r="ED10" s="27">
        <f>'Raw Data'!ER68</f>
        <v>277450</v>
      </c>
      <c r="EE10" s="27">
        <f>'Raw Data'!ES68</f>
        <v>275000</v>
      </c>
      <c r="EF10" s="27">
        <f>'Raw Data'!ET68</f>
        <v>279000</v>
      </c>
      <c r="EG10" s="27">
        <f>'Raw Data'!EU68</f>
        <v>319500</v>
      </c>
      <c r="EH10" s="27">
        <f>'Raw Data'!EV68</f>
        <v>278000</v>
      </c>
      <c r="EI10" s="27">
        <f>'Raw Data'!EW68</f>
        <v>300000</v>
      </c>
      <c r="EJ10" s="27">
        <f>'Raw Data'!EX68</f>
        <v>286000</v>
      </c>
      <c r="EK10" s="27">
        <f>'Raw Data'!EY68</f>
        <v>303400</v>
      </c>
      <c r="EL10" s="27">
        <f>'Raw Data'!EZ68</f>
        <v>317500</v>
      </c>
      <c r="EM10" s="27">
        <f>'Raw Data'!FA68</f>
        <v>289000</v>
      </c>
      <c r="EN10" s="27">
        <f>'Raw Data'!FB68</f>
        <v>315000</v>
      </c>
      <c r="EO10" s="27">
        <f>'Raw Data'!FC68</f>
        <v>300000</v>
      </c>
      <c r="EP10" s="27">
        <f>'Raw Data'!FD68</f>
        <v>286000</v>
      </c>
      <c r="EQ10" s="27">
        <f>'Raw Data'!FE68</f>
        <v>289000</v>
      </c>
      <c r="ER10" s="27">
        <f>'Raw Data'!FF68</f>
        <v>284500</v>
      </c>
      <c r="ES10" s="27">
        <f>'Raw Data'!FG68</f>
        <v>299450</v>
      </c>
      <c r="ET10" s="27">
        <f>'Raw Data'!FH68</f>
        <v>327500</v>
      </c>
      <c r="EU10" s="27">
        <f>'Raw Data'!FI68</f>
        <v>306000</v>
      </c>
      <c r="EV10" s="27">
        <f>'Raw Data'!FJ68</f>
        <v>310000</v>
      </c>
      <c r="EW10" s="27">
        <f>'Raw Data'!FK68</f>
        <v>312500</v>
      </c>
      <c r="EX10" s="27">
        <f>'Raw Data'!FL68</f>
        <v>321750</v>
      </c>
      <c r="EY10" s="27">
        <f>'Raw Data'!FM68</f>
        <v>288000</v>
      </c>
      <c r="EZ10" s="27">
        <f>'Raw Data'!FN68</f>
        <v>316000</v>
      </c>
      <c r="FA10" s="27">
        <f>'Raw Data'!FO68</f>
        <v>305000</v>
      </c>
      <c r="FB10" s="27">
        <f>'Raw Data'!FP68</f>
        <v>310000</v>
      </c>
      <c r="FC10" s="27">
        <f>'Raw Data'!FQ68</f>
        <v>320000</v>
      </c>
      <c r="FD10" s="27">
        <f>'Raw Data'!FR68</f>
        <v>304500</v>
      </c>
      <c r="FE10" s="27">
        <f>'Raw Data'!FS68</f>
        <v>317500</v>
      </c>
      <c r="FF10" s="27">
        <f>'Raw Data'!FT68</f>
        <v>345000</v>
      </c>
      <c r="FG10" s="27">
        <f>'Raw Data'!FU68</f>
        <v>273975</v>
      </c>
      <c r="FH10" s="27">
        <f>'Raw Data'!FV68</f>
        <v>305000</v>
      </c>
      <c r="FI10" s="27">
        <f>'Raw Data'!FW68</f>
        <v>325000</v>
      </c>
      <c r="FJ10" s="27">
        <f>'Raw Data'!FX68</f>
        <v>319250</v>
      </c>
      <c r="FK10" s="27">
        <f>'Raw Data'!FY68</f>
        <v>342000</v>
      </c>
      <c r="FL10" s="27">
        <f>'Raw Data'!FZ68</f>
        <v>313750</v>
      </c>
      <c r="FM10" s="27">
        <f>'Raw Data'!GA68</f>
        <v>333500</v>
      </c>
      <c r="FN10" s="27">
        <f>'Raw Data'!GB68</f>
        <v>320000</v>
      </c>
      <c r="FO10" s="27">
        <f>'Raw Data'!GC68</f>
        <v>294193</v>
      </c>
      <c r="FP10" s="27">
        <f>'Raw Data'!GD68</f>
        <v>325000</v>
      </c>
      <c r="FQ10" s="27">
        <f>'Raw Data'!GE68</f>
        <v>339000</v>
      </c>
      <c r="FR10" s="27">
        <f>'Raw Data'!GF68</f>
        <v>341500</v>
      </c>
      <c r="FS10" s="27">
        <f>'Raw Data'!GG68</f>
        <v>329900</v>
      </c>
      <c r="FT10" s="27">
        <f>'Raw Data'!GH68</f>
        <v>318500</v>
      </c>
      <c r="FU10" s="27">
        <f>'Raw Data'!GI68</f>
        <v>332500</v>
      </c>
      <c r="FV10" s="27">
        <f>'Raw Data'!GJ68</f>
        <v>339900</v>
      </c>
      <c r="FW10" s="27">
        <f>'Raw Data'!GK68</f>
        <v>399100</v>
      </c>
      <c r="FX10" s="27">
        <f>'Raw Data'!GL68</f>
        <v>335000</v>
      </c>
      <c r="FY10" s="27">
        <f>'Raw Data'!GM68</f>
        <v>315000</v>
      </c>
      <c r="FZ10" s="27">
        <f>'Raw Data'!GN68</f>
        <v>313000</v>
      </c>
      <c r="GA10" s="27">
        <f>'Raw Data'!GO68</f>
        <v>318750</v>
      </c>
      <c r="GB10" s="27">
        <f>'Raw Data'!GP68</f>
        <v>335000</v>
      </c>
      <c r="GC10" s="27">
        <f>'Raw Data'!GQ68</f>
        <v>344000</v>
      </c>
      <c r="GD10" s="27">
        <f>'Raw Data'!GR68</f>
        <v>371000</v>
      </c>
      <c r="GE10" s="27">
        <f>'Raw Data'!GS68</f>
        <v>342000</v>
      </c>
      <c r="GF10" s="27">
        <f>'Raw Data'!GT68</f>
        <v>332000</v>
      </c>
      <c r="GG10" s="27">
        <f>'Raw Data'!GU68</f>
        <v>347900</v>
      </c>
      <c r="GH10" s="27">
        <f>'Raw Data'!GV68</f>
        <v>332500</v>
      </c>
      <c r="GI10" s="27">
        <f>'Raw Data'!GW68</f>
        <v>350000</v>
      </c>
      <c r="GJ10" s="27">
        <f>'Raw Data'!GX68</f>
        <v>343000</v>
      </c>
      <c r="GK10" s="27">
        <f>'Raw Data'!GY68</f>
        <v>368000</v>
      </c>
      <c r="GL10" s="27">
        <f>'Raw Data'!GZ68</f>
        <v>0</v>
      </c>
      <c r="GM10" s="27">
        <f>'Raw Data'!HA68</f>
        <v>0</v>
      </c>
    </row>
    <row r="11" spans="1:195" s="7" customFormat="1" x14ac:dyDescent="0.3">
      <c r="A11" s="31" t="s">
        <v>117</v>
      </c>
      <c r="AS11" s="7">
        <f>'Raw Data'!BG45</f>
        <v>96</v>
      </c>
      <c r="AT11" s="7">
        <f>'Raw Data'!BH45</f>
        <v>92</v>
      </c>
      <c r="AU11" s="7">
        <f>'Raw Data'!BI45</f>
        <v>111</v>
      </c>
      <c r="AV11" s="7">
        <f>'Raw Data'!BJ45</f>
        <v>110</v>
      </c>
      <c r="AW11" s="7">
        <f>'Raw Data'!BK45</f>
        <v>94</v>
      </c>
      <c r="AX11" s="7">
        <f>'Raw Data'!BL45</f>
        <v>103</v>
      </c>
      <c r="AY11" s="7">
        <f>'Raw Data'!BM45</f>
        <v>93</v>
      </c>
      <c r="AZ11" s="7">
        <f>'Raw Data'!BN45</f>
        <v>85</v>
      </c>
      <c r="BA11" s="7">
        <f>'Raw Data'!BO45</f>
        <v>60</v>
      </c>
      <c r="BB11" s="7">
        <f>'Raw Data'!BP45</f>
        <v>69</v>
      </c>
      <c r="BC11" s="7">
        <f>'Raw Data'!BQ45</f>
        <v>42</v>
      </c>
      <c r="BD11" s="7">
        <f>'Raw Data'!BR45</f>
        <v>68</v>
      </c>
      <c r="BE11" s="7">
        <f>'Raw Data'!BS45</f>
        <v>84</v>
      </c>
      <c r="BF11" s="7">
        <f>'Raw Data'!BT45</f>
        <v>81</v>
      </c>
      <c r="BG11" s="7">
        <f>'Raw Data'!BU45</f>
        <v>111</v>
      </c>
      <c r="BH11" s="7">
        <f>'Raw Data'!BV45</f>
        <v>114</v>
      </c>
      <c r="BI11" s="7">
        <f>'Raw Data'!BW45</f>
        <v>105</v>
      </c>
      <c r="BJ11" s="7">
        <f>'Raw Data'!BX45</f>
        <v>105</v>
      </c>
      <c r="BK11" s="7">
        <f>'Raw Data'!BY45</f>
        <v>104</v>
      </c>
      <c r="BL11" s="7">
        <f>'Raw Data'!BZ45</f>
        <v>106</v>
      </c>
      <c r="BM11" s="7">
        <f>'Raw Data'!CA45</f>
        <v>106</v>
      </c>
      <c r="BN11" s="7">
        <f>'Raw Data'!CB45</f>
        <v>100</v>
      </c>
      <c r="BO11" s="7">
        <f>'Raw Data'!CC45</f>
        <v>86</v>
      </c>
      <c r="BP11" s="7">
        <f>'Raw Data'!CD45</f>
        <v>72</v>
      </c>
      <c r="BQ11" s="7">
        <f>'Raw Data'!CE45</f>
        <v>113</v>
      </c>
      <c r="BR11" s="7">
        <f>'Raw Data'!CF45</f>
        <v>136</v>
      </c>
      <c r="BS11" s="7">
        <f>'Raw Data'!CG45</f>
        <v>151</v>
      </c>
      <c r="BT11" s="7">
        <f>'Raw Data'!CH45</f>
        <v>137</v>
      </c>
      <c r="BU11" s="7">
        <f>'Raw Data'!CI45</f>
        <v>125</v>
      </c>
      <c r="BV11" s="7">
        <f>'Raw Data'!CJ45</f>
        <v>99</v>
      </c>
      <c r="BW11" s="7">
        <f>'Raw Data'!CK45</f>
        <v>109</v>
      </c>
      <c r="BX11" s="7">
        <f>'Raw Data'!CL45</f>
        <v>115</v>
      </c>
      <c r="BY11" s="7">
        <f>'Raw Data'!CM45</f>
        <v>106</v>
      </c>
      <c r="BZ11" s="7">
        <f>'Raw Data'!CN45</f>
        <v>125</v>
      </c>
      <c r="CA11" s="7">
        <f>'Raw Data'!CO45</f>
        <v>83</v>
      </c>
      <c r="CB11" s="7">
        <f>'Raw Data'!CP45</f>
        <v>87</v>
      </c>
      <c r="CC11" s="7">
        <f>'Raw Data'!CQ45</f>
        <v>130</v>
      </c>
      <c r="CD11" s="7">
        <f>'Raw Data'!CR45</f>
        <v>137</v>
      </c>
      <c r="CE11" s="7">
        <f>'Raw Data'!CS45</f>
        <v>124</v>
      </c>
      <c r="CF11" s="7">
        <f>'Raw Data'!CT45</f>
        <v>142</v>
      </c>
      <c r="CG11" s="7">
        <f>'Raw Data'!CU45</f>
        <v>127</v>
      </c>
      <c r="CH11" s="7">
        <f>'Raw Data'!CV45</f>
        <v>105</v>
      </c>
      <c r="CI11" s="7">
        <f>'Raw Data'!CW45</f>
        <v>113</v>
      </c>
      <c r="CJ11" s="7">
        <f>'Raw Data'!CX45</f>
        <v>109</v>
      </c>
      <c r="CK11" s="7">
        <f>'Raw Data'!CY45</f>
        <v>74</v>
      </c>
      <c r="CL11" s="7">
        <f>'Raw Data'!CZ45</f>
        <v>102</v>
      </c>
      <c r="CM11" s="7">
        <f>'Raw Data'!DA45</f>
        <v>94</v>
      </c>
      <c r="CN11" s="7">
        <f>'Raw Data'!DB45</f>
        <v>112</v>
      </c>
      <c r="CO11" s="7">
        <f>'Raw Data'!DC45</f>
        <v>171</v>
      </c>
      <c r="CP11" s="7">
        <f>'Raw Data'!DD45</f>
        <v>131</v>
      </c>
      <c r="CQ11" s="7">
        <f>'Raw Data'!DE45</f>
        <v>165</v>
      </c>
      <c r="CR11" s="7">
        <f>'Raw Data'!DF45</f>
        <v>146</v>
      </c>
      <c r="CS11" s="7">
        <f>'Raw Data'!DG45</f>
        <v>121</v>
      </c>
      <c r="CT11" s="7">
        <f>'Raw Data'!DH45</f>
        <v>125</v>
      </c>
      <c r="CU11" s="7">
        <f>'Raw Data'!DI45</f>
        <v>146</v>
      </c>
      <c r="CV11" s="7">
        <f>'Raw Data'!DJ45</f>
        <v>134</v>
      </c>
      <c r="CW11" s="7">
        <f>'Raw Data'!DK45</f>
        <v>129</v>
      </c>
      <c r="CX11" s="7">
        <f>'Raw Data'!DL45</f>
        <v>109</v>
      </c>
      <c r="CY11" s="7">
        <f>'Raw Data'!DM45</f>
        <v>89</v>
      </c>
      <c r="CZ11" s="7">
        <f>'Raw Data'!DN45</f>
        <v>91</v>
      </c>
      <c r="DA11" s="7">
        <f>'Raw Data'!DO45</f>
        <v>136</v>
      </c>
      <c r="DB11" s="7">
        <f>'Raw Data'!DP45</f>
        <v>168</v>
      </c>
      <c r="DC11" s="7">
        <f>'Raw Data'!DQ45</f>
        <v>157</v>
      </c>
      <c r="DD11" s="7">
        <f>'Raw Data'!DR45</f>
        <v>150</v>
      </c>
      <c r="DE11" s="7">
        <f>'Raw Data'!DS45</f>
        <v>161</v>
      </c>
      <c r="DF11" s="7">
        <f>'Raw Data'!DT45</f>
        <v>136</v>
      </c>
      <c r="DG11" s="7">
        <f>'Raw Data'!DU45</f>
        <v>127</v>
      </c>
      <c r="DH11" s="7">
        <f>'Raw Data'!DV45</f>
        <v>114</v>
      </c>
      <c r="DI11" s="7">
        <f>'Raw Data'!DW45</f>
        <v>115</v>
      </c>
      <c r="DJ11" s="7">
        <f>'Raw Data'!DX45</f>
        <v>125</v>
      </c>
      <c r="DK11" s="7">
        <f>'Raw Data'!DY45</f>
        <v>106</v>
      </c>
      <c r="DL11" s="7">
        <f>'Raw Data'!DZ45</f>
        <v>88</v>
      </c>
      <c r="DM11" s="7">
        <f>'Raw Data'!EA45</f>
        <v>115</v>
      </c>
      <c r="DN11" s="7">
        <f>'Raw Data'!EB45</f>
        <v>149</v>
      </c>
      <c r="DO11" s="7">
        <f>'Raw Data'!EC45</f>
        <v>192</v>
      </c>
      <c r="DP11" s="7">
        <f>'Raw Data'!ED45</f>
        <v>147</v>
      </c>
      <c r="DQ11" s="7">
        <f>'Raw Data'!EE45</f>
        <v>122</v>
      </c>
      <c r="DR11" s="7">
        <f>'Raw Data'!EF45</f>
        <v>127</v>
      </c>
      <c r="DS11" s="7">
        <f>'Raw Data'!EG45</f>
        <v>142</v>
      </c>
      <c r="DT11" s="7">
        <f>'Raw Data'!EH45</f>
        <v>144</v>
      </c>
      <c r="DU11" s="7">
        <f>'Raw Data'!EI45</f>
        <v>118</v>
      </c>
      <c r="DV11" s="7">
        <f>'Raw Data'!EJ45</f>
        <v>157</v>
      </c>
      <c r="DW11" s="7">
        <f>'Raw Data'!EK45</f>
        <v>96</v>
      </c>
      <c r="DX11" s="7">
        <f>'Raw Data'!EL45</f>
        <v>105</v>
      </c>
      <c r="DY11" s="7">
        <f>'Raw Data'!EM45</f>
        <v>140</v>
      </c>
      <c r="DZ11" s="7">
        <f>'Raw Data'!EN45</f>
        <v>153</v>
      </c>
      <c r="EA11" s="7">
        <f>'Raw Data'!EO45</f>
        <v>202</v>
      </c>
      <c r="EB11" s="7">
        <f>'Raw Data'!EP45</f>
        <v>185</v>
      </c>
      <c r="EC11" s="7">
        <f>'Raw Data'!EQ45</f>
        <v>171</v>
      </c>
      <c r="ED11" s="7">
        <f>'Raw Data'!ER45</f>
        <v>146</v>
      </c>
      <c r="EE11" s="7">
        <f>'Raw Data'!ES45</f>
        <v>143</v>
      </c>
      <c r="EF11" s="7">
        <f>'Raw Data'!ET45</f>
        <v>159</v>
      </c>
      <c r="EG11" s="7">
        <f>'Raw Data'!EU45</f>
        <v>143</v>
      </c>
      <c r="EH11" s="7">
        <f>'Raw Data'!EV45</f>
        <v>148</v>
      </c>
      <c r="EI11" s="7">
        <f>'Raw Data'!EW45</f>
        <v>111</v>
      </c>
      <c r="EJ11" s="7">
        <f>'Raw Data'!EX45</f>
        <v>92</v>
      </c>
      <c r="EK11" s="7">
        <f>'Raw Data'!EY45</f>
        <v>138</v>
      </c>
      <c r="EL11" s="7">
        <f>'Raw Data'!EZ45</f>
        <v>158</v>
      </c>
      <c r="EM11" s="7">
        <f>'Raw Data'!FA45</f>
        <v>175</v>
      </c>
      <c r="EN11" s="7">
        <f>'Raw Data'!FB45</f>
        <v>185</v>
      </c>
      <c r="EO11" s="7">
        <f>'Raw Data'!FC45</f>
        <v>155</v>
      </c>
      <c r="EP11" s="7">
        <f>'Raw Data'!FD45</f>
        <v>159</v>
      </c>
      <c r="EQ11" s="7">
        <f>'Raw Data'!FE45</f>
        <v>159</v>
      </c>
      <c r="ER11" s="7">
        <f>'Raw Data'!FF45</f>
        <v>145</v>
      </c>
      <c r="ES11" s="7">
        <f>'Raw Data'!FG45</f>
        <v>140</v>
      </c>
      <c r="ET11" s="7">
        <f>'Raw Data'!FH45</f>
        <v>173</v>
      </c>
      <c r="EU11" s="7">
        <f>'Raw Data'!FI45</f>
        <v>112</v>
      </c>
      <c r="EV11" s="7">
        <f>'Raw Data'!FJ45</f>
        <v>129</v>
      </c>
      <c r="EW11" s="7">
        <f>'Raw Data'!FK45</f>
        <v>180</v>
      </c>
      <c r="EX11" s="7">
        <f>'Raw Data'!FL45</f>
        <v>180</v>
      </c>
      <c r="EY11" s="7">
        <f>'Raw Data'!FM45</f>
        <v>203</v>
      </c>
      <c r="EZ11" s="7">
        <f>'Raw Data'!FN45</f>
        <v>218</v>
      </c>
      <c r="FA11" s="7">
        <f>'Raw Data'!FO45</f>
        <v>136</v>
      </c>
      <c r="FB11" s="7">
        <f>'Raw Data'!FP45</f>
        <v>171</v>
      </c>
      <c r="FC11" s="7">
        <f>'Raw Data'!FQ45</f>
        <v>162</v>
      </c>
      <c r="FD11" s="7">
        <f>'Raw Data'!FR45</f>
        <v>166</v>
      </c>
      <c r="FE11" s="7">
        <f>'Raw Data'!FS45</f>
        <v>164</v>
      </c>
      <c r="FF11" s="7">
        <f>'Raw Data'!FT45</f>
        <v>164</v>
      </c>
      <c r="FG11" s="7">
        <f>'Raw Data'!FU45</f>
        <v>118</v>
      </c>
      <c r="FH11" s="7">
        <f>'Raw Data'!FV45</f>
        <v>89</v>
      </c>
      <c r="FI11" s="7">
        <f>'Raw Data'!FW45</f>
        <v>187</v>
      </c>
      <c r="FJ11" s="7">
        <f>'Raw Data'!FX45</f>
        <v>186</v>
      </c>
      <c r="FK11" s="7">
        <f>'Raw Data'!FY45</f>
        <v>219</v>
      </c>
      <c r="FL11" s="7">
        <f>'Raw Data'!FZ45</f>
        <v>188</v>
      </c>
      <c r="FM11" s="7">
        <f>'Raw Data'!GA45</f>
        <v>172</v>
      </c>
      <c r="FN11" s="7">
        <f>'Raw Data'!GB45</f>
        <v>189</v>
      </c>
      <c r="FO11" s="7">
        <f>'Raw Data'!GC45</f>
        <v>142</v>
      </c>
      <c r="FP11" s="7">
        <f>'Raw Data'!GD45</f>
        <v>176</v>
      </c>
      <c r="FQ11" s="7">
        <f>'Raw Data'!GE45</f>
        <v>135</v>
      </c>
      <c r="FR11" s="7">
        <f>'Raw Data'!GF45</f>
        <v>166</v>
      </c>
      <c r="FS11" s="7">
        <f>'Raw Data'!GG45</f>
        <v>119</v>
      </c>
      <c r="FT11" s="7">
        <f>'Raw Data'!GH45</f>
        <v>123</v>
      </c>
      <c r="FU11" s="7">
        <f>'Raw Data'!GI45</f>
        <v>184</v>
      </c>
      <c r="FV11" s="7">
        <f>'Raw Data'!GJ45</f>
        <v>189</v>
      </c>
      <c r="FW11" s="7">
        <f>'Raw Data'!GK45</f>
        <v>217</v>
      </c>
      <c r="FX11" s="7">
        <f>'Raw Data'!GL45</f>
        <v>190</v>
      </c>
      <c r="FY11" s="7">
        <f>'Raw Data'!GM45</f>
        <v>185</v>
      </c>
      <c r="FZ11" s="7">
        <f>'Raw Data'!GN45</f>
        <v>201</v>
      </c>
      <c r="GA11" s="7">
        <f>'Raw Data'!GO45</f>
        <v>162</v>
      </c>
      <c r="GB11" s="7">
        <f>'Raw Data'!GP45</f>
        <v>189</v>
      </c>
      <c r="GC11" s="7">
        <f>'Raw Data'!GQ45</f>
        <v>206</v>
      </c>
      <c r="GD11" s="7">
        <f>'Raw Data'!GR45</f>
        <v>174</v>
      </c>
      <c r="GE11" s="7">
        <f>'Raw Data'!GS45</f>
        <v>147</v>
      </c>
      <c r="GF11" s="7">
        <f>'Raw Data'!GT45</f>
        <v>146</v>
      </c>
      <c r="GG11" s="7">
        <f>'Raw Data'!GU45</f>
        <v>199</v>
      </c>
      <c r="GH11" s="7">
        <f>'Raw Data'!GV45</f>
        <v>154</v>
      </c>
      <c r="GI11" s="7">
        <f>'Raw Data'!GW45</f>
        <v>149</v>
      </c>
      <c r="GJ11" s="7">
        <f>'Raw Data'!GX45</f>
        <v>221</v>
      </c>
      <c r="GK11" s="7">
        <f>'Raw Data'!GY45</f>
        <v>389</v>
      </c>
      <c r="GL11" s="7">
        <f>'Raw Data'!GZ45</f>
        <v>0</v>
      </c>
      <c r="GM11" s="7">
        <f>'Raw Data'!HA45</f>
        <v>0</v>
      </c>
    </row>
    <row r="13" spans="1:195" s="7" customFormat="1" x14ac:dyDescent="0.3">
      <c r="A13" s="31"/>
      <c r="AS13" s="26">
        <f>AS1</f>
        <v>39510</v>
      </c>
      <c r="AT13" s="26">
        <f t="shared" ref="AT13:DE13" si="8">AT1</f>
        <v>39539</v>
      </c>
      <c r="AU13" s="26">
        <f t="shared" si="8"/>
        <v>39569</v>
      </c>
      <c r="AV13" s="26">
        <f t="shared" si="8"/>
        <v>39600</v>
      </c>
      <c r="AW13" s="26">
        <f t="shared" si="8"/>
        <v>39630</v>
      </c>
      <c r="AX13" s="26">
        <f t="shared" si="8"/>
        <v>39661</v>
      </c>
      <c r="AY13" s="26">
        <f t="shared" si="8"/>
        <v>39692</v>
      </c>
      <c r="AZ13" s="26">
        <f t="shared" si="8"/>
        <v>39729</v>
      </c>
      <c r="BA13" s="26">
        <f t="shared" si="8"/>
        <v>39766</v>
      </c>
      <c r="BB13" s="26">
        <f t="shared" si="8"/>
        <v>39803</v>
      </c>
      <c r="BC13" s="26">
        <f t="shared" si="8"/>
        <v>39840</v>
      </c>
      <c r="BD13" s="26">
        <f t="shared" si="8"/>
        <v>39853</v>
      </c>
      <c r="BE13" s="26">
        <f t="shared" si="8"/>
        <v>39881</v>
      </c>
      <c r="BF13" s="26">
        <f t="shared" si="8"/>
        <v>39912</v>
      </c>
      <c r="BG13" s="26">
        <f t="shared" si="8"/>
        <v>39942</v>
      </c>
      <c r="BH13" s="26">
        <f t="shared" si="8"/>
        <v>39973</v>
      </c>
      <c r="BI13" s="26">
        <f t="shared" si="8"/>
        <v>40003</v>
      </c>
      <c r="BJ13" s="26">
        <f t="shared" si="8"/>
        <v>40034</v>
      </c>
      <c r="BK13" s="26">
        <f t="shared" si="8"/>
        <v>40065</v>
      </c>
      <c r="BL13" s="26">
        <f t="shared" si="8"/>
        <v>40095</v>
      </c>
      <c r="BM13" s="26">
        <f t="shared" si="8"/>
        <v>40126</v>
      </c>
      <c r="BN13" s="26">
        <f t="shared" si="8"/>
        <v>40156</v>
      </c>
      <c r="BO13" s="26">
        <f t="shared" si="8"/>
        <v>40187</v>
      </c>
      <c r="BP13" s="26">
        <f t="shared" si="8"/>
        <v>40218</v>
      </c>
      <c r="BQ13" s="26">
        <f t="shared" si="8"/>
        <v>40246</v>
      </c>
      <c r="BR13" s="26">
        <f t="shared" si="8"/>
        <v>40277</v>
      </c>
      <c r="BS13" s="26">
        <f t="shared" si="8"/>
        <v>40307</v>
      </c>
      <c r="BT13" s="26">
        <f t="shared" si="8"/>
        <v>40338</v>
      </c>
      <c r="BU13" s="26">
        <f t="shared" si="8"/>
        <v>40368</v>
      </c>
      <c r="BV13" s="26">
        <f t="shared" si="8"/>
        <v>40399</v>
      </c>
      <c r="BW13" s="26">
        <f t="shared" si="8"/>
        <v>40430</v>
      </c>
      <c r="BX13" s="26">
        <f t="shared" si="8"/>
        <v>40460</v>
      </c>
      <c r="BY13" s="26">
        <f t="shared" si="8"/>
        <v>40491</v>
      </c>
      <c r="BZ13" s="26">
        <f t="shared" si="8"/>
        <v>40521</v>
      </c>
      <c r="CA13" s="26">
        <f t="shared" si="8"/>
        <v>40552</v>
      </c>
      <c r="CB13" s="26">
        <f t="shared" si="8"/>
        <v>40583</v>
      </c>
      <c r="CC13" s="26">
        <f t="shared" si="8"/>
        <v>40611</v>
      </c>
      <c r="CD13" s="26">
        <f t="shared" si="8"/>
        <v>40642</v>
      </c>
      <c r="CE13" s="26">
        <f t="shared" si="8"/>
        <v>40672</v>
      </c>
      <c r="CF13" s="26">
        <f t="shared" si="8"/>
        <v>40703</v>
      </c>
      <c r="CG13" s="26">
        <f t="shared" si="8"/>
        <v>40733</v>
      </c>
      <c r="CH13" s="26">
        <f t="shared" si="8"/>
        <v>40764</v>
      </c>
      <c r="CI13" s="26">
        <f t="shared" si="8"/>
        <v>40795</v>
      </c>
      <c r="CJ13" s="26">
        <f t="shared" si="8"/>
        <v>40825</v>
      </c>
      <c r="CK13" s="26">
        <f t="shared" si="8"/>
        <v>40856</v>
      </c>
      <c r="CL13" s="26">
        <f t="shared" si="8"/>
        <v>40886</v>
      </c>
      <c r="CM13" s="26">
        <f t="shared" si="8"/>
        <v>40917</v>
      </c>
      <c r="CN13" s="26">
        <f t="shared" si="8"/>
        <v>40948</v>
      </c>
      <c r="CO13" s="26">
        <f t="shared" si="8"/>
        <v>40977</v>
      </c>
      <c r="CP13" s="26">
        <f t="shared" si="8"/>
        <v>41008</v>
      </c>
      <c r="CQ13" s="26">
        <f t="shared" si="8"/>
        <v>41038</v>
      </c>
      <c r="CR13" s="26">
        <f t="shared" si="8"/>
        <v>41069</v>
      </c>
      <c r="CS13" s="26">
        <f t="shared" si="8"/>
        <v>41099</v>
      </c>
      <c r="CT13" s="26">
        <f t="shared" si="8"/>
        <v>41130</v>
      </c>
      <c r="CU13" s="26">
        <f t="shared" si="8"/>
        <v>41161</v>
      </c>
      <c r="CV13" s="26">
        <f t="shared" si="8"/>
        <v>41191</v>
      </c>
      <c r="CW13" s="26">
        <f t="shared" si="8"/>
        <v>41222</v>
      </c>
      <c r="CX13" s="26">
        <f t="shared" si="8"/>
        <v>41252</v>
      </c>
      <c r="CY13" s="26">
        <f t="shared" si="8"/>
        <v>41283</v>
      </c>
      <c r="CZ13" s="26">
        <f t="shared" si="8"/>
        <v>41314</v>
      </c>
      <c r="DA13" s="26">
        <f t="shared" si="8"/>
        <v>41342</v>
      </c>
      <c r="DB13" s="26">
        <f t="shared" si="8"/>
        <v>41373</v>
      </c>
      <c r="DC13" s="26">
        <f t="shared" si="8"/>
        <v>41403</v>
      </c>
      <c r="DD13" s="26">
        <f t="shared" si="8"/>
        <v>41434</v>
      </c>
      <c r="DE13" s="26">
        <f t="shared" si="8"/>
        <v>41464</v>
      </c>
      <c r="DF13" s="26">
        <f t="shared" ref="DF13:EX13" si="9">DF1</f>
        <v>41495</v>
      </c>
      <c r="DG13" s="26">
        <f t="shared" si="9"/>
        <v>41526</v>
      </c>
      <c r="DH13" s="26">
        <f t="shared" si="9"/>
        <v>41556</v>
      </c>
      <c r="DI13" s="26">
        <f t="shared" si="9"/>
        <v>41587</v>
      </c>
      <c r="DJ13" s="26">
        <f t="shared" si="9"/>
        <v>41617</v>
      </c>
      <c r="DK13" s="26">
        <f t="shared" si="9"/>
        <v>41648</v>
      </c>
      <c r="DL13" s="26">
        <f t="shared" si="9"/>
        <v>41679</v>
      </c>
      <c r="DM13" s="26">
        <f t="shared" si="9"/>
        <v>41707</v>
      </c>
      <c r="DN13" s="26">
        <f t="shared" si="9"/>
        <v>41738</v>
      </c>
      <c r="DO13" s="26">
        <f t="shared" si="9"/>
        <v>41768</v>
      </c>
      <c r="DP13" s="26">
        <f t="shared" si="9"/>
        <v>41799</v>
      </c>
      <c r="DQ13" s="26">
        <f t="shared" si="9"/>
        <v>41829</v>
      </c>
      <c r="DR13" s="26">
        <f t="shared" si="9"/>
        <v>41860</v>
      </c>
      <c r="DS13" s="26">
        <f t="shared" si="9"/>
        <v>41891</v>
      </c>
      <c r="DT13" s="26">
        <f t="shared" si="9"/>
        <v>41921</v>
      </c>
      <c r="DU13" s="26">
        <f t="shared" si="9"/>
        <v>41952</v>
      </c>
      <c r="DV13" s="26">
        <f t="shared" si="9"/>
        <v>41982</v>
      </c>
      <c r="DW13" s="26">
        <f t="shared" si="9"/>
        <v>42013</v>
      </c>
      <c r="DX13" s="26">
        <f t="shared" si="9"/>
        <v>42044</v>
      </c>
      <c r="DY13" s="26">
        <f t="shared" si="9"/>
        <v>42072</v>
      </c>
      <c r="DZ13" s="26">
        <f t="shared" si="9"/>
        <v>42103</v>
      </c>
      <c r="EA13" s="26">
        <f t="shared" si="9"/>
        <v>42133</v>
      </c>
      <c r="EB13" s="26">
        <f t="shared" si="9"/>
        <v>42164</v>
      </c>
      <c r="EC13" s="26">
        <f t="shared" si="9"/>
        <v>42194</v>
      </c>
      <c r="ED13" s="26">
        <f t="shared" si="9"/>
        <v>42225</v>
      </c>
      <c r="EE13" s="26">
        <f t="shared" si="9"/>
        <v>42256</v>
      </c>
      <c r="EF13" s="26">
        <f t="shared" si="9"/>
        <v>42286</v>
      </c>
      <c r="EG13" s="26">
        <f t="shared" si="9"/>
        <v>42317</v>
      </c>
      <c r="EH13" s="26">
        <f t="shared" si="9"/>
        <v>42347</v>
      </c>
      <c r="EI13" s="26">
        <f t="shared" si="9"/>
        <v>42378</v>
      </c>
      <c r="EJ13" s="26">
        <f t="shared" si="9"/>
        <v>42409</v>
      </c>
      <c r="EK13" s="26">
        <f t="shared" si="9"/>
        <v>42438</v>
      </c>
      <c r="EL13" s="26">
        <f t="shared" si="9"/>
        <v>42469</v>
      </c>
      <c r="EM13" s="26">
        <f t="shared" si="9"/>
        <v>42499</v>
      </c>
      <c r="EN13" s="26">
        <f t="shared" si="9"/>
        <v>42530</v>
      </c>
      <c r="EO13" s="26">
        <f t="shared" si="9"/>
        <v>42560</v>
      </c>
      <c r="EP13" s="26">
        <f t="shared" si="9"/>
        <v>42591</v>
      </c>
      <c r="EQ13" s="26">
        <f t="shared" si="9"/>
        <v>42622</v>
      </c>
      <c r="ER13" s="26">
        <f t="shared" si="9"/>
        <v>42652</v>
      </c>
      <c r="ES13" s="26">
        <f t="shared" si="9"/>
        <v>42683</v>
      </c>
      <c r="ET13" s="26">
        <f t="shared" si="9"/>
        <v>42713</v>
      </c>
      <c r="EU13" s="26">
        <f t="shared" si="9"/>
        <v>42744</v>
      </c>
      <c r="EV13" s="26">
        <f t="shared" si="9"/>
        <v>42775</v>
      </c>
      <c r="EW13" s="26">
        <f t="shared" si="9"/>
        <v>42803</v>
      </c>
      <c r="EX13" s="26">
        <f t="shared" si="9"/>
        <v>42834</v>
      </c>
      <c r="EY13" s="26">
        <f t="shared" ref="EY13:FX13" si="10">EY1</f>
        <v>42864</v>
      </c>
      <c r="EZ13" s="26">
        <f t="shared" si="10"/>
        <v>42895</v>
      </c>
      <c r="FA13" s="26">
        <f t="shared" si="10"/>
        <v>42925</v>
      </c>
      <c r="FB13" s="26">
        <f t="shared" si="10"/>
        <v>42956</v>
      </c>
      <c r="FC13" s="26">
        <f t="shared" si="10"/>
        <v>42987</v>
      </c>
      <c r="FD13" s="26">
        <f t="shared" si="10"/>
        <v>43017</v>
      </c>
      <c r="FE13" s="26">
        <f t="shared" si="10"/>
        <v>43048</v>
      </c>
      <c r="FF13" s="26">
        <f t="shared" si="10"/>
        <v>43078</v>
      </c>
      <c r="FG13" s="26">
        <f t="shared" si="10"/>
        <v>43109</v>
      </c>
      <c r="FH13" s="26">
        <f t="shared" si="10"/>
        <v>43140</v>
      </c>
      <c r="FI13" s="26">
        <f t="shared" si="10"/>
        <v>43168</v>
      </c>
      <c r="FJ13" s="26">
        <f t="shared" si="10"/>
        <v>43199</v>
      </c>
      <c r="FK13" s="26">
        <f t="shared" si="10"/>
        <v>43229</v>
      </c>
      <c r="FL13" s="26">
        <f t="shared" si="10"/>
        <v>43260</v>
      </c>
      <c r="FM13" s="26">
        <f t="shared" si="10"/>
        <v>43290</v>
      </c>
      <c r="FN13" s="26">
        <f t="shared" si="10"/>
        <v>43321</v>
      </c>
      <c r="FO13" s="26">
        <f t="shared" si="10"/>
        <v>43352</v>
      </c>
      <c r="FP13" s="26">
        <f t="shared" si="10"/>
        <v>43382</v>
      </c>
      <c r="FQ13" s="26">
        <f t="shared" si="10"/>
        <v>43413</v>
      </c>
      <c r="FR13" s="26">
        <f t="shared" si="10"/>
        <v>43443</v>
      </c>
      <c r="FS13" s="26">
        <f t="shared" si="10"/>
        <v>43474</v>
      </c>
      <c r="FT13" s="26">
        <f t="shared" si="10"/>
        <v>43505</v>
      </c>
      <c r="FU13" s="26">
        <f t="shared" si="10"/>
        <v>43533</v>
      </c>
      <c r="FV13" s="26">
        <f t="shared" si="10"/>
        <v>43564</v>
      </c>
      <c r="FW13" s="26">
        <f>FW1</f>
        <v>43594</v>
      </c>
      <c r="FX13" s="26">
        <f t="shared" si="10"/>
        <v>43625</v>
      </c>
      <c r="FY13" s="26">
        <f t="shared" ref="FY13:GM13" si="11">FY1</f>
        <v>43655</v>
      </c>
      <c r="FZ13" s="26">
        <f t="shared" si="11"/>
        <v>43686</v>
      </c>
      <c r="GA13" s="26">
        <f t="shared" si="11"/>
        <v>43717</v>
      </c>
      <c r="GB13" s="26">
        <f t="shared" si="11"/>
        <v>43747</v>
      </c>
      <c r="GC13" s="26">
        <f t="shared" si="11"/>
        <v>43778</v>
      </c>
      <c r="GD13" s="26">
        <f t="shared" si="11"/>
        <v>43808</v>
      </c>
      <c r="GE13" s="26">
        <f t="shared" si="11"/>
        <v>43839</v>
      </c>
      <c r="GF13" s="26">
        <f t="shared" si="11"/>
        <v>43870</v>
      </c>
      <c r="GG13" s="26">
        <f t="shared" si="11"/>
        <v>43899</v>
      </c>
      <c r="GH13" s="26">
        <f t="shared" si="11"/>
        <v>43930</v>
      </c>
      <c r="GI13" s="26">
        <f t="shared" si="11"/>
        <v>43960</v>
      </c>
      <c r="GJ13" s="26">
        <f t="shared" si="11"/>
        <v>43991</v>
      </c>
      <c r="GK13" s="26">
        <f t="shared" si="11"/>
        <v>44021</v>
      </c>
      <c r="GL13" s="26">
        <f t="shared" si="11"/>
        <v>44052</v>
      </c>
      <c r="GM13" s="26">
        <f t="shared" si="11"/>
        <v>44083</v>
      </c>
    </row>
    <row r="14" spans="1:195" s="7" customFormat="1" x14ac:dyDescent="0.3">
      <c r="A14" s="31" t="s">
        <v>118</v>
      </c>
      <c r="AS14" s="27">
        <f>'Raw Data'!BG76</f>
        <v>345000</v>
      </c>
      <c r="AT14" s="27">
        <f>'Raw Data'!BH76</f>
        <v>360000</v>
      </c>
      <c r="AU14" s="27">
        <f>'Raw Data'!BI76</f>
        <v>375000</v>
      </c>
      <c r="AV14" s="27">
        <f>'Raw Data'!BJ76</f>
        <v>362500</v>
      </c>
      <c r="AW14" s="27">
        <f>'Raw Data'!BK76</f>
        <v>359000</v>
      </c>
      <c r="AX14" s="27">
        <f>'Raw Data'!BL76</f>
        <v>300000</v>
      </c>
      <c r="AY14" s="27">
        <f>'Raw Data'!BM76</f>
        <v>375000</v>
      </c>
      <c r="AZ14" s="27">
        <f>'Raw Data'!BN76</f>
        <v>325000</v>
      </c>
      <c r="BA14" s="27">
        <f>'Raw Data'!BO76</f>
        <v>334575</v>
      </c>
      <c r="BB14" s="27">
        <f>'Raw Data'!BP76</f>
        <v>394000</v>
      </c>
      <c r="BC14" s="27">
        <f>'Raw Data'!BQ76</f>
        <v>290000</v>
      </c>
      <c r="BD14" s="27">
        <f>'Raw Data'!BR76</f>
        <v>292000</v>
      </c>
      <c r="BE14" s="27">
        <f>'Raw Data'!BS76</f>
        <v>362500</v>
      </c>
      <c r="BF14" s="27">
        <f>'Raw Data'!BT76</f>
        <v>375000</v>
      </c>
      <c r="BG14" s="27">
        <f>'Raw Data'!BU76</f>
        <v>292500</v>
      </c>
      <c r="BH14" s="27">
        <f>'Raw Data'!BV76</f>
        <v>325000</v>
      </c>
      <c r="BI14" s="27">
        <f>'Raw Data'!BW76</f>
        <v>265000</v>
      </c>
      <c r="BJ14" s="27">
        <f>'Raw Data'!BX76</f>
        <v>297500</v>
      </c>
      <c r="BK14" s="27">
        <f>'Raw Data'!BY76</f>
        <v>322500</v>
      </c>
      <c r="BL14" s="27">
        <f>'Raw Data'!BZ76</f>
        <v>335000</v>
      </c>
      <c r="BM14" s="27">
        <f>'Raw Data'!CA76</f>
        <v>310000</v>
      </c>
      <c r="BN14" s="27">
        <f>'Raw Data'!CB76</f>
        <v>367000</v>
      </c>
      <c r="BO14" s="27">
        <f>'Raw Data'!CC76</f>
        <v>399000</v>
      </c>
      <c r="BP14" s="27">
        <f>'Raw Data'!CD76</f>
        <v>336000</v>
      </c>
      <c r="BQ14" s="27">
        <f>'Raw Data'!CE76</f>
        <v>322500</v>
      </c>
      <c r="BR14" s="27">
        <f>'Raw Data'!CF76</f>
        <v>317500</v>
      </c>
      <c r="BS14" s="27">
        <f>'Raw Data'!CG76</f>
        <v>314475</v>
      </c>
      <c r="BT14" s="27">
        <f>'Raw Data'!CH76</f>
        <v>322000</v>
      </c>
      <c r="BU14" s="27">
        <f>'Raw Data'!CI76</f>
        <v>301500</v>
      </c>
      <c r="BV14" s="27">
        <f>'Raw Data'!CJ76</f>
        <v>300000</v>
      </c>
      <c r="BW14" s="27">
        <f>'Raw Data'!CK76</f>
        <v>317250</v>
      </c>
      <c r="BX14" s="27">
        <f>'Raw Data'!CL76</f>
        <v>368952</v>
      </c>
      <c r="BY14" s="27">
        <f>'Raw Data'!CM76</f>
        <v>318750</v>
      </c>
      <c r="BZ14" s="27">
        <f>'Raw Data'!CN76</f>
        <v>341500</v>
      </c>
      <c r="CA14" s="27">
        <f>'Raw Data'!CO76</f>
        <v>408300</v>
      </c>
      <c r="CB14" s="27">
        <f>'Raw Data'!CP76</f>
        <v>347450</v>
      </c>
      <c r="CC14" s="27">
        <f>'Raw Data'!CQ76</f>
        <v>308500</v>
      </c>
      <c r="CD14" s="27">
        <f>'Raw Data'!CR76</f>
        <v>360000</v>
      </c>
      <c r="CE14" s="27">
        <f>'Raw Data'!CS76</f>
        <v>360000</v>
      </c>
      <c r="CF14" s="27">
        <f>'Raw Data'!CT76</f>
        <v>300000</v>
      </c>
      <c r="CG14" s="27">
        <f>'Raw Data'!CU76</f>
        <v>295000</v>
      </c>
      <c r="CH14" s="27">
        <f>'Raw Data'!CV76</f>
        <v>274900</v>
      </c>
      <c r="CI14" s="27">
        <f>'Raw Data'!CW76</f>
        <v>315000</v>
      </c>
      <c r="CJ14" s="27">
        <f>'Raw Data'!CX76</f>
        <v>247000</v>
      </c>
      <c r="CK14" s="27">
        <f>'Raw Data'!CY76</f>
        <v>269000</v>
      </c>
      <c r="CL14" s="27">
        <f>'Raw Data'!CZ76</f>
        <v>265900</v>
      </c>
      <c r="CM14" s="27">
        <f>'Raw Data'!DA76</f>
        <v>307500</v>
      </c>
      <c r="CN14" s="27">
        <f>'Raw Data'!DB76</f>
        <v>295000</v>
      </c>
      <c r="CO14" s="27">
        <f>'Raw Data'!DC76</f>
        <v>310000</v>
      </c>
      <c r="CP14" s="27">
        <f>'Raw Data'!DD76</f>
        <v>298000</v>
      </c>
      <c r="CQ14" s="27">
        <f>'Raw Data'!DE76</f>
        <v>294500</v>
      </c>
      <c r="CR14" s="27">
        <f>'Raw Data'!DF76</f>
        <v>304400</v>
      </c>
      <c r="CS14" s="27">
        <f>'Raw Data'!DG76</f>
        <v>317500</v>
      </c>
      <c r="CT14" s="27">
        <f>'Raw Data'!DH76</f>
        <v>292500</v>
      </c>
      <c r="CU14" s="27">
        <f>'Raw Data'!DI76</f>
        <v>277000</v>
      </c>
      <c r="CV14" s="27">
        <f>'Raw Data'!DJ76</f>
        <v>295000</v>
      </c>
      <c r="CW14" s="27">
        <f>'Raw Data'!DK76</f>
        <v>346500</v>
      </c>
      <c r="CX14" s="27">
        <f>'Raw Data'!DL76</f>
        <v>330000</v>
      </c>
      <c r="CY14" s="27">
        <f>'Raw Data'!DM76</f>
        <v>260000</v>
      </c>
      <c r="CZ14" s="27">
        <f>'Raw Data'!DN76</f>
        <v>300000</v>
      </c>
      <c r="DA14" s="27">
        <f>'Raw Data'!DO76</f>
        <v>305000</v>
      </c>
      <c r="DB14" s="27">
        <f>'Raw Data'!DP76</f>
        <v>284250</v>
      </c>
      <c r="DC14" s="27">
        <f>'Raw Data'!DQ76</f>
        <v>323000</v>
      </c>
      <c r="DD14" s="27">
        <f>'Raw Data'!DR76</f>
        <v>303000</v>
      </c>
      <c r="DE14" s="27">
        <f>'Raw Data'!DS76</f>
        <v>277000</v>
      </c>
      <c r="DF14" s="27">
        <f>'Raw Data'!DT76</f>
        <v>270000</v>
      </c>
      <c r="DG14" s="27">
        <f>'Raw Data'!DU76</f>
        <v>263000</v>
      </c>
      <c r="DH14" s="27">
        <f>'Raw Data'!DV76</f>
        <v>338000</v>
      </c>
      <c r="DI14" s="27">
        <f>'Raw Data'!DW76</f>
        <v>290000</v>
      </c>
      <c r="DJ14" s="27">
        <f>'Raw Data'!DX76</f>
        <v>300000</v>
      </c>
      <c r="DK14" s="27">
        <f>'Raw Data'!DY76</f>
        <v>295425</v>
      </c>
      <c r="DL14" s="27">
        <f>'Raw Data'!DZ76</f>
        <v>275000</v>
      </c>
      <c r="DM14" s="27">
        <f>'Raw Data'!EA76</f>
        <v>289200</v>
      </c>
      <c r="DN14" s="27">
        <f>'Raw Data'!EB76</f>
        <v>294750</v>
      </c>
      <c r="DO14" s="27">
        <f>'Raw Data'!EC76</f>
        <v>320000</v>
      </c>
      <c r="DP14" s="27">
        <f>'Raw Data'!ED76</f>
        <v>299900</v>
      </c>
      <c r="DQ14" s="27">
        <f>'Raw Data'!EE76</f>
        <v>285000</v>
      </c>
      <c r="DR14" s="27">
        <f>'Raw Data'!EF76</f>
        <v>292500</v>
      </c>
      <c r="DS14" s="27">
        <f>'Raw Data'!EG76</f>
        <v>288500</v>
      </c>
      <c r="DT14" s="27">
        <f>'Raw Data'!EH76</f>
        <v>299000</v>
      </c>
      <c r="DU14" s="27">
        <f>'Raw Data'!EI76</f>
        <v>285500</v>
      </c>
      <c r="DV14" s="27">
        <f>'Raw Data'!EJ76</f>
        <v>318000</v>
      </c>
      <c r="DW14" s="27">
        <f>'Raw Data'!EK76</f>
        <v>335000</v>
      </c>
      <c r="DX14" s="27">
        <f>'Raw Data'!EL76</f>
        <v>317500</v>
      </c>
      <c r="DY14" s="27">
        <f>'Raw Data'!EM76</f>
        <v>283880</v>
      </c>
      <c r="DZ14" s="27">
        <f>'Raw Data'!EN76</f>
        <v>300750</v>
      </c>
      <c r="EA14" s="27">
        <f>'Raw Data'!EO76</f>
        <v>280000</v>
      </c>
      <c r="EB14" s="27">
        <f>'Raw Data'!EP76</f>
        <v>300000</v>
      </c>
      <c r="EC14" s="27">
        <f>'Raw Data'!EQ76</f>
        <v>279000</v>
      </c>
      <c r="ED14" s="27">
        <f>'Raw Data'!ER76</f>
        <v>325000</v>
      </c>
      <c r="EE14" s="27">
        <f>'Raw Data'!ES76</f>
        <v>288500</v>
      </c>
      <c r="EF14" s="27">
        <f>'Raw Data'!ET76</f>
        <v>284500</v>
      </c>
      <c r="EG14" s="27">
        <f>'Raw Data'!EU76</f>
        <v>328500</v>
      </c>
      <c r="EH14" s="27">
        <f>'Raw Data'!EV76</f>
        <v>286000</v>
      </c>
      <c r="EI14" s="27">
        <f>'Raw Data'!EW76</f>
        <v>325000</v>
      </c>
      <c r="EJ14" s="27">
        <f>'Raw Data'!EX76</f>
        <v>288000</v>
      </c>
      <c r="EK14" s="27">
        <f>'Raw Data'!EY76</f>
        <v>325000</v>
      </c>
      <c r="EL14" s="27">
        <f>'Raw Data'!EZ76</f>
        <v>340000</v>
      </c>
      <c r="EM14" s="27">
        <f>'Raw Data'!FA76</f>
        <v>325000</v>
      </c>
      <c r="EN14" s="27">
        <f>'Raw Data'!FB76</f>
        <v>330000</v>
      </c>
      <c r="EO14" s="27">
        <f>'Raw Data'!FC76</f>
        <v>309000</v>
      </c>
      <c r="EP14" s="27">
        <f>'Raw Data'!FD76</f>
        <v>310000</v>
      </c>
      <c r="EQ14" s="27">
        <f>'Raw Data'!FE76</f>
        <v>294450</v>
      </c>
      <c r="ER14" s="27">
        <f>'Raw Data'!FF76</f>
        <v>290000</v>
      </c>
      <c r="ES14" s="27">
        <f>'Raw Data'!FG76</f>
        <v>310500</v>
      </c>
      <c r="ET14" s="27">
        <f>'Raw Data'!FH76</f>
        <v>335000</v>
      </c>
      <c r="EU14" s="27">
        <f>'Raw Data'!FI76</f>
        <v>309000</v>
      </c>
      <c r="EV14" s="27">
        <f>'Raw Data'!FJ76</f>
        <v>311500</v>
      </c>
      <c r="EW14" s="27">
        <f>'Raw Data'!FK76</f>
        <v>329000</v>
      </c>
      <c r="EX14" s="27">
        <f>'Raw Data'!FL76</f>
        <v>339000</v>
      </c>
      <c r="EY14" s="27">
        <f>'Raw Data'!FM76</f>
        <v>326000</v>
      </c>
      <c r="EZ14" s="27">
        <f>'Raw Data'!FN76</f>
        <v>325000</v>
      </c>
      <c r="FA14" s="27">
        <f>'Raw Data'!FO76</f>
        <v>330000</v>
      </c>
      <c r="FB14" s="27">
        <f>'Raw Data'!FP76</f>
        <v>324000</v>
      </c>
      <c r="FC14" s="27">
        <f>'Raw Data'!FQ76</f>
        <v>324950</v>
      </c>
      <c r="FD14" s="27">
        <f>'Raw Data'!FR76</f>
        <v>327000</v>
      </c>
      <c r="FE14" s="27">
        <f>'Raw Data'!FS76</f>
        <v>325000</v>
      </c>
      <c r="FF14" s="27">
        <f>'Raw Data'!FT76</f>
        <v>350000</v>
      </c>
      <c r="FG14" s="27">
        <f>'Raw Data'!FU76</f>
        <v>321500</v>
      </c>
      <c r="FH14" s="27">
        <f>'Raw Data'!FV76</f>
        <v>325000</v>
      </c>
      <c r="FI14" s="27">
        <f>'Raw Data'!FW76</f>
        <v>340000</v>
      </c>
      <c r="FJ14" s="27">
        <f>'Raw Data'!FX76</f>
        <v>335000</v>
      </c>
      <c r="FK14" s="27">
        <f>'Raw Data'!FY76</f>
        <v>370000</v>
      </c>
      <c r="FL14" s="27">
        <f>'Raw Data'!FZ76</f>
        <v>330000</v>
      </c>
      <c r="FM14" s="27">
        <f>'Raw Data'!GA76</f>
        <v>346500</v>
      </c>
      <c r="FN14" s="27">
        <f>'Raw Data'!GB76</f>
        <v>346450</v>
      </c>
      <c r="FO14" s="27">
        <f>'Raw Data'!GC76</f>
        <v>311000</v>
      </c>
      <c r="FP14" s="27">
        <f>'Raw Data'!GD76</f>
        <v>348500</v>
      </c>
      <c r="FQ14" s="27">
        <f>'Raw Data'!GE76</f>
        <v>356000</v>
      </c>
      <c r="FR14" s="27">
        <f>'Raw Data'!GF76</f>
        <v>354500</v>
      </c>
      <c r="FS14" s="27">
        <f>'Raw Data'!GG76</f>
        <v>339000</v>
      </c>
      <c r="FT14" s="27">
        <f>'Raw Data'!GH76</f>
        <v>332750</v>
      </c>
      <c r="FU14" s="27">
        <f>'Raw Data'!GI76</f>
        <v>347250</v>
      </c>
      <c r="FV14" s="27">
        <f>'Raw Data'!GJ76</f>
        <v>345000</v>
      </c>
      <c r="FW14" s="27">
        <f>'Raw Data'!GK76</f>
        <v>349950</v>
      </c>
      <c r="FX14" s="27">
        <f>'Raw Data'!GL76</f>
        <v>342500</v>
      </c>
      <c r="FY14" s="27">
        <f>'Raw Data'!GM76</f>
        <v>332500</v>
      </c>
      <c r="FZ14" s="27">
        <f>'Raw Data'!GN76</f>
        <v>331780</v>
      </c>
      <c r="GA14" s="27">
        <f>'Raw Data'!GO76</f>
        <v>347250</v>
      </c>
      <c r="GB14" s="27">
        <f>'Raw Data'!GP76</f>
        <v>351000</v>
      </c>
      <c r="GC14" s="27">
        <f>'Raw Data'!GQ76</f>
        <v>359000</v>
      </c>
      <c r="GD14" s="27">
        <f>'Raw Data'!GR76</f>
        <v>384500</v>
      </c>
      <c r="GE14" s="27">
        <f>'Raw Data'!GS76</f>
        <v>370000</v>
      </c>
      <c r="GF14" s="27">
        <f>'Raw Data'!GT76</f>
        <v>356000</v>
      </c>
      <c r="GG14" s="27">
        <f>'Raw Data'!GU76</f>
        <v>365000</v>
      </c>
      <c r="GH14" s="27">
        <f>'Raw Data'!GV76</f>
        <v>360000</v>
      </c>
      <c r="GI14" s="27">
        <f>'Raw Data'!GW76</f>
        <v>373750</v>
      </c>
      <c r="GJ14" s="27">
        <f>'Raw Data'!GX76</f>
        <v>364570</v>
      </c>
      <c r="GK14" s="27">
        <f>'Raw Data'!GY76</f>
        <v>398000</v>
      </c>
      <c r="GL14" s="27">
        <f>'Raw Data'!GZ76</f>
        <v>0</v>
      </c>
      <c r="GM14" s="27">
        <f>'Raw Data'!HA76</f>
        <v>0</v>
      </c>
    </row>
    <row r="15" spans="1:195" s="7" customFormat="1" x14ac:dyDescent="0.3">
      <c r="A15" s="31" t="s">
        <v>117</v>
      </c>
      <c r="AS15" s="7">
        <f>'Raw Data'!BG74</f>
        <v>83</v>
      </c>
      <c r="AT15" s="7">
        <f>'Raw Data'!BH74</f>
        <v>77</v>
      </c>
      <c r="AU15" s="7">
        <f>'Raw Data'!BI74</f>
        <v>97</v>
      </c>
      <c r="AV15" s="7">
        <f>'Raw Data'!BJ74</f>
        <v>94</v>
      </c>
      <c r="AW15" s="7">
        <f>'Raw Data'!BK74</f>
        <v>77</v>
      </c>
      <c r="AX15" s="7">
        <f>'Raw Data'!BL74</f>
        <v>83</v>
      </c>
      <c r="AY15" s="7">
        <f>'Raw Data'!BM74</f>
        <v>77</v>
      </c>
      <c r="AZ15" s="7">
        <f>'Raw Data'!BN74</f>
        <v>77</v>
      </c>
      <c r="BA15" s="7">
        <f>'Raw Data'!BO74</f>
        <v>52</v>
      </c>
      <c r="BB15" s="7">
        <f>'Raw Data'!BP74</f>
        <v>65</v>
      </c>
      <c r="BC15" s="7">
        <f>'Raw Data'!BQ74</f>
        <v>39</v>
      </c>
      <c r="BD15" s="7">
        <f>'Raw Data'!BR74</f>
        <v>60</v>
      </c>
      <c r="BE15" s="7">
        <f>'Raw Data'!BS74</f>
        <v>80</v>
      </c>
      <c r="BF15" s="7">
        <f>'Raw Data'!BT74</f>
        <v>75</v>
      </c>
      <c r="BG15" s="7">
        <f>'Raw Data'!BU74</f>
        <v>96</v>
      </c>
      <c r="BH15" s="7">
        <f>'Raw Data'!BV74</f>
        <v>101</v>
      </c>
      <c r="BI15" s="7">
        <f>'Raw Data'!BW74</f>
        <v>91</v>
      </c>
      <c r="BJ15" s="7">
        <f>'Raw Data'!BX74</f>
        <v>88</v>
      </c>
      <c r="BK15" s="7">
        <f>'Raw Data'!BY74</f>
        <v>86</v>
      </c>
      <c r="BL15" s="7">
        <f>'Raw Data'!BZ74</f>
        <v>84</v>
      </c>
      <c r="BM15" s="7">
        <f>'Raw Data'!CA74</f>
        <v>90</v>
      </c>
      <c r="BN15" s="7">
        <f>'Raw Data'!CB74</f>
        <v>86</v>
      </c>
      <c r="BO15" s="7">
        <f>'Raw Data'!CC74</f>
        <v>85</v>
      </c>
      <c r="BP15" s="7">
        <f>'Raw Data'!CD74</f>
        <v>66</v>
      </c>
      <c r="BQ15" s="7">
        <f>'Raw Data'!CE74</f>
        <v>102</v>
      </c>
      <c r="BR15" s="7">
        <f>'Raw Data'!CF74</f>
        <v>105</v>
      </c>
      <c r="BS15" s="7">
        <f>'Raw Data'!CG74</f>
        <v>122</v>
      </c>
      <c r="BT15" s="7">
        <f>'Raw Data'!CH74</f>
        <v>121</v>
      </c>
      <c r="BU15" s="7">
        <f>'Raw Data'!CI74</f>
        <v>98</v>
      </c>
      <c r="BV15" s="7">
        <f>'Raw Data'!CJ74</f>
        <v>91</v>
      </c>
      <c r="BW15" s="7">
        <f>'Raw Data'!CK74</f>
        <v>94</v>
      </c>
      <c r="BX15" s="7">
        <f>'Raw Data'!CL74</f>
        <v>100</v>
      </c>
      <c r="BY15" s="7">
        <f>'Raw Data'!CM74</f>
        <v>90</v>
      </c>
      <c r="BZ15" s="7">
        <f>'Raw Data'!CN74</f>
        <v>112</v>
      </c>
      <c r="CA15" s="7">
        <f>'Raw Data'!CO74</f>
        <v>72</v>
      </c>
      <c r="CB15" s="7">
        <f>'Raw Data'!CP74</f>
        <v>78</v>
      </c>
      <c r="CC15" s="7">
        <f>'Raw Data'!CQ74</f>
        <v>112</v>
      </c>
      <c r="CD15" s="7">
        <f>'Raw Data'!CR74</f>
        <v>123</v>
      </c>
      <c r="CE15" s="7">
        <f>'Raw Data'!CS74</f>
        <v>111</v>
      </c>
      <c r="CF15" s="7">
        <f>'Raw Data'!CT74</f>
        <v>127</v>
      </c>
      <c r="CG15" s="7">
        <f>'Raw Data'!CU74</f>
        <v>101</v>
      </c>
      <c r="CH15" s="7">
        <f>'Raw Data'!CV74</f>
        <v>93</v>
      </c>
      <c r="CI15" s="7">
        <f>'Raw Data'!CW74</f>
        <v>99</v>
      </c>
      <c r="CJ15" s="7">
        <f>'Raw Data'!CX74</f>
        <v>93</v>
      </c>
      <c r="CK15" s="7">
        <f>'Raw Data'!CY74</f>
        <v>61</v>
      </c>
      <c r="CL15" s="7">
        <f>'Raw Data'!CZ74</f>
        <v>89</v>
      </c>
      <c r="CM15" s="7">
        <f>'Raw Data'!DA74</f>
        <v>81</v>
      </c>
      <c r="CN15" s="7">
        <f>'Raw Data'!DB74</f>
        <v>97</v>
      </c>
      <c r="CO15" s="7">
        <f>'Raw Data'!DC74</f>
        <v>149</v>
      </c>
      <c r="CP15" s="7">
        <f>'Raw Data'!DD74</f>
        <v>118</v>
      </c>
      <c r="CQ15" s="7">
        <f>'Raw Data'!DE74</f>
        <v>140</v>
      </c>
      <c r="CR15" s="7">
        <f>'Raw Data'!DF74</f>
        <v>123</v>
      </c>
      <c r="CS15" s="7">
        <f>'Raw Data'!DG74</f>
        <v>102</v>
      </c>
      <c r="CT15" s="7">
        <f>'Raw Data'!DH74</f>
        <v>114</v>
      </c>
      <c r="CU15" s="7">
        <f>'Raw Data'!DI74</f>
        <v>125</v>
      </c>
      <c r="CV15" s="7">
        <f>'Raw Data'!DJ74</f>
        <v>117</v>
      </c>
      <c r="CW15" s="7">
        <f>'Raw Data'!DK74</f>
        <v>109</v>
      </c>
      <c r="CX15" s="7">
        <f>'Raw Data'!DL74</f>
        <v>93</v>
      </c>
      <c r="CY15" s="7">
        <f>'Raw Data'!DM74</f>
        <v>77</v>
      </c>
      <c r="CZ15" s="7">
        <f>'Raw Data'!DN74</f>
        <v>79</v>
      </c>
      <c r="DA15" s="7">
        <f>'Raw Data'!DO74</f>
        <v>121</v>
      </c>
      <c r="DB15" s="7">
        <f>'Raw Data'!DP74</f>
        <v>155</v>
      </c>
      <c r="DC15" s="7">
        <f>'Raw Data'!DQ74</f>
        <v>140</v>
      </c>
      <c r="DD15" s="7">
        <f>'Raw Data'!DR74</f>
        <v>135</v>
      </c>
      <c r="DE15" s="7">
        <f>'Raw Data'!DS74</f>
        <v>143</v>
      </c>
      <c r="DF15" s="7">
        <f>'Raw Data'!DT74</f>
        <v>114</v>
      </c>
      <c r="DG15" s="7">
        <f>'Raw Data'!DU74</f>
        <v>105</v>
      </c>
      <c r="DH15" s="7">
        <f>'Raw Data'!DV74</f>
        <v>99</v>
      </c>
      <c r="DI15" s="7">
        <f>'Raw Data'!DW74</f>
        <v>95</v>
      </c>
      <c r="DJ15" s="7">
        <f>'Raw Data'!DX74</f>
        <v>114</v>
      </c>
      <c r="DK15" s="7">
        <f>'Raw Data'!DY74</f>
        <v>89</v>
      </c>
      <c r="DL15" s="7">
        <f>'Raw Data'!DZ74</f>
        <v>75</v>
      </c>
      <c r="DM15" s="7">
        <f>'Raw Data'!EA74</f>
        <v>92</v>
      </c>
      <c r="DN15" s="7">
        <f>'Raw Data'!EB74</f>
        <v>120</v>
      </c>
      <c r="DO15" s="7">
        <f>'Raw Data'!EC74</f>
        <v>167</v>
      </c>
      <c r="DP15" s="7">
        <f>'Raw Data'!ED74</f>
        <v>133</v>
      </c>
      <c r="DQ15" s="7">
        <f>'Raw Data'!EE74</f>
        <v>102</v>
      </c>
      <c r="DR15" s="7">
        <f>'Raw Data'!EF74</f>
        <v>88</v>
      </c>
      <c r="DS15" s="7">
        <f>'Raw Data'!EG74</f>
        <v>132</v>
      </c>
      <c r="DT15" s="7">
        <f>'Raw Data'!EH74</f>
        <v>128</v>
      </c>
      <c r="DU15" s="7">
        <f>'Raw Data'!EI74</f>
        <v>100</v>
      </c>
      <c r="DV15" s="7">
        <f>'Raw Data'!EJ74</f>
        <v>144</v>
      </c>
      <c r="DW15" s="7">
        <f>'Raw Data'!EK74</f>
        <v>86</v>
      </c>
      <c r="DX15" s="7">
        <f>'Raw Data'!EL74</f>
        <v>94</v>
      </c>
      <c r="DY15" s="7">
        <f>'Raw Data'!EM74</f>
        <v>110</v>
      </c>
      <c r="DZ15" s="7">
        <f>'Raw Data'!EN74</f>
        <v>140</v>
      </c>
      <c r="EA15" s="7">
        <f>'Raw Data'!EO74</f>
        <v>177</v>
      </c>
      <c r="EB15" s="7">
        <f>'Raw Data'!EP74</f>
        <v>155</v>
      </c>
      <c r="EC15" s="7">
        <f>'Raw Data'!EQ74</f>
        <v>152</v>
      </c>
      <c r="ED15" s="7">
        <f>'Raw Data'!ER74</f>
        <v>122</v>
      </c>
      <c r="EE15" s="7">
        <f>'Raw Data'!ES74</f>
        <v>120</v>
      </c>
      <c r="EF15" s="7">
        <f>'Raw Data'!ET74</f>
        <v>128</v>
      </c>
      <c r="EG15" s="7">
        <f>'Raw Data'!EU74</f>
        <v>124</v>
      </c>
      <c r="EH15" s="7">
        <f>'Raw Data'!EV74</f>
        <v>131</v>
      </c>
      <c r="EI15" s="7">
        <f>'Raw Data'!EW74</f>
        <v>97</v>
      </c>
      <c r="EJ15" s="7">
        <f>'Raw Data'!EX74</f>
        <v>77</v>
      </c>
      <c r="EK15" s="7">
        <f>'Raw Data'!EY74</f>
        <v>115</v>
      </c>
      <c r="EL15" s="7">
        <f>'Raw Data'!EZ74</f>
        <v>138</v>
      </c>
      <c r="EM15" s="7">
        <f>'Raw Data'!FA74</f>
        <v>153</v>
      </c>
      <c r="EN15" s="7">
        <f>'Raw Data'!FB74</f>
        <v>155</v>
      </c>
      <c r="EO15" s="7">
        <f>'Raw Data'!FC74</f>
        <v>135</v>
      </c>
      <c r="EP15" s="7">
        <f>'Raw Data'!FD74</f>
        <v>127</v>
      </c>
      <c r="EQ15" s="7">
        <f>'Raw Data'!FE74</f>
        <v>134</v>
      </c>
      <c r="ER15" s="7">
        <f>'Raw Data'!FF74</f>
        <v>125</v>
      </c>
      <c r="ES15" s="7">
        <f>'Raw Data'!FG74</f>
        <v>119</v>
      </c>
      <c r="ET15" s="7">
        <f>'Raw Data'!FH74</f>
        <v>157</v>
      </c>
      <c r="EU15" s="7">
        <f>'Raw Data'!FI74</f>
        <v>99</v>
      </c>
      <c r="EV15" s="7">
        <f>'Raw Data'!FJ74</f>
        <v>114</v>
      </c>
      <c r="EW15" s="7">
        <f>'Raw Data'!FK74</f>
        <v>159</v>
      </c>
      <c r="EX15" s="7">
        <f>'Raw Data'!FL74</f>
        <v>155</v>
      </c>
      <c r="EY15" s="7">
        <f>'Raw Data'!FM74</f>
        <v>170</v>
      </c>
      <c r="EZ15" s="7">
        <f>'Raw Data'!FN74</f>
        <v>189</v>
      </c>
      <c r="FA15" s="7">
        <f>'Raw Data'!FO74</f>
        <v>113</v>
      </c>
      <c r="FB15" s="7">
        <f>'Raw Data'!FP74</f>
        <v>134</v>
      </c>
      <c r="FC15" s="7">
        <f>'Raw Data'!FQ74</f>
        <v>146</v>
      </c>
      <c r="FD15" s="7">
        <f>'Raw Data'!FR74</f>
        <v>142</v>
      </c>
      <c r="FE15" s="7">
        <f>'Raw Data'!FS74</f>
        <v>141</v>
      </c>
      <c r="FF15" s="7">
        <f>'Raw Data'!FT74</f>
        <v>146</v>
      </c>
      <c r="FG15" s="7">
        <f>'Raw Data'!FU74</f>
        <v>100</v>
      </c>
      <c r="FH15" s="7">
        <f>'Raw Data'!FV74</f>
        <v>79</v>
      </c>
      <c r="FI15" s="7">
        <f>'Raw Data'!FW74</f>
        <v>159</v>
      </c>
      <c r="FJ15" s="7">
        <f>'Raw Data'!FX74</f>
        <v>154</v>
      </c>
      <c r="FK15" s="7">
        <f>'Raw Data'!FY74</f>
        <v>189</v>
      </c>
      <c r="FL15" s="7">
        <f>'Raw Data'!FZ74</f>
        <v>161</v>
      </c>
      <c r="FM15" s="7">
        <f>'Raw Data'!GA74</f>
        <v>146</v>
      </c>
      <c r="FN15" s="7">
        <f>'Raw Data'!GB74</f>
        <v>156</v>
      </c>
      <c r="FO15" s="7">
        <f>'Raw Data'!GC74</f>
        <v>118</v>
      </c>
      <c r="FP15" s="7">
        <f>'Raw Data'!GD74</f>
        <v>154</v>
      </c>
      <c r="FQ15" s="7">
        <f>'Raw Data'!GE74</f>
        <v>121</v>
      </c>
      <c r="FR15" s="7">
        <f>'Raw Data'!GF74</f>
        <v>142</v>
      </c>
      <c r="FS15" s="7">
        <f>'Raw Data'!GG74</f>
        <v>105</v>
      </c>
      <c r="FT15" s="7">
        <f>'Raw Data'!GH74</f>
        <v>104</v>
      </c>
      <c r="FU15" s="7">
        <f>'Raw Data'!GI74</f>
        <v>158</v>
      </c>
      <c r="FV15" s="7">
        <f>'Raw Data'!GJ74</f>
        <v>170</v>
      </c>
      <c r="FW15" s="7">
        <f>'Raw Data'!GK74</f>
        <v>188</v>
      </c>
      <c r="FX15" s="7">
        <f>'Raw Data'!GL74</f>
        <v>166</v>
      </c>
      <c r="FY15" s="7">
        <f>'Raw Data'!GM74</f>
        <v>156</v>
      </c>
      <c r="FZ15" s="7">
        <f>'Raw Data'!GN74</f>
        <v>171</v>
      </c>
      <c r="GA15" s="7">
        <f>'Raw Data'!GO74</f>
        <v>138</v>
      </c>
      <c r="GB15" s="7">
        <f>'Raw Data'!GP74</f>
        <v>162</v>
      </c>
      <c r="GC15" s="7">
        <f>'Raw Data'!GQ74</f>
        <v>174</v>
      </c>
      <c r="GD15" s="7">
        <f>'Raw Data'!GR74</f>
        <v>146</v>
      </c>
      <c r="GE15" s="7">
        <f>'Raw Data'!GS74</f>
        <v>125</v>
      </c>
      <c r="GF15" s="7">
        <f>'Raw Data'!GT74</f>
        <v>126</v>
      </c>
      <c r="GG15" s="7">
        <f>'Raw Data'!GU74</f>
        <v>175</v>
      </c>
      <c r="GH15" s="7">
        <f>'Raw Data'!GV74</f>
        <v>131</v>
      </c>
      <c r="GI15" s="7">
        <f>'Raw Data'!GW74</f>
        <v>128</v>
      </c>
      <c r="GJ15" s="7">
        <f>'Raw Data'!GX74</f>
        <v>175</v>
      </c>
      <c r="GK15" s="7">
        <f>'Raw Data'!GY74</f>
        <v>321</v>
      </c>
      <c r="GL15" s="7">
        <f>'Raw Data'!GZ74</f>
        <v>0</v>
      </c>
      <c r="GM15" s="7">
        <f>'Raw Data'!HA74</f>
        <v>0</v>
      </c>
    </row>
    <row r="17" spans="1:198" s="7" customFormat="1" x14ac:dyDescent="0.3">
      <c r="A17" s="31"/>
      <c r="AS17" s="26">
        <f>AS1</f>
        <v>39510</v>
      </c>
      <c r="AT17" s="26">
        <f t="shared" ref="AT17:DE17" si="12">AT1</f>
        <v>39539</v>
      </c>
      <c r="AU17" s="26">
        <f t="shared" si="12"/>
        <v>39569</v>
      </c>
      <c r="AV17" s="26">
        <f t="shared" si="12"/>
        <v>39600</v>
      </c>
      <c r="AW17" s="26">
        <f t="shared" si="12"/>
        <v>39630</v>
      </c>
      <c r="AX17" s="26">
        <f t="shared" si="12"/>
        <v>39661</v>
      </c>
      <c r="AY17" s="26">
        <f t="shared" si="12"/>
        <v>39692</v>
      </c>
      <c r="AZ17" s="26">
        <f t="shared" si="12"/>
        <v>39729</v>
      </c>
      <c r="BA17" s="26">
        <f t="shared" si="12"/>
        <v>39766</v>
      </c>
      <c r="BB17" s="26">
        <f t="shared" si="12"/>
        <v>39803</v>
      </c>
      <c r="BC17" s="26">
        <f t="shared" si="12"/>
        <v>39840</v>
      </c>
      <c r="BD17" s="26">
        <f t="shared" si="12"/>
        <v>39853</v>
      </c>
      <c r="BE17" s="26">
        <f t="shared" si="12"/>
        <v>39881</v>
      </c>
      <c r="BF17" s="26">
        <f t="shared" si="12"/>
        <v>39912</v>
      </c>
      <c r="BG17" s="26">
        <f t="shared" si="12"/>
        <v>39942</v>
      </c>
      <c r="BH17" s="26">
        <f t="shared" si="12"/>
        <v>39973</v>
      </c>
      <c r="BI17" s="26">
        <f t="shared" si="12"/>
        <v>40003</v>
      </c>
      <c r="BJ17" s="26">
        <f t="shared" si="12"/>
        <v>40034</v>
      </c>
      <c r="BK17" s="26">
        <f t="shared" si="12"/>
        <v>40065</v>
      </c>
      <c r="BL17" s="26">
        <f t="shared" si="12"/>
        <v>40095</v>
      </c>
      <c r="BM17" s="26">
        <f t="shared" si="12"/>
        <v>40126</v>
      </c>
      <c r="BN17" s="26">
        <f t="shared" si="12"/>
        <v>40156</v>
      </c>
      <c r="BO17" s="26">
        <f t="shared" si="12"/>
        <v>40187</v>
      </c>
      <c r="BP17" s="26">
        <f t="shared" si="12"/>
        <v>40218</v>
      </c>
      <c r="BQ17" s="26">
        <f t="shared" si="12"/>
        <v>40246</v>
      </c>
      <c r="BR17" s="26">
        <f t="shared" si="12"/>
        <v>40277</v>
      </c>
      <c r="BS17" s="26">
        <f t="shared" si="12"/>
        <v>40307</v>
      </c>
      <c r="BT17" s="26">
        <f t="shared" si="12"/>
        <v>40338</v>
      </c>
      <c r="BU17" s="26">
        <f t="shared" si="12"/>
        <v>40368</v>
      </c>
      <c r="BV17" s="26">
        <f t="shared" si="12"/>
        <v>40399</v>
      </c>
      <c r="BW17" s="26">
        <f t="shared" si="12"/>
        <v>40430</v>
      </c>
      <c r="BX17" s="26">
        <f t="shared" si="12"/>
        <v>40460</v>
      </c>
      <c r="BY17" s="26">
        <f t="shared" si="12"/>
        <v>40491</v>
      </c>
      <c r="BZ17" s="26">
        <f t="shared" si="12"/>
        <v>40521</v>
      </c>
      <c r="CA17" s="26">
        <f t="shared" si="12"/>
        <v>40552</v>
      </c>
      <c r="CB17" s="26">
        <f t="shared" si="12"/>
        <v>40583</v>
      </c>
      <c r="CC17" s="26">
        <f t="shared" si="12"/>
        <v>40611</v>
      </c>
      <c r="CD17" s="26">
        <f t="shared" si="12"/>
        <v>40642</v>
      </c>
      <c r="CE17" s="26">
        <f t="shared" si="12"/>
        <v>40672</v>
      </c>
      <c r="CF17" s="26">
        <f t="shared" si="12"/>
        <v>40703</v>
      </c>
      <c r="CG17" s="26">
        <f t="shared" si="12"/>
        <v>40733</v>
      </c>
      <c r="CH17" s="26">
        <f t="shared" si="12"/>
        <v>40764</v>
      </c>
      <c r="CI17" s="26">
        <f t="shared" si="12"/>
        <v>40795</v>
      </c>
      <c r="CJ17" s="26">
        <f t="shared" si="12"/>
        <v>40825</v>
      </c>
      <c r="CK17" s="26">
        <f t="shared" si="12"/>
        <v>40856</v>
      </c>
      <c r="CL17" s="26">
        <f t="shared" si="12"/>
        <v>40886</v>
      </c>
      <c r="CM17" s="26">
        <f t="shared" si="12"/>
        <v>40917</v>
      </c>
      <c r="CN17" s="26">
        <f t="shared" si="12"/>
        <v>40948</v>
      </c>
      <c r="CO17" s="26">
        <f t="shared" si="12"/>
        <v>40977</v>
      </c>
      <c r="CP17" s="26">
        <f t="shared" si="12"/>
        <v>41008</v>
      </c>
      <c r="CQ17" s="26">
        <f t="shared" si="12"/>
        <v>41038</v>
      </c>
      <c r="CR17" s="26">
        <f t="shared" si="12"/>
        <v>41069</v>
      </c>
      <c r="CS17" s="26">
        <f t="shared" si="12"/>
        <v>41099</v>
      </c>
      <c r="CT17" s="26">
        <f t="shared" si="12"/>
        <v>41130</v>
      </c>
      <c r="CU17" s="26">
        <f t="shared" si="12"/>
        <v>41161</v>
      </c>
      <c r="CV17" s="26">
        <f t="shared" si="12"/>
        <v>41191</v>
      </c>
      <c r="CW17" s="26">
        <f t="shared" si="12"/>
        <v>41222</v>
      </c>
      <c r="CX17" s="26">
        <f t="shared" si="12"/>
        <v>41252</v>
      </c>
      <c r="CY17" s="26">
        <f t="shared" si="12"/>
        <v>41283</v>
      </c>
      <c r="CZ17" s="26">
        <f t="shared" si="12"/>
        <v>41314</v>
      </c>
      <c r="DA17" s="26">
        <f t="shared" si="12"/>
        <v>41342</v>
      </c>
      <c r="DB17" s="26">
        <f t="shared" si="12"/>
        <v>41373</v>
      </c>
      <c r="DC17" s="26">
        <f t="shared" si="12"/>
        <v>41403</v>
      </c>
      <c r="DD17" s="26">
        <f t="shared" si="12"/>
        <v>41434</v>
      </c>
      <c r="DE17" s="26">
        <f t="shared" si="12"/>
        <v>41464</v>
      </c>
      <c r="DF17" s="26">
        <f t="shared" ref="DF17:EX17" si="13">DF1</f>
        <v>41495</v>
      </c>
      <c r="DG17" s="26">
        <f t="shared" si="13"/>
        <v>41526</v>
      </c>
      <c r="DH17" s="26">
        <f t="shared" si="13"/>
        <v>41556</v>
      </c>
      <c r="DI17" s="26">
        <f t="shared" si="13"/>
        <v>41587</v>
      </c>
      <c r="DJ17" s="26">
        <f t="shared" si="13"/>
        <v>41617</v>
      </c>
      <c r="DK17" s="26">
        <f t="shared" si="13"/>
        <v>41648</v>
      </c>
      <c r="DL17" s="26">
        <f t="shared" si="13"/>
        <v>41679</v>
      </c>
      <c r="DM17" s="26">
        <f t="shared" si="13"/>
        <v>41707</v>
      </c>
      <c r="DN17" s="26">
        <f t="shared" si="13"/>
        <v>41738</v>
      </c>
      <c r="DO17" s="26">
        <f t="shared" si="13"/>
        <v>41768</v>
      </c>
      <c r="DP17" s="26">
        <f t="shared" si="13"/>
        <v>41799</v>
      </c>
      <c r="DQ17" s="26">
        <f t="shared" si="13"/>
        <v>41829</v>
      </c>
      <c r="DR17" s="26">
        <f t="shared" si="13"/>
        <v>41860</v>
      </c>
      <c r="DS17" s="26">
        <f t="shared" si="13"/>
        <v>41891</v>
      </c>
      <c r="DT17" s="26">
        <f t="shared" si="13"/>
        <v>41921</v>
      </c>
      <c r="DU17" s="26">
        <f t="shared" si="13"/>
        <v>41952</v>
      </c>
      <c r="DV17" s="26">
        <f t="shared" si="13"/>
        <v>41982</v>
      </c>
      <c r="DW17" s="26">
        <f t="shared" si="13"/>
        <v>42013</v>
      </c>
      <c r="DX17" s="26">
        <f t="shared" si="13"/>
        <v>42044</v>
      </c>
      <c r="DY17" s="26">
        <f t="shared" si="13"/>
        <v>42072</v>
      </c>
      <c r="DZ17" s="26">
        <f t="shared" si="13"/>
        <v>42103</v>
      </c>
      <c r="EA17" s="26">
        <f t="shared" si="13"/>
        <v>42133</v>
      </c>
      <c r="EB17" s="26">
        <f t="shared" si="13"/>
        <v>42164</v>
      </c>
      <c r="EC17" s="26">
        <f t="shared" si="13"/>
        <v>42194</v>
      </c>
      <c r="ED17" s="26">
        <f t="shared" si="13"/>
        <v>42225</v>
      </c>
      <c r="EE17" s="26">
        <f t="shared" si="13"/>
        <v>42256</v>
      </c>
      <c r="EF17" s="26">
        <f t="shared" si="13"/>
        <v>42286</v>
      </c>
      <c r="EG17" s="26">
        <f t="shared" si="13"/>
        <v>42317</v>
      </c>
      <c r="EH17" s="26">
        <f t="shared" si="13"/>
        <v>42347</v>
      </c>
      <c r="EI17" s="26">
        <f t="shared" si="13"/>
        <v>42378</v>
      </c>
      <c r="EJ17" s="26">
        <f t="shared" si="13"/>
        <v>42409</v>
      </c>
      <c r="EK17" s="26">
        <f t="shared" si="13"/>
        <v>42438</v>
      </c>
      <c r="EL17" s="26">
        <f t="shared" si="13"/>
        <v>42469</v>
      </c>
      <c r="EM17" s="26">
        <f t="shared" si="13"/>
        <v>42499</v>
      </c>
      <c r="EN17" s="26">
        <f t="shared" si="13"/>
        <v>42530</v>
      </c>
      <c r="EO17" s="26">
        <f t="shared" si="13"/>
        <v>42560</v>
      </c>
      <c r="EP17" s="26">
        <f t="shared" si="13"/>
        <v>42591</v>
      </c>
      <c r="EQ17" s="26">
        <f t="shared" si="13"/>
        <v>42622</v>
      </c>
      <c r="ER17" s="26">
        <f t="shared" si="13"/>
        <v>42652</v>
      </c>
      <c r="ES17" s="26">
        <f t="shared" si="13"/>
        <v>42683</v>
      </c>
      <c r="ET17" s="26">
        <f t="shared" si="13"/>
        <v>42713</v>
      </c>
      <c r="EU17" s="26">
        <f t="shared" si="13"/>
        <v>42744</v>
      </c>
      <c r="EV17" s="26">
        <f t="shared" si="13"/>
        <v>42775</v>
      </c>
      <c r="EW17" s="26">
        <f t="shared" si="13"/>
        <v>42803</v>
      </c>
      <c r="EX17" s="26">
        <f t="shared" si="13"/>
        <v>42834</v>
      </c>
      <c r="EY17" s="26">
        <f t="shared" ref="EY17:FX17" si="14">EY1</f>
        <v>42864</v>
      </c>
      <c r="EZ17" s="26">
        <f t="shared" si="14"/>
        <v>42895</v>
      </c>
      <c r="FA17" s="26">
        <f t="shared" si="14"/>
        <v>42925</v>
      </c>
      <c r="FB17" s="26">
        <f t="shared" si="14"/>
        <v>42956</v>
      </c>
      <c r="FC17" s="26">
        <f t="shared" si="14"/>
        <v>42987</v>
      </c>
      <c r="FD17" s="26">
        <f t="shared" si="14"/>
        <v>43017</v>
      </c>
      <c r="FE17" s="26">
        <f t="shared" si="14"/>
        <v>43048</v>
      </c>
      <c r="FF17" s="26">
        <f t="shared" si="14"/>
        <v>43078</v>
      </c>
      <c r="FG17" s="26">
        <f t="shared" si="14"/>
        <v>43109</v>
      </c>
      <c r="FH17" s="26">
        <f t="shared" si="14"/>
        <v>43140</v>
      </c>
      <c r="FI17" s="26">
        <f t="shared" si="14"/>
        <v>43168</v>
      </c>
      <c r="FJ17" s="26">
        <f t="shared" si="14"/>
        <v>43199</v>
      </c>
      <c r="FK17" s="26">
        <f t="shared" si="14"/>
        <v>43229</v>
      </c>
      <c r="FL17" s="26">
        <f t="shared" si="14"/>
        <v>43260</v>
      </c>
      <c r="FM17" s="26">
        <f t="shared" si="14"/>
        <v>43290</v>
      </c>
      <c r="FN17" s="26">
        <f t="shared" si="14"/>
        <v>43321</v>
      </c>
      <c r="FO17" s="26">
        <f t="shared" si="14"/>
        <v>43352</v>
      </c>
      <c r="FP17" s="26">
        <f t="shared" si="14"/>
        <v>43382</v>
      </c>
      <c r="FQ17" s="26">
        <f t="shared" si="14"/>
        <v>43413</v>
      </c>
      <c r="FR17" s="26">
        <f t="shared" si="14"/>
        <v>43443</v>
      </c>
      <c r="FS17" s="26">
        <f t="shared" si="14"/>
        <v>43474</v>
      </c>
      <c r="FT17" s="26">
        <f t="shared" si="14"/>
        <v>43505</v>
      </c>
      <c r="FU17" s="26">
        <f t="shared" si="14"/>
        <v>43533</v>
      </c>
      <c r="FV17" s="26">
        <f t="shared" si="14"/>
        <v>43564</v>
      </c>
      <c r="FW17" s="26">
        <f>FW1</f>
        <v>43594</v>
      </c>
      <c r="FX17" s="26">
        <f t="shared" si="14"/>
        <v>43625</v>
      </c>
      <c r="FY17" s="26">
        <f t="shared" ref="FY17:GM17" si="15">FY1</f>
        <v>43655</v>
      </c>
      <c r="FZ17" s="26">
        <f t="shared" si="15"/>
        <v>43686</v>
      </c>
      <c r="GA17" s="26">
        <f t="shared" si="15"/>
        <v>43717</v>
      </c>
      <c r="GB17" s="26">
        <f t="shared" si="15"/>
        <v>43747</v>
      </c>
      <c r="GC17" s="26">
        <f t="shared" si="15"/>
        <v>43778</v>
      </c>
      <c r="GD17" s="26">
        <f t="shared" si="15"/>
        <v>43808</v>
      </c>
      <c r="GE17" s="26">
        <f t="shared" si="15"/>
        <v>43839</v>
      </c>
      <c r="GF17" s="26">
        <f t="shared" si="15"/>
        <v>43870</v>
      </c>
      <c r="GG17" s="26">
        <f t="shared" si="15"/>
        <v>43899</v>
      </c>
      <c r="GH17" s="26">
        <f t="shared" si="15"/>
        <v>43930</v>
      </c>
      <c r="GI17" s="26">
        <f t="shared" si="15"/>
        <v>43960</v>
      </c>
      <c r="GJ17" s="26">
        <f t="shared" si="15"/>
        <v>43991</v>
      </c>
      <c r="GK17" s="26">
        <f t="shared" si="15"/>
        <v>44021</v>
      </c>
      <c r="GL17" s="26">
        <f t="shared" si="15"/>
        <v>44052</v>
      </c>
      <c r="GM17" s="26">
        <f t="shared" si="15"/>
        <v>44083</v>
      </c>
    </row>
    <row r="18" spans="1:198" s="7" customFormat="1" x14ac:dyDescent="0.3">
      <c r="A18" s="31" t="s">
        <v>119</v>
      </c>
      <c r="AS18" s="27">
        <f>'Raw Data'!BG81</f>
        <v>197500</v>
      </c>
      <c r="AT18" s="27">
        <f>'Raw Data'!BH81</f>
        <v>285900</v>
      </c>
      <c r="AU18" s="27">
        <f>'Raw Data'!BI81</f>
        <v>325000</v>
      </c>
      <c r="AV18" s="27">
        <f>'Raw Data'!BJ81</f>
        <v>284000</v>
      </c>
      <c r="AW18" s="27">
        <f>'Raw Data'!BK81</f>
        <v>570000</v>
      </c>
      <c r="AX18" s="27">
        <f>'Raw Data'!BL81</f>
        <v>280000</v>
      </c>
      <c r="AY18" s="27">
        <f>'Raw Data'!BM81</f>
        <v>264500</v>
      </c>
      <c r="AZ18" s="27">
        <f>'Raw Data'!BN81</f>
        <v>347500</v>
      </c>
      <c r="BA18" s="27">
        <f>'Raw Data'!BO81</f>
        <v>395000</v>
      </c>
      <c r="BB18" s="27">
        <f>'Raw Data'!BP81</f>
        <v>141225</v>
      </c>
      <c r="BC18" s="27">
        <f>'Raw Data'!BQ81</f>
        <v>400000</v>
      </c>
      <c r="BD18" s="27">
        <f>'Raw Data'!BR81</f>
        <v>295000</v>
      </c>
      <c r="BE18" s="27">
        <f>'Raw Data'!BS81</f>
        <v>369950</v>
      </c>
      <c r="BF18" s="27">
        <f>'Raw Data'!BT81</f>
        <v>350000</v>
      </c>
      <c r="BG18" s="27">
        <f>'Raw Data'!BU81</f>
        <v>228000</v>
      </c>
      <c r="BH18" s="27">
        <f>'Raw Data'!BV81</f>
        <v>320000</v>
      </c>
      <c r="BI18" s="27">
        <f>'Raw Data'!BW81</f>
        <v>206950</v>
      </c>
      <c r="BJ18" s="27">
        <f>'Raw Data'!BX81</f>
        <v>235000</v>
      </c>
      <c r="BK18" s="27">
        <f>'Raw Data'!BY81</f>
        <v>230125</v>
      </c>
      <c r="BL18" s="27">
        <f>'Raw Data'!BZ81</f>
        <v>250500</v>
      </c>
      <c r="BM18" s="27">
        <f>'Raw Data'!CA81</f>
        <v>255500</v>
      </c>
      <c r="BN18" s="27">
        <f>'Raw Data'!CB81</f>
        <v>198000</v>
      </c>
      <c r="BO18" s="27">
        <f>'Raw Data'!CC81</f>
        <v>227300</v>
      </c>
      <c r="BP18" s="27">
        <f>'Raw Data'!CD81</f>
        <v>189000</v>
      </c>
      <c r="BQ18" s="27">
        <f>'Raw Data'!CE81</f>
        <v>157500</v>
      </c>
      <c r="BR18" s="27">
        <f>'Raw Data'!CF81</f>
        <v>210000</v>
      </c>
      <c r="BS18" s="27">
        <f>'Raw Data'!CG81</f>
        <v>237050</v>
      </c>
      <c r="BT18" s="27">
        <f>'Raw Data'!CH81</f>
        <v>292325</v>
      </c>
      <c r="BU18" s="27">
        <f>'Raw Data'!CI81</f>
        <v>252000</v>
      </c>
      <c r="BV18" s="27">
        <f>'Raw Data'!CJ81</f>
        <v>199000</v>
      </c>
      <c r="BW18" s="27">
        <f>'Raw Data'!CK81</f>
        <v>257155</v>
      </c>
      <c r="BX18" s="27">
        <f>'Raw Data'!CL81</f>
        <v>249542</v>
      </c>
      <c r="BY18" s="27">
        <f>'Raw Data'!CM81</f>
        <v>190500</v>
      </c>
      <c r="BZ18" s="27">
        <f>'Raw Data'!CN81</f>
        <v>155000</v>
      </c>
      <c r="CA18" s="27">
        <f>'Raw Data'!CO81</f>
        <v>259128</v>
      </c>
      <c r="CB18" s="27">
        <f>'Raw Data'!CP81</f>
        <v>178833</v>
      </c>
      <c r="CC18" s="27">
        <f>'Raw Data'!CQ81</f>
        <v>134750</v>
      </c>
      <c r="CD18" s="27">
        <f>'Raw Data'!CR81</f>
        <v>210000</v>
      </c>
      <c r="CE18" s="27">
        <f>'Raw Data'!CS81</f>
        <v>144488</v>
      </c>
      <c r="CF18" s="27">
        <f>'Raw Data'!CT81</f>
        <v>181600</v>
      </c>
      <c r="CG18" s="27">
        <f>'Raw Data'!CU81</f>
        <v>152500</v>
      </c>
      <c r="CH18" s="27">
        <f>'Raw Data'!CV81</f>
        <v>185000</v>
      </c>
      <c r="CI18" s="27">
        <f>'Raw Data'!CW81</f>
        <v>277750</v>
      </c>
      <c r="CJ18" s="27">
        <f>'Raw Data'!CX81</f>
        <v>190000</v>
      </c>
      <c r="CK18" s="27">
        <f>'Raw Data'!CY81</f>
        <v>160000</v>
      </c>
      <c r="CL18" s="27">
        <f>'Raw Data'!CZ81</f>
        <v>258000</v>
      </c>
      <c r="CM18" s="27">
        <f>'Raw Data'!DA81</f>
        <v>232500</v>
      </c>
      <c r="CN18" s="27">
        <f>'Raw Data'!DB81</f>
        <v>164000</v>
      </c>
      <c r="CO18" s="27">
        <f>'Raw Data'!DC81</f>
        <v>229500</v>
      </c>
      <c r="CP18" s="27">
        <f>'Raw Data'!DD81</f>
        <v>207525</v>
      </c>
      <c r="CQ18" s="27">
        <f>'Raw Data'!DE81</f>
        <v>205000</v>
      </c>
      <c r="CR18" s="27">
        <f>'Raw Data'!DF81</f>
        <v>224000</v>
      </c>
      <c r="CS18" s="27">
        <f>'Raw Data'!DG81</f>
        <v>177525</v>
      </c>
      <c r="CT18" s="27">
        <f>'Raw Data'!DH81</f>
        <v>177000</v>
      </c>
      <c r="CU18" s="27">
        <f>'Raw Data'!DI81</f>
        <v>177500</v>
      </c>
      <c r="CV18" s="27">
        <f>'Raw Data'!DJ81</f>
        <v>246750</v>
      </c>
      <c r="CW18" s="27">
        <f>'Raw Data'!DK81</f>
        <v>214500</v>
      </c>
      <c r="CX18" s="27">
        <f>'Raw Data'!DL81</f>
        <v>235000</v>
      </c>
      <c r="CY18" s="27">
        <f>'Raw Data'!DM81</f>
        <v>113000</v>
      </c>
      <c r="CZ18" s="27">
        <f>'Raw Data'!DN81</f>
        <v>208900</v>
      </c>
      <c r="DA18" s="27">
        <f>'Raw Data'!DO81</f>
        <v>140000</v>
      </c>
      <c r="DB18" s="27">
        <f>'Raw Data'!DP81</f>
        <v>145000</v>
      </c>
      <c r="DC18" s="27">
        <f>'Raw Data'!DQ81</f>
        <v>181000</v>
      </c>
      <c r="DD18" s="27">
        <f>'Raw Data'!DR81</f>
        <v>247000</v>
      </c>
      <c r="DE18" s="27">
        <f>'Raw Data'!DS81</f>
        <v>189000</v>
      </c>
      <c r="DF18" s="27">
        <f>'Raw Data'!DT81</f>
        <v>231500</v>
      </c>
      <c r="DG18" s="27">
        <f>'Raw Data'!DU81</f>
        <v>255000</v>
      </c>
      <c r="DH18" s="27">
        <f>'Raw Data'!DV81</f>
        <v>246750</v>
      </c>
      <c r="DI18" s="27">
        <f>'Raw Data'!DW81</f>
        <v>203750</v>
      </c>
      <c r="DJ18" s="27">
        <f>'Raw Data'!DX81</f>
        <v>185000</v>
      </c>
      <c r="DK18" s="27">
        <f>'Raw Data'!DY81</f>
        <v>194750</v>
      </c>
      <c r="DL18" s="27">
        <f>'Raw Data'!DZ81</f>
        <v>280000</v>
      </c>
      <c r="DM18" s="27">
        <f>'Raw Data'!EA81</f>
        <v>238000</v>
      </c>
      <c r="DN18" s="27">
        <f>'Raw Data'!EB81</f>
        <v>205000</v>
      </c>
      <c r="DO18" s="27">
        <f>'Raw Data'!EC81</f>
        <v>180000</v>
      </c>
      <c r="DP18" s="27">
        <f>'Raw Data'!ED81</f>
        <v>225000</v>
      </c>
      <c r="DQ18" s="27">
        <f>'Raw Data'!EE81</f>
        <v>190000</v>
      </c>
      <c r="DR18" s="27">
        <f>'Raw Data'!EF81</f>
        <v>259500</v>
      </c>
      <c r="DS18" s="27">
        <f>'Raw Data'!EG81</f>
        <v>238000</v>
      </c>
      <c r="DT18" s="27">
        <f>'Raw Data'!EH81</f>
        <v>238000</v>
      </c>
      <c r="DU18" s="27">
        <f>'Raw Data'!EI81</f>
        <v>249500</v>
      </c>
      <c r="DV18" s="27">
        <f>'Raw Data'!EJ81</f>
        <v>224750</v>
      </c>
      <c r="DW18" s="27">
        <f>'Raw Data'!EK81</f>
        <v>192450</v>
      </c>
      <c r="DX18" s="27">
        <f>'Raw Data'!EL81</f>
        <v>156500</v>
      </c>
      <c r="DY18" s="27">
        <f>'Raw Data'!EM81</f>
        <v>245000</v>
      </c>
      <c r="DZ18" s="27">
        <f>'Raw Data'!EN81</f>
        <v>159500</v>
      </c>
      <c r="EA18" s="27">
        <f>'Raw Data'!EO81</f>
        <v>205000</v>
      </c>
      <c r="EB18" s="27">
        <f>'Raw Data'!EP81</f>
        <v>252500</v>
      </c>
      <c r="EC18" s="27">
        <f>'Raw Data'!EQ81</f>
        <v>169000</v>
      </c>
      <c r="ED18" s="27">
        <f>'Raw Data'!ER81</f>
        <v>167500</v>
      </c>
      <c r="EE18" s="27">
        <f>'Raw Data'!ES81</f>
        <v>259000</v>
      </c>
      <c r="EF18" s="27">
        <f>'Raw Data'!ET81</f>
        <v>285000</v>
      </c>
      <c r="EG18" s="27">
        <f>'Raw Data'!EU81</f>
        <v>169900</v>
      </c>
      <c r="EH18" s="27">
        <f>'Raw Data'!EV81</f>
        <v>243000</v>
      </c>
      <c r="EI18" s="27">
        <f>'Raw Data'!EW81</f>
        <v>220200</v>
      </c>
      <c r="EJ18" s="27">
        <f>'Raw Data'!EX81</f>
        <v>225000</v>
      </c>
      <c r="EK18" s="27">
        <f>'Raw Data'!EY81</f>
        <v>197500</v>
      </c>
      <c r="EL18" s="27">
        <f>'Raw Data'!EZ81</f>
        <v>249000</v>
      </c>
      <c r="EM18" s="27">
        <f>'Raw Data'!FA81</f>
        <v>195000</v>
      </c>
      <c r="EN18" s="27">
        <f>'Raw Data'!FB81</f>
        <v>261250</v>
      </c>
      <c r="EO18" s="27">
        <f>'Raw Data'!FC81</f>
        <v>265000</v>
      </c>
      <c r="EP18" s="27">
        <f>'Raw Data'!FD81</f>
        <v>249450</v>
      </c>
      <c r="EQ18" s="27">
        <f>'Raw Data'!FE81</f>
        <v>284000</v>
      </c>
      <c r="ER18" s="27">
        <f>'Raw Data'!FF81</f>
        <v>233450</v>
      </c>
      <c r="ES18" s="27">
        <f>'Raw Data'!FG81</f>
        <v>225000</v>
      </c>
      <c r="ET18" s="27">
        <f>'Raw Data'!FH81</f>
        <v>237375</v>
      </c>
      <c r="EU18" s="27">
        <f>'Raw Data'!FI81</f>
        <v>284500</v>
      </c>
      <c r="EV18" s="27">
        <f>'Raw Data'!FJ81</f>
        <v>265000</v>
      </c>
      <c r="EW18" s="27">
        <f>'Raw Data'!FK81</f>
        <v>277500</v>
      </c>
      <c r="EX18" s="27">
        <f>'Raw Data'!FL81</f>
        <v>226250</v>
      </c>
      <c r="EY18" s="27">
        <f>'Raw Data'!FM81</f>
        <v>236525</v>
      </c>
      <c r="EZ18" s="27">
        <f>'Raw Data'!FN81</f>
        <v>292009</v>
      </c>
      <c r="FA18" s="27">
        <f>'Raw Data'!FO81</f>
        <v>236950</v>
      </c>
      <c r="FB18" s="27">
        <f>'Raw Data'!FP81</f>
        <v>259000</v>
      </c>
      <c r="FC18" s="27">
        <f>'Raw Data'!FQ81</f>
        <v>209950</v>
      </c>
      <c r="FD18" s="27">
        <f>'Raw Data'!FR81</f>
        <v>288750</v>
      </c>
      <c r="FE18" s="27">
        <f>'Raw Data'!FS81</f>
        <v>284880</v>
      </c>
      <c r="FF18" s="27">
        <f>'Raw Data'!FT81</f>
        <v>320000</v>
      </c>
      <c r="FG18" s="27">
        <f>'Raw Data'!FU81</f>
        <v>189900</v>
      </c>
      <c r="FH18" s="27">
        <f>'Raw Data'!FV81</f>
        <v>250000</v>
      </c>
      <c r="FI18" s="27">
        <f>'Raw Data'!FW81</f>
        <v>238500</v>
      </c>
      <c r="FJ18" s="27">
        <f>'Raw Data'!FX81</f>
        <v>264750</v>
      </c>
      <c r="FK18" s="27">
        <f>'Raw Data'!FY81</f>
        <v>239900</v>
      </c>
      <c r="FL18" s="27">
        <f>'Raw Data'!FZ81</f>
        <v>225000</v>
      </c>
      <c r="FM18" s="27">
        <f>'Raw Data'!GA81</f>
        <v>247500</v>
      </c>
      <c r="FN18" s="27">
        <f>'Raw Data'!GB81</f>
        <v>195000</v>
      </c>
      <c r="FO18" s="27">
        <f>'Raw Data'!GC81</f>
        <v>254000</v>
      </c>
      <c r="FP18" s="27">
        <f>'Raw Data'!GD81</f>
        <v>250000</v>
      </c>
      <c r="FQ18" s="27">
        <f>'Raw Data'!GE81</f>
        <v>320000</v>
      </c>
      <c r="FR18" s="27">
        <f>'Raw Data'!GF81</f>
        <v>264605</v>
      </c>
      <c r="FS18" s="27">
        <f>'Raw Data'!GG81</f>
        <v>263000</v>
      </c>
      <c r="FT18" s="27">
        <f>'Raw Data'!GH81</f>
        <v>225000</v>
      </c>
      <c r="FU18" s="27">
        <f>'Raw Data'!GI81</f>
        <v>234500</v>
      </c>
      <c r="FV18" s="27">
        <f>'Raw Data'!GJ81</f>
        <v>320000</v>
      </c>
      <c r="FW18" s="27">
        <f>'Raw Data'!GK81</f>
        <v>262500</v>
      </c>
      <c r="FX18" s="27">
        <f>'Raw Data'!GL81</f>
        <v>300000</v>
      </c>
      <c r="FY18" s="27">
        <f>'Raw Data'!GM81</f>
        <v>232000</v>
      </c>
      <c r="FZ18" s="27">
        <f>'Raw Data'!GN81</f>
        <v>225000</v>
      </c>
      <c r="GA18" s="27">
        <f>'Raw Data'!GO81</f>
        <v>226950</v>
      </c>
      <c r="GB18" s="27">
        <f>'Raw Data'!GP81</f>
        <v>217500</v>
      </c>
      <c r="GC18" s="27">
        <f>'Raw Data'!GQ81</f>
        <v>302045</v>
      </c>
      <c r="GD18" s="27">
        <f>'Raw Data'!GR81</f>
        <v>269000</v>
      </c>
      <c r="GE18" s="27">
        <f>'Raw Data'!GS81</f>
        <v>284900</v>
      </c>
      <c r="GF18" s="27">
        <f>'Raw Data'!GT81</f>
        <v>223000</v>
      </c>
      <c r="GG18" s="27">
        <f>'Raw Data'!GU81</f>
        <v>202950</v>
      </c>
      <c r="GH18" s="27">
        <f>'Raw Data'!GV81</f>
        <v>225000</v>
      </c>
      <c r="GI18" s="27">
        <f>'Raw Data'!GW81</f>
        <v>237495</v>
      </c>
      <c r="GJ18" s="27">
        <f>'Raw Data'!GX81</f>
        <v>269750</v>
      </c>
      <c r="GK18" s="27">
        <f>'Raw Data'!GY81</f>
        <v>251250</v>
      </c>
      <c r="GL18" s="27">
        <f>'Raw Data'!GZ81</f>
        <v>0</v>
      </c>
      <c r="GM18" s="27">
        <f>'Raw Data'!HA81</f>
        <v>0</v>
      </c>
    </row>
    <row r="19" spans="1:198" s="7" customFormat="1" x14ac:dyDescent="0.3">
      <c r="A19" s="31" t="s">
        <v>117</v>
      </c>
      <c r="AS19" s="7">
        <f>'Raw Data'!BG79</f>
        <v>10</v>
      </c>
      <c r="AT19" s="7">
        <f>'Raw Data'!BH79</f>
        <v>5</v>
      </c>
      <c r="AU19" s="7">
        <f>'Raw Data'!BI79</f>
        <v>13</v>
      </c>
      <c r="AV19" s="7">
        <f>'Raw Data'!BJ79</f>
        <v>9</v>
      </c>
      <c r="AW19" s="7">
        <f>'Raw Data'!BK79</f>
        <v>13</v>
      </c>
      <c r="AX19" s="7">
        <f>'Raw Data'!BL79</f>
        <v>13</v>
      </c>
      <c r="AY19" s="7">
        <f>'Raw Data'!BM79</f>
        <v>10</v>
      </c>
      <c r="AZ19" s="7">
        <f>'Raw Data'!BN79</f>
        <v>4</v>
      </c>
      <c r="BA19" s="7">
        <f>'Raw Data'!BO79</f>
        <v>5</v>
      </c>
      <c r="BB19" s="7">
        <f>'Raw Data'!BP79</f>
        <v>2</v>
      </c>
      <c r="BC19" s="7">
        <f>'Raw Data'!BQ79</f>
        <v>1</v>
      </c>
      <c r="BD19" s="7">
        <f>'Raw Data'!BR79</f>
        <v>5</v>
      </c>
      <c r="BE19" s="7">
        <f>'Raw Data'!BS79</f>
        <v>2</v>
      </c>
      <c r="BF19" s="7">
        <f>'Raw Data'!BT79</f>
        <v>3</v>
      </c>
      <c r="BG19" s="7">
        <f>'Raw Data'!BU79</f>
        <v>4</v>
      </c>
      <c r="BH19" s="7">
        <f>'Raw Data'!BV79</f>
        <v>7</v>
      </c>
      <c r="BI19" s="7">
        <f>'Raw Data'!BW79</f>
        <v>8</v>
      </c>
      <c r="BJ19" s="7">
        <f>'Raw Data'!BX79</f>
        <v>13</v>
      </c>
      <c r="BK19" s="7">
        <f>'Raw Data'!BY79</f>
        <v>12</v>
      </c>
      <c r="BL19" s="7">
        <f>'Raw Data'!BZ79</f>
        <v>9</v>
      </c>
      <c r="BM19" s="7">
        <f>'Raw Data'!CA79</f>
        <v>4</v>
      </c>
      <c r="BN19" s="7">
        <f>'Raw Data'!CB79</f>
        <v>7</v>
      </c>
      <c r="BO19" s="7">
        <f>'Raw Data'!CC79</f>
        <v>4</v>
      </c>
      <c r="BP19" s="7">
        <f>'Raw Data'!CD79</f>
        <v>1</v>
      </c>
      <c r="BQ19" s="7">
        <f>'Raw Data'!CE79</f>
        <v>4</v>
      </c>
      <c r="BR19" s="7">
        <f>'Raw Data'!CF79</f>
        <v>24</v>
      </c>
      <c r="BS19" s="7">
        <f>'Raw Data'!CG79</f>
        <v>22</v>
      </c>
      <c r="BT19" s="7">
        <f>'Raw Data'!CH79</f>
        <v>12</v>
      </c>
      <c r="BU19" s="7">
        <f>'Raw Data'!CI79</f>
        <v>15</v>
      </c>
      <c r="BV19" s="7">
        <f>'Raw Data'!CJ79</f>
        <v>5</v>
      </c>
      <c r="BW19" s="7">
        <f>'Raw Data'!CK79</f>
        <v>9</v>
      </c>
      <c r="BX19" s="7">
        <f>'Raw Data'!CL79</f>
        <v>7</v>
      </c>
      <c r="BY19" s="7">
        <f>'Raw Data'!CM79</f>
        <v>10</v>
      </c>
      <c r="BZ19" s="7">
        <f>'Raw Data'!CN79</f>
        <v>9</v>
      </c>
      <c r="CA19" s="7">
        <f>'Raw Data'!CO79</f>
        <v>7</v>
      </c>
      <c r="CB19" s="7">
        <f>'Raw Data'!CP79</f>
        <v>6</v>
      </c>
      <c r="CC19" s="7">
        <f>'Raw Data'!CQ79</f>
        <v>10</v>
      </c>
      <c r="CD19" s="7">
        <f>'Raw Data'!CR79</f>
        <v>11</v>
      </c>
      <c r="CE19" s="7">
        <f>'Raw Data'!CS79</f>
        <v>4</v>
      </c>
      <c r="CF19" s="7">
        <f>'Raw Data'!CT79</f>
        <v>12</v>
      </c>
      <c r="CG19" s="7">
        <f>'Raw Data'!CU79</f>
        <v>20</v>
      </c>
      <c r="CH19" s="7">
        <f>'Raw Data'!CV79</f>
        <v>8</v>
      </c>
      <c r="CI19" s="7">
        <f>'Raw Data'!CW79</f>
        <v>8</v>
      </c>
      <c r="CJ19" s="7">
        <f>'Raw Data'!CX79</f>
        <v>12</v>
      </c>
      <c r="CK19" s="7">
        <f>'Raw Data'!CY79</f>
        <v>9</v>
      </c>
      <c r="CL19" s="7">
        <f>'Raw Data'!CZ79</f>
        <v>8</v>
      </c>
      <c r="CM19" s="7">
        <f>'Raw Data'!DA79</f>
        <v>10</v>
      </c>
      <c r="CN19" s="7">
        <f>'Raw Data'!DB79</f>
        <v>10</v>
      </c>
      <c r="CO19" s="7">
        <f>'Raw Data'!DC79</f>
        <v>13</v>
      </c>
      <c r="CP19" s="7">
        <f>'Raw Data'!DD79</f>
        <v>8</v>
      </c>
      <c r="CQ19" s="7">
        <f>'Raw Data'!DE79</f>
        <v>19</v>
      </c>
      <c r="CR19" s="7">
        <f>'Raw Data'!DF79</f>
        <v>16</v>
      </c>
      <c r="CS19" s="7">
        <f>'Raw Data'!DG79</f>
        <v>10</v>
      </c>
      <c r="CT19" s="7">
        <f>'Raw Data'!DH79</f>
        <v>7</v>
      </c>
      <c r="CU19" s="7">
        <f>'Raw Data'!DI79</f>
        <v>12</v>
      </c>
      <c r="CV19" s="7">
        <f>'Raw Data'!DJ79</f>
        <v>12</v>
      </c>
      <c r="CW19" s="7">
        <f>'Raw Data'!DK79</f>
        <v>14</v>
      </c>
      <c r="CX19" s="7">
        <f>'Raw Data'!DL79</f>
        <v>10</v>
      </c>
      <c r="CY19" s="7">
        <f>'Raw Data'!DM79</f>
        <v>6</v>
      </c>
      <c r="CZ19" s="7">
        <f>'Raw Data'!DN79</f>
        <v>7</v>
      </c>
      <c r="DA19" s="7">
        <f>'Raw Data'!DO79</f>
        <v>7</v>
      </c>
      <c r="DB19" s="7">
        <f>'Raw Data'!DP79</f>
        <v>7</v>
      </c>
      <c r="DC19" s="7">
        <f>'Raw Data'!DQ79</f>
        <v>13</v>
      </c>
      <c r="DD19" s="7">
        <f>'Raw Data'!DR79</f>
        <v>10</v>
      </c>
      <c r="DE19" s="7">
        <f>'Raw Data'!DS79</f>
        <v>13</v>
      </c>
      <c r="DF19" s="7">
        <f>'Raw Data'!DT79</f>
        <v>12</v>
      </c>
      <c r="DG19" s="7">
        <f>'Raw Data'!DU79</f>
        <v>11</v>
      </c>
      <c r="DH19" s="7">
        <f>'Raw Data'!DV79</f>
        <v>12</v>
      </c>
      <c r="DI19" s="7">
        <f>'Raw Data'!DW79</f>
        <v>14</v>
      </c>
      <c r="DJ19" s="7">
        <f>'Raw Data'!DX79</f>
        <v>10</v>
      </c>
      <c r="DK19" s="7">
        <f>'Raw Data'!DY79</f>
        <v>12</v>
      </c>
      <c r="DL19" s="7">
        <f>'Raw Data'!DZ79</f>
        <v>8</v>
      </c>
      <c r="DM19" s="7">
        <f>'Raw Data'!EA79</f>
        <v>13</v>
      </c>
      <c r="DN19" s="7">
        <f>'Raw Data'!EB79</f>
        <v>17</v>
      </c>
      <c r="DO19" s="7">
        <f>'Raw Data'!EC79</f>
        <v>15</v>
      </c>
      <c r="DP19" s="7">
        <f>'Raw Data'!ED79</f>
        <v>8</v>
      </c>
      <c r="DQ19" s="7">
        <f>'Raw Data'!EE79</f>
        <v>11</v>
      </c>
      <c r="DR19" s="7">
        <f>'Raw Data'!EF79</f>
        <v>18</v>
      </c>
      <c r="DS19" s="7">
        <f>'Raw Data'!EG79</f>
        <v>5</v>
      </c>
      <c r="DT19" s="7">
        <f>'Raw Data'!EH79</f>
        <v>7</v>
      </c>
      <c r="DU19" s="7">
        <f>'Raw Data'!EI79</f>
        <v>18</v>
      </c>
      <c r="DV19" s="7">
        <f>'Raw Data'!EJ79</f>
        <v>9</v>
      </c>
      <c r="DW19" s="7">
        <f>'Raw Data'!EK79</f>
        <v>4</v>
      </c>
      <c r="DX19" s="7">
        <f>'Raw Data'!EL79</f>
        <v>7</v>
      </c>
      <c r="DY19" s="7">
        <f>'Raw Data'!EM79</f>
        <v>17</v>
      </c>
      <c r="DZ19" s="7">
        <f>'Raw Data'!EN79</f>
        <v>7</v>
      </c>
      <c r="EA19" s="7">
        <f>'Raw Data'!EO79</f>
        <v>15</v>
      </c>
      <c r="EB19" s="7">
        <f>'Raw Data'!EP79</f>
        <v>21</v>
      </c>
      <c r="EC19" s="7">
        <f>'Raw Data'!EQ79</f>
        <v>9</v>
      </c>
      <c r="ED19" s="7">
        <f>'Raw Data'!ER79</f>
        <v>9</v>
      </c>
      <c r="EE19" s="7">
        <f>'Raw Data'!ES79</f>
        <v>15</v>
      </c>
      <c r="EF19" s="7">
        <f>'Raw Data'!ET79</f>
        <v>15</v>
      </c>
      <c r="EG19" s="7">
        <f>'Raw Data'!EU79</f>
        <v>11</v>
      </c>
      <c r="EH19" s="7">
        <f>'Raw Data'!EV79</f>
        <v>9</v>
      </c>
      <c r="EI19" s="7">
        <f>'Raw Data'!EW79</f>
        <v>9</v>
      </c>
      <c r="EJ19" s="7">
        <f>'Raw Data'!EX79</f>
        <v>11</v>
      </c>
      <c r="EK19" s="7">
        <f>'Raw Data'!EY79</f>
        <v>12</v>
      </c>
      <c r="EL19" s="7">
        <f>'Raw Data'!EZ79</f>
        <v>13</v>
      </c>
      <c r="EM19" s="7">
        <f>'Raw Data'!FA79</f>
        <v>15</v>
      </c>
      <c r="EN19" s="7">
        <f>'Raw Data'!FB79</f>
        <v>22</v>
      </c>
      <c r="EO19" s="7">
        <f>'Raw Data'!FC79</f>
        <v>18</v>
      </c>
      <c r="EP19" s="7">
        <f>'Raw Data'!FD79</f>
        <v>22</v>
      </c>
      <c r="EQ19" s="7">
        <f>'Raw Data'!FE79</f>
        <v>14</v>
      </c>
      <c r="ER19" s="7">
        <f>'Raw Data'!FF79</f>
        <v>12</v>
      </c>
      <c r="ES19" s="7">
        <f>'Raw Data'!FG79</f>
        <v>17</v>
      </c>
      <c r="ET19" s="7">
        <f>'Raw Data'!FH79</f>
        <v>13</v>
      </c>
      <c r="EU19" s="7">
        <f>'Raw Data'!FI79</f>
        <v>11</v>
      </c>
      <c r="EV19" s="7">
        <f>'Raw Data'!FJ79</f>
        <v>11</v>
      </c>
      <c r="EW19" s="7">
        <f>'Raw Data'!FK79</f>
        <v>14</v>
      </c>
      <c r="EX19" s="7">
        <f>'Raw Data'!FL79</f>
        <v>18</v>
      </c>
      <c r="EY19" s="7">
        <f>'Raw Data'!FM79</f>
        <v>26</v>
      </c>
      <c r="EZ19" s="7">
        <f>'Raw Data'!FN79</f>
        <v>22</v>
      </c>
      <c r="FA19" s="7">
        <f>'Raw Data'!FO79</f>
        <v>16</v>
      </c>
      <c r="FB19" s="7">
        <f>'Raw Data'!FP79</f>
        <v>23</v>
      </c>
      <c r="FC19" s="7">
        <f>'Raw Data'!FQ79</f>
        <v>10</v>
      </c>
      <c r="FD19" s="7">
        <f>'Raw Data'!FR79</f>
        <v>14</v>
      </c>
      <c r="FE19" s="7">
        <f>'Raw Data'!FS79</f>
        <v>15</v>
      </c>
      <c r="FF19" s="7">
        <f>'Raw Data'!FT79</f>
        <v>13</v>
      </c>
      <c r="FG19" s="7">
        <f>'Raw Data'!FU79</f>
        <v>13</v>
      </c>
      <c r="FH19" s="7">
        <f>'Raw Data'!FV79</f>
        <v>9</v>
      </c>
      <c r="FI19" s="7">
        <f>'Raw Data'!FW79</f>
        <v>22</v>
      </c>
      <c r="FJ19" s="7">
        <f>'Raw Data'!FX79</f>
        <v>26</v>
      </c>
      <c r="FK19" s="7">
        <f>'Raw Data'!FY79</f>
        <v>27</v>
      </c>
      <c r="FL19" s="7">
        <f>'Raw Data'!FZ79</f>
        <v>21</v>
      </c>
      <c r="FM19" s="7">
        <f>'Raw Data'!GA79</f>
        <v>18</v>
      </c>
      <c r="FN19" s="7">
        <f>'Raw Data'!GB79</f>
        <v>29</v>
      </c>
      <c r="FO19" s="7">
        <f>'Raw Data'!GC79</f>
        <v>18</v>
      </c>
      <c r="FP19" s="7">
        <f>'Raw Data'!GD79</f>
        <v>15</v>
      </c>
      <c r="FQ19" s="7">
        <f>'Raw Data'!GE79</f>
        <v>9</v>
      </c>
      <c r="FR19" s="7">
        <f>'Raw Data'!GF79</f>
        <v>18</v>
      </c>
      <c r="FS19" s="7">
        <f>'Raw Data'!GG79</f>
        <v>5</v>
      </c>
      <c r="FT19" s="7">
        <f>'Raw Data'!GH79</f>
        <v>8</v>
      </c>
      <c r="FU19" s="7">
        <f>'Raw Data'!GI79</f>
        <v>22</v>
      </c>
      <c r="FV19" s="7">
        <f>'Raw Data'!GJ79</f>
        <v>11</v>
      </c>
      <c r="FW19" s="7">
        <f>'Raw Data'!GK79</f>
        <v>23</v>
      </c>
      <c r="FX19" s="7">
        <f>'Raw Data'!GL79</f>
        <v>15</v>
      </c>
      <c r="FY19" s="7">
        <f>'Raw Data'!GM79</f>
        <v>19</v>
      </c>
      <c r="FZ19" s="7">
        <f>'Raw Data'!GN79</f>
        <v>21</v>
      </c>
      <c r="GA19" s="7">
        <f>'Raw Data'!GO79</f>
        <v>16</v>
      </c>
      <c r="GB19" s="7">
        <f>'Raw Data'!GP79</f>
        <v>13</v>
      </c>
      <c r="GC19" s="7">
        <f>'Raw Data'!GQ79</f>
        <v>20</v>
      </c>
      <c r="GD19" s="7">
        <f>'Raw Data'!GR79</f>
        <v>18</v>
      </c>
      <c r="GE19" s="7">
        <f>'Raw Data'!GS79</f>
        <v>13</v>
      </c>
      <c r="GF19" s="7">
        <f>'Raw Data'!GT79</f>
        <v>12</v>
      </c>
      <c r="GG19" s="7">
        <f>'Raw Data'!GU79</f>
        <v>16</v>
      </c>
      <c r="GH19" s="7">
        <f>'Raw Data'!GV79</f>
        <v>20</v>
      </c>
      <c r="GI19" s="7">
        <f>'Raw Data'!GW79</f>
        <v>12</v>
      </c>
      <c r="GJ19" s="7">
        <f>'Raw Data'!GX79</f>
        <v>24</v>
      </c>
      <c r="GK19" s="7">
        <f>'Raw Data'!GY79</f>
        <v>38</v>
      </c>
      <c r="GL19" s="7">
        <f>'Raw Data'!GZ79</f>
        <v>0</v>
      </c>
      <c r="GM19" s="7">
        <f>'Raw Data'!HA79</f>
        <v>0</v>
      </c>
    </row>
    <row r="22" spans="1:198" x14ac:dyDescent="0.3">
      <c r="A22" s="51" t="s">
        <v>120</v>
      </c>
      <c r="GD22" t="s">
        <v>120</v>
      </c>
    </row>
    <row r="23" spans="1:198" x14ac:dyDescent="0.3">
      <c r="GE23" s="51" t="s">
        <v>141</v>
      </c>
      <c r="GF23" s="51" t="s">
        <v>142</v>
      </c>
      <c r="GG23" s="51" t="s">
        <v>143</v>
      </c>
      <c r="GH23" s="51" t="s">
        <v>144</v>
      </c>
      <c r="GI23" s="51" t="s">
        <v>74</v>
      </c>
      <c r="GJ23" s="51" t="s">
        <v>145</v>
      </c>
      <c r="GK23" s="51" t="s">
        <v>146</v>
      </c>
      <c r="GL23" s="51" t="s">
        <v>147</v>
      </c>
      <c r="GM23" s="51" t="s">
        <v>148</v>
      </c>
      <c r="GN23" s="51" t="s">
        <v>149</v>
      </c>
      <c r="GO23" s="51" t="s">
        <v>150</v>
      </c>
      <c r="GP23" s="51" t="s">
        <v>151</v>
      </c>
    </row>
    <row r="24" spans="1:198" hidden="1" x14ac:dyDescent="0.3">
      <c r="A24" s="51">
        <v>2012</v>
      </c>
      <c r="GD24">
        <v>2012</v>
      </c>
      <c r="GE24" s="30">
        <f t="shared" ref="GE24:GP24" si="16">CM6</f>
        <v>370741</v>
      </c>
      <c r="GF24" s="30">
        <f t="shared" si="16"/>
        <v>348355</v>
      </c>
      <c r="GG24" s="30">
        <f t="shared" si="16"/>
        <v>412362</v>
      </c>
      <c r="GH24" s="30">
        <f t="shared" si="16"/>
        <v>337186</v>
      </c>
      <c r="GI24" s="30">
        <f t="shared" si="16"/>
        <v>349265</v>
      </c>
      <c r="GJ24" s="30">
        <f t="shared" si="16"/>
        <v>378091</v>
      </c>
      <c r="GK24" s="30">
        <f t="shared" si="16"/>
        <v>378878</v>
      </c>
      <c r="GL24" s="30">
        <f t="shared" si="16"/>
        <v>327597</v>
      </c>
      <c r="GM24" s="30">
        <f t="shared" si="16"/>
        <v>295935</v>
      </c>
      <c r="GN24" s="30">
        <f t="shared" si="16"/>
        <v>366492</v>
      </c>
      <c r="GO24" s="30">
        <f t="shared" si="16"/>
        <v>388418</v>
      </c>
      <c r="GP24" s="30">
        <f t="shared" si="16"/>
        <v>431401</v>
      </c>
    </row>
    <row r="25" spans="1:198" hidden="1" x14ac:dyDescent="0.3">
      <c r="A25" s="51">
        <v>2013</v>
      </c>
      <c r="GD25">
        <v>2013</v>
      </c>
      <c r="GE25" s="29">
        <f t="shared" ref="GE25:GP25" si="17">CY6</f>
        <v>326127</v>
      </c>
      <c r="GF25" s="29">
        <f t="shared" si="17"/>
        <v>314665</v>
      </c>
      <c r="GG25" s="29">
        <f t="shared" si="17"/>
        <v>379384</v>
      </c>
      <c r="GH25" s="29">
        <f t="shared" si="17"/>
        <v>319663</v>
      </c>
      <c r="GI25" s="29">
        <f t="shared" si="17"/>
        <v>371414</v>
      </c>
      <c r="GJ25" s="29">
        <f t="shared" si="17"/>
        <v>372450</v>
      </c>
      <c r="GK25" s="29">
        <f t="shared" si="17"/>
        <v>358845</v>
      </c>
      <c r="GL25" s="29">
        <f t="shared" si="17"/>
        <v>329408</v>
      </c>
      <c r="GM25" s="29">
        <f t="shared" si="17"/>
        <v>306203</v>
      </c>
      <c r="GN25" s="29">
        <f t="shared" si="17"/>
        <v>383585</v>
      </c>
      <c r="GO25" s="29">
        <f t="shared" si="17"/>
        <v>342405</v>
      </c>
      <c r="GP25" s="29">
        <f t="shared" si="17"/>
        <v>372046</v>
      </c>
    </row>
    <row r="26" spans="1:198" hidden="1" x14ac:dyDescent="0.3">
      <c r="A26" s="51">
        <v>2014</v>
      </c>
      <c r="GD26">
        <v>2014</v>
      </c>
      <c r="GE26" s="29">
        <f t="shared" ref="GE26:GP26" si="18">DK6</f>
        <v>392065</v>
      </c>
      <c r="GF26" s="29">
        <f t="shared" si="18"/>
        <v>349976</v>
      </c>
      <c r="GG26" s="29">
        <f t="shared" si="18"/>
        <v>391074</v>
      </c>
      <c r="GH26" s="29">
        <f t="shared" si="18"/>
        <v>435374</v>
      </c>
      <c r="GI26" s="29">
        <f t="shared" si="18"/>
        <v>392669</v>
      </c>
      <c r="GJ26" s="29">
        <f t="shared" si="18"/>
        <v>371633</v>
      </c>
      <c r="GK26" s="29">
        <f t="shared" si="18"/>
        <v>351247</v>
      </c>
      <c r="GL26" s="29">
        <f t="shared" si="18"/>
        <v>303837</v>
      </c>
      <c r="GM26" s="29">
        <f t="shared" si="18"/>
        <v>343288</v>
      </c>
      <c r="GN26" s="29">
        <f t="shared" si="18"/>
        <v>361132</v>
      </c>
      <c r="GO26" s="29">
        <f t="shared" si="18"/>
        <v>342350</v>
      </c>
      <c r="GP26" s="29">
        <f t="shared" si="18"/>
        <v>402759</v>
      </c>
    </row>
    <row r="27" spans="1:198" hidden="1" x14ac:dyDescent="0.3">
      <c r="A27" s="51">
        <v>2015</v>
      </c>
      <c r="GD27">
        <v>2015</v>
      </c>
      <c r="GE27" s="29">
        <f t="shared" ref="GE27:GP27" si="19">DW6</f>
        <v>293223</v>
      </c>
      <c r="GF27" s="29">
        <f t="shared" si="19"/>
        <v>358251</v>
      </c>
      <c r="GG27" s="29">
        <f t="shared" si="19"/>
        <v>336945</v>
      </c>
      <c r="GH27" s="29">
        <f t="shared" si="19"/>
        <v>397372</v>
      </c>
      <c r="GI27" s="29">
        <f t="shared" si="19"/>
        <v>340012</v>
      </c>
      <c r="GJ27" s="29">
        <f t="shared" si="19"/>
        <v>403782</v>
      </c>
      <c r="GK27" s="29">
        <f t="shared" si="19"/>
        <v>331603</v>
      </c>
      <c r="GL27" s="29">
        <f t="shared" si="19"/>
        <v>351395</v>
      </c>
      <c r="GM27" s="29">
        <f t="shared" si="19"/>
        <v>300000</v>
      </c>
      <c r="GN27" s="29">
        <f t="shared" si="19"/>
        <v>309539</v>
      </c>
      <c r="GO27" s="29">
        <f t="shared" si="19"/>
        <v>379797</v>
      </c>
      <c r="GP27" s="29">
        <f t="shared" si="19"/>
        <v>380843</v>
      </c>
    </row>
    <row r="28" spans="1:198" hidden="1" x14ac:dyDescent="0.3">
      <c r="A28" s="51">
        <v>2015</v>
      </c>
      <c r="GD28">
        <v>2015</v>
      </c>
      <c r="GE28" s="29">
        <f t="shared" ref="GE28:GP28" si="20">DW6</f>
        <v>293223</v>
      </c>
      <c r="GF28" s="29">
        <f t="shared" si="20"/>
        <v>358251</v>
      </c>
      <c r="GG28" s="29">
        <f t="shared" si="20"/>
        <v>336945</v>
      </c>
      <c r="GH28" s="29">
        <f t="shared" si="20"/>
        <v>397372</v>
      </c>
      <c r="GI28" s="29">
        <f t="shared" si="20"/>
        <v>340012</v>
      </c>
      <c r="GJ28" s="29">
        <f t="shared" si="20"/>
        <v>403782</v>
      </c>
      <c r="GK28" s="29">
        <f t="shared" si="20"/>
        <v>331603</v>
      </c>
      <c r="GL28" s="29">
        <f t="shared" si="20"/>
        <v>351395</v>
      </c>
      <c r="GM28" s="29">
        <f t="shared" si="20"/>
        <v>300000</v>
      </c>
      <c r="GN28" s="29">
        <f t="shared" si="20"/>
        <v>309539</v>
      </c>
      <c r="GO28" s="29">
        <f t="shared" si="20"/>
        <v>379797</v>
      </c>
      <c r="GP28" s="29">
        <f t="shared" si="20"/>
        <v>380843</v>
      </c>
    </row>
    <row r="29" spans="1:198" hidden="1" x14ac:dyDescent="0.3">
      <c r="A29" s="51">
        <v>2016</v>
      </c>
      <c r="BQ29">
        <v>2009</v>
      </c>
      <c r="BR29">
        <v>2010</v>
      </c>
      <c r="BS29">
        <v>2011</v>
      </c>
      <c r="BT29">
        <v>2012</v>
      </c>
      <c r="BU29">
        <v>2013</v>
      </c>
      <c r="BV29">
        <v>2014</v>
      </c>
      <c r="BW29">
        <v>2015</v>
      </c>
      <c r="BX29">
        <v>2016</v>
      </c>
      <c r="BY29">
        <v>2017</v>
      </c>
      <c r="GD29">
        <v>2016</v>
      </c>
      <c r="GE29" s="29">
        <f t="shared" ref="GE29:GP29" si="21">EI6</f>
        <v>426842</v>
      </c>
      <c r="GF29" s="29">
        <f t="shared" si="21"/>
        <v>363445</v>
      </c>
      <c r="GG29" s="29">
        <f t="shared" si="21"/>
        <v>379449</v>
      </c>
      <c r="GH29" s="29">
        <f t="shared" si="21"/>
        <v>372897</v>
      </c>
      <c r="GI29" s="29">
        <f t="shared" si="21"/>
        <v>362336</v>
      </c>
      <c r="GJ29" s="29">
        <f t="shared" si="21"/>
        <v>388450</v>
      </c>
      <c r="GK29" s="29">
        <f t="shared" si="21"/>
        <v>347995</v>
      </c>
      <c r="GL29" s="29">
        <f t="shared" si="21"/>
        <v>346598</v>
      </c>
      <c r="GM29" s="29">
        <f t="shared" si="21"/>
        <v>351734</v>
      </c>
      <c r="GN29" s="29">
        <f t="shared" si="21"/>
        <v>353644</v>
      </c>
      <c r="GO29" s="29">
        <f t="shared" si="21"/>
        <v>365359</v>
      </c>
      <c r="GP29" s="29">
        <f t="shared" si="21"/>
        <v>395274</v>
      </c>
    </row>
    <row r="30" spans="1:198" x14ac:dyDescent="0.3">
      <c r="A30" s="51">
        <v>2017</v>
      </c>
      <c r="BQ30" s="29">
        <v>367000</v>
      </c>
      <c r="BR30" s="29">
        <v>341500</v>
      </c>
      <c r="BS30" s="29">
        <v>263900</v>
      </c>
      <c r="BT30" s="29">
        <v>330000</v>
      </c>
      <c r="BU30" s="29">
        <v>300000</v>
      </c>
      <c r="BV30" s="29">
        <v>318000</v>
      </c>
      <c r="BW30" s="29">
        <v>286000</v>
      </c>
      <c r="BX30" s="29">
        <v>335000</v>
      </c>
      <c r="BY30" s="29">
        <v>350000</v>
      </c>
      <c r="BZ30" s="130">
        <f>SUM(BQ30:BY30)/9</f>
        <v>321266.66666666669</v>
      </c>
      <c r="GD30">
        <v>2017</v>
      </c>
      <c r="GE30" s="29">
        <f t="shared" ref="GE30:GP30" si="22">EU6</f>
        <v>412247</v>
      </c>
      <c r="GF30" s="29">
        <f t="shared" si="22"/>
        <v>385976</v>
      </c>
      <c r="GG30" s="29">
        <f t="shared" si="22"/>
        <v>369762</v>
      </c>
      <c r="GH30" s="29">
        <f t="shared" si="22"/>
        <v>401042</v>
      </c>
      <c r="GI30" s="29">
        <f t="shared" si="22"/>
        <v>403833</v>
      </c>
      <c r="GJ30" s="29">
        <f t="shared" si="22"/>
        <v>388478</v>
      </c>
      <c r="GK30" s="29">
        <f t="shared" si="22"/>
        <v>395374</v>
      </c>
      <c r="GL30" s="29">
        <f t="shared" si="22"/>
        <v>355968</v>
      </c>
      <c r="GM30" s="29">
        <f t="shared" si="22"/>
        <v>376051</v>
      </c>
      <c r="GN30" s="29">
        <f t="shared" si="22"/>
        <v>346594</v>
      </c>
      <c r="GO30" s="29">
        <f t="shared" si="22"/>
        <v>374534</v>
      </c>
      <c r="GP30" s="29">
        <f t="shared" si="22"/>
        <v>434910</v>
      </c>
    </row>
    <row r="31" spans="1:198" x14ac:dyDescent="0.3">
      <c r="A31" s="51">
        <v>2018</v>
      </c>
      <c r="GD31">
        <v>2018</v>
      </c>
      <c r="GE31" s="29">
        <f t="shared" ref="GE31:GP31" si="23">FG6</f>
        <v>351673</v>
      </c>
      <c r="GF31" s="29">
        <f t="shared" si="23"/>
        <v>424444</v>
      </c>
      <c r="GG31" s="29">
        <f t="shared" si="23"/>
        <v>400295</v>
      </c>
      <c r="GH31" s="29">
        <f t="shared" si="23"/>
        <v>390869</v>
      </c>
      <c r="GI31" s="29">
        <f t="shared" si="23"/>
        <v>438104</v>
      </c>
      <c r="GJ31" s="29">
        <f t="shared" si="23"/>
        <v>414252</v>
      </c>
      <c r="GK31" s="29">
        <f t="shared" si="23"/>
        <v>418554</v>
      </c>
      <c r="GL31" s="29">
        <f t="shared" si="23"/>
        <v>373293</v>
      </c>
      <c r="GM31" s="29">
        <f t="shared" si="23"/>
        <v>359545</v>
      </c>
      <c r="GN31" s="29">
        <f t="shared" si="23"/>
        <v>390986</v>
      </c>
      <c r="GO31" s="29">
        <f t="shared" si="23"/>
        <v>397900</v>
      </c>
      <c r="GP31" s="29">
        <f t="shared" si="23"/>
        <v>451876</v>
      </c>
    </row>
    <row r="32" spans="1:198" x14ac:dyDescent="0.3">
      <c r="A32" s="51">
        <v>2019</v>
      </c>
      <c r="GD32">
        <v>2019</v>
      </c>
      <c r="GE32" s="29">
        <f t="shared" ref="GE32:GP32" si="24">FS6</f>
        <v>410227</v>
      </c>
      <c r="GF32" s="29">
        <f t="shared" si="24"/>
        <v>386500</v>
      </c>
      <c r="GG32" s="29">
        <f t="shared" si="24"/>
        <v>397695</v>
      </c>
      <c r="GH32" s="29">
        <f t="shared" si="24"/>
        <v>412075</v>
      </c>
      <c r="GI32" s="29">
        <f t="shared" si="24"/>
        <v>394673</v>
      </c>
      <c r="GJ32" s="29">
        <f t="shared" si="24"/>
        <v>409902</v>
      </c>
      <c r="GK32" s="29">
        <f t="shared" si="24"/>
        <v>369758</v>
      </c>
      <c r="GL32" s="29">
        <f t="shared" si="24"/>
        <v>373816</v>
      </c>
      <c r="GM32" s="29">
        <f t="shared" si="24"/>
        <v>413273</v>
      </c>
      <c r="GN32" s="29">
        <f t="shared" si="24"/>
        <v>402082</v>
      </c>
      <c r="GO32" s="29">
        <f t="shared" si="24"/>
        <v>438268</v>
      </c>
      <c r="GP32" s="29">
        <f t="shared" si="24"/>
        <v>421379</v>
      </c>
    </row>
    <row r="33" spans="1:198" x14ac:dyDescent="0.3">
      <c r="A33" s="210">
        <v>2020</v>
      </c>
      <c r="GD33">
        <v>2020</v>
      </c>
      <c r="GE33" s="29">
        <f>GE6</f>
        <v>406071</v>
      </c>
      <c r="GF33" s="29">
        <f t="shared" ref="GF33:GP33" si="25">GF6</f>
        <v>371718</v>
      </c>
      <c r="GG33" s="29">
        <f t="shared" si="25"/>
        <v>435388</v>
      </c>
      <c r="GH33" s="29">
        <f t="shared" si="25"/>
        <v>415048</v>
      </c>
      <c r="GI33" s="29">
        <f t="shared" si="25"/>
        <v>405862</v>
      </c>
      <c r="GJ33" s="29">
        <f t="shared" si="25"/>
        <v>395114</v>
      </c>
      <c r="GK33" s="29">
        <f t="shared" si="25"/>
        <v>445684</v>
      </c>
      <c r="GL33" s="29">
        <f t="shared" si="25"/>
        <v>0</v>
      </c>
      <c r="GM33" s="29">
        <f t="shared" si="25"/>
        <v>0</v>
      </c>
      <c r="GN33" s="29">
        <f t="shared" si="25"/>
        <v>0</v>
      </c>
      <c r="GO33" s="29">
        <f t="shared" si="25"/>
        <v>0</v>
      </c>
      <c r="GP33" s="29">
        <f t="shared" si="25"/>
        <v>0</v>
      </c>
    </row>
    <row r="35" spans="1:198" x14ac:dyDescent="0.3">
      <c r="A35" s="51" t="s">
        <v>116</v>
      </c>
      <c r="GD35" s="51" t="s">
        <v>116</v>
      </c>
    </row>
    <row r="36" spans="1:198" x14ac:dyDescent="0.3">
      <c r="GE36" s="51" t="s">
        <v>141</v>
      </c>
      <c r="GF36" s="51" t="s">
        <v>142</v>
      </c>
      <c r="GG36" s="51" t="s">
        <v>143</v>
      </c>
      <c r="GH36" s="51" t="s">
        <v>144</v>
      </c>
      <c r="GI36" s="51" t="s">
        <v>74</v>
      </c>
      <c r="GJ36" s="51" t="s">
        <v>145</v>
      </c>
      <c r="GK36" s="51" t="s">
        <v>146</v>
      </c>
      <c r="GL36" s="51" t="s">
        <v>147</v>
      </c>
      <c r="GM36" s="51" t="s">
        <v>148</v>
      </c>
      <c r="GN36" s="51" t="s">
        <v>149</v>
      </c>
      <c r="GO36" s="51" t="s">
        <v>150</v>
      </c>
      <c r="GP36" s="51" t="s">
        <v>151</v>
      </c>
    </row>
    <row r="37" spans="1:198" hidden="1" x14ac:dyDescent="0.3">
      <c r="A37" s="51">
        <v>2015</v>
      </c>
      <c r="GD37">
        <v>2015</v>
      </c>
      <c r="GE37" s="29">
        <f t="shared" ref="GE37:GP37" si="26">DW10</f>
        <v>258500</v>
      </c>
      <c r="GF37" s="29">
        <f t="shared" si="26"/>
        <v>312000</v>
      </c>
      <c r="GG37" s="29">
        <f t="shared" si="26"/>
        <v>269500</v>
      </c>
      <c r="GH37" s="29">
        <f t="shared" si="26"/>
        <v>290000</v>
      </c>
      <c r="GI37" s="29">
        <f t="shared" si="26"/>
        <v>270000</v>
      </c>
      <c r="GJ37" s="29">
        <f t="shared" si="26"/>
        <v>296000</v>
      </c>
      <c r="GK37" s="29">
        <f t="shared" si="26"/>
        <v>239750</v>
      </c>
      <c r="GL37" s="29">
        <f t="shared" si="26"/>
        <v>277450</v>
      </c>
      <c r="GM37" s="29">
        <f t="shared" si="26"/>
        <v>275000</v>
      </c>
      <c r="GN37" s="29">
        <f t="shared" si="26"/>
        <v>279000</v>
      </c>
      <c r="GO37" s="29">
        <f t="shared" si="26"/>
        <v>319500</v>
      </c>
      <c r="GP37" s="29">
        <f t="shared" si="26"/>
        <v>278000</v>
      </c>
    </row>
    <row r="38" spans="1:198" ht="15" hidden="1" customHeight="1" x14ac:dyDescent="0.3">
      <c r="A38" s="51">
        <v>2016</v>
      </c>
      <c r="GD38">
        <v>2016</v>
      </c>
      <c r="GE38" s="29">
        <f t="shared" ref="GE38:GP38" si="27">EI10</f>
        <v>300000</v>
      </c>
      <c r="GF38" s="29">
        <f t="shared" si="27"/>
        <v>286000</v>
      </c>
      <c r="GG38" s="29">
        <f t="shared" si="27"/>
        <v>303400</v>
      </c>
      <c r="GH38" s="29">
        <f t="shared" si="27"/>
        <v>317500</v>
      </c>
      <c r="GI38" s="29">
        <f t="shared" si="27"/>
        <v>289000</v>
      </c>
      <c r="GJ38" s="29">
        <f t="shared" si="27"/>
        <v>315000</v>
      </c>
      <c r="GK38" s="29">
        <f t="shared" si="27"/>
        <v>300000</v>
      </c>
      <c r="GL38" s="29">
        <f t="shared" si="27"/>
        <v>286000</v>
      </c>
      <c r="GM38" s="29">
        <f t="shared" si="27"/>
        <v>289000</v>
      </c>
      <c r="GN38" s="29">
        <f t="shared" si="27"/>
        <v>284500</v>
      </c>
      <c r="GO38" s="29">
        <f t="shared" si="27"/>
        <v>299450</v>
      </c>
      <c r="GP38" s="29">
        <f t="shared" si="27"/>
        <v>327500</v>
      </c>
    </row>
    <row r="39" spans="1:198" x14ac:dyDescent="0.3">
      <c r="A39" s="51">
        <v>2017</v>
      </c>
      <c r="GD39">
        <v>2017</v>
      </c>
      <c r="GE39" s="29">
        <f t="shared" ref="GE39:GP39" si="28">EU10</f>
        <v>306000</v>
      </c>
      <c r="GF39" s="29">
        <f t="shared" si="28"/>
        <v>310000</v>
      </c>
      <c r="GG39" s="29">
        <f t="shared" si="28"/>
        <v>312500</v>
      </c>
      <c r="GH39" s="29">
        <f t="shared" si="28"/>
        <v>321750</v>
      </c>
      <c r="GI39" s="29">
        <f t="shared" si="28"/>
        <v>288000</v>
      </c>
      <c r="GJ39" s="29">
        <f t="shared" si="28"/>
        <v>316000</v>
      </c>
      <c r="GK39" s="29">
        <f t="shared" si="28"/>
        <v>305000</v>
      </c>
      <c r="GL39" s="29">
        <f t="shared" si="28"/>
        <v>310000</v>
      </c>
      <c r="GM39" s="29">
        <f t="shared" si="28"/>
        <v>320000</v>
      </c>
      <c r="GN39" s="29">
        <f t="shared" si="28"/>
        <v>304500</v>
      </c>
      <c r="GO39" s="29">
        <f t="shared" si="28"/>
        <v>317500</v>
      </c>
      <c r="GP39" s="29">
        <f t="shared" si="28"/>
        <v>345000</v>
      </c>
    </row>
    <row r="40" spans="1:198" x14ac:dyDescent="0.3">
      <c r="A40" s="51">
        <v>2018</v>
      </c>
      <c r="GD40">
        <v>2018</v>
      </c>
      <c r="GE40" s="29">
        <f t="shared" ref="GE40:GP40" si="29">FG10</f>
        <v>273975</v>
      </c>
      <c r="GF40" s="29">
        <f t="shared" si="29"/>
        <v>305000</v>
      </c>
      <c r="GG40" s="29">
        <f t="shared" si="29"/>
        <v>325000</v>
      </c>
      <c r="GH40" s="29">
        <f t="shared" si="29"/>
        <v>319250</v>
      </c>
      <c r="GI40" s="29">
        <f t="shared" si="29"/>
        <v>342000</v>
      </c>
      <c r="GJ40" s="29">
        <f t="shared" si="29"/>
        <v>313750</v>
      </c>
      <c r="GK40" s="29">
        <f t="shared" si="29"/>
        <v>333500</v>
      </c>
      <c r="GL40" s="29">
        <f t="shared" si="29"/>
        <v>320000</v>
      </c>
      <c r="GM40" s="29">
        <f t="shared" si="29"/>
        <v>294193</v>
      </c>
      <c r="GN40" s="29">
        <f t="shared" si="29"/>
        <v>325000</v>
      </c>
      <c r="GO40" s="29">
        <f t="shared" si="29"/>
        <v>339000</v>
      </c>
      <c r="GP40" s="29">
        <f t="shared" si="29"/>
        <v>341500</v>
      </c>
    </row>
    <row r="41" spans="1:198" x14ac:dyDescent="0.3">
      <c r="A41" s="51">
        <v>2019</v>
      </c>
      <c r="GD41">
        <v>2019</v>
      </c>
      <c r="GE41" s="29">
        <f t="shared" ref="GE41:GP41" si="30">FS10</f>
        <v>329900</v>
      </c>
      <c r="GF41" s="29">
        <f t="shared" si="30"/>
        <v>318500</v>
      </c>
      <c r="GG41" s="29">
        <f t="shared" si="30"/>
        <v>332500</v>
      </c>
      <c r="GH41" s="29">
        <f t="shared" si="30"/>
        <v>339900</v>
      </c>
      <c r="GI41" s="29">
        <f t="shared" si="30"/>
        <v>399100</v>
      </c>
      <c r="GJ41" s="29">
        <f t="shared" si="30"/>
        <v>335000</v>
      </c>
      <c r="GK41" s="29">
        <f t="shared" si="30"/>
        <v>315000</v>
      </c>
      <c r="GL41" s="29">
        <f t="shared" si="30"/>
        <v>313000</v>
      </c>
      <c r="GM41" s="29">
        <f t="shared" si="30"/>
        <v>318750</v>
      </c>
      <c r="GN41" s="29">
        <f t="shared" si="30"/>
        <v>335000</v>
      </c>
      <c r="GO41" s="29">
        <f t="shared" si="30"/>
        <v>344000</v>
      </c>
      <c r="GP41" s="29">
        <f t="shared" si="30"/>
        <v>371000</v>
      </c>
    </row>
    <row r="42" spans="1:198" x14ac:dyDescent="0.3">
      <c r="A42" s="210">
        <v>2020</v>
      </c>
      <c r="GD42">
        <v>2020</v>
      </c>
      <c r="GE42" s="29">
        <f>GE10</f>
        <v>342000</v>
      </c>
      <c r="GF42" s="29">
        <f t="shared" ref="GF42:GP42" si="31">GF10</f>
        <v>332000</v>
      </c>
      <c r="GG42" s="29">
        <f t="shared" si="31"/>
        <v>347900</v>
      </c>
      <c r="GH42" s="29">
        <f t="shared" si="31"/>
        <v>332500</v>
      </c>
      <c r="GI42" s="29">
        <f t="shared" si="31"/>
        <v>350000</v>
      </c>
      <c r="GJ42" s="29">
        <f t="shared" si="31"/>
        <v>343000</v>
      </c>
      <c r="GK42" s="29">
        <f t="shared" si="31"/>
        <v>368000</v>
      </c>
      <c r="GL42" s="29">
        <f t="shared" si="31"/>
        <v>0</v>
      </c>
      <c r="GM42" s="29">
        <f t="shared" si="31"/>
        <v>0</v>
      </c>
      <c r="GN42" s="29">
        <f t="shared" si="31"/>
        <v>0</v>
      </c>
      <c r="GO42" s="29">
        <f t="shared" si="31"/>
        <v>0</v>
      </c>
      <c r="GP42" s="29">
        <f t="shared" si="31"/>
        <v>0</v>
      </c>
    </row>
    <row r="44" spans="1:198" x14ac:dyDescent="0.3">
      <c r="A44" s="51" t="s">
        <v>249</v>
      </c>
      <c r="GD44" t="s">
        <v>249</v>
      </c>
    </row>
    <row r="45" spans="1:198" x14ac:dyDescent="0.3">
      <c r="GE45" s="51" t="s">
        <v>141</v>
      </c>
      <c r="GF45" s="51" t="s">
        <v>142</v>
      </c>
      <c r="GG45" s="51" t="s">
        <v>143</v>
      </c>
      <c r="GH45" s="51" t="s">
        <v>144</v>
      </c>
      <c r="GI45" s="51" t="s">
        <v>74</v>
      </c>
      <c r="GJ45" s="51" t="s">
        <v>145</v>
      </c>
      <c r="GK45" s="51" t="s">
        <v>146</v>
      </c>
      <c r="GL45" s="51" t="s">
        <v>147</v>
      </c>
      <c r="GM45" s="51" t="s">
        <v>148</v>
      </c>
      <c r="GN45" s="51" t="s">
        <v>149</v>
      </c>
      <c r="GO45" s="51" t="s">
        <v>150</v>
      </c>
      <c r="GP45" s="51" t="s">
        <v>151</v>
      </c>
    </row>
    <row r="46" spans="1:198" hidden="1" x14ac:dyDescent="0.3">
      <c r="A46" s="51">
        <v>2015</v>
      </c>
      <c r="GD46">
        <v>2015</v>
      </c>
      <c r="GE46" s="29">
        <f t="shared" ref="GE46:GP46" si="32">DW14</f>
        <v>335000</v>
      </c>
      <c r="GF46" s="29">
        <f t="shared" si="32"/>
        <v>317500</v>
      </c>
      <c r="GG46" s="29">
        <f t="shared" si="32"/>
        <v>283880</v>
      </c>
      <c r="GH46" s="29">
        <f t="shared" si="32"/>
        <v>300750</v>
      </c>
      <c r="GI46" s="29">
        <f t="shared" si="32"/>
        <v>280000</v>
      </c>
      <c r="GJ46" s="29">
        <f t="shared" si="32"/>
        <v>300000</v>
      </c>
      <c r="GK46" s="29">
        <f t="shared" si="32"/>
        <v>279000</v>
      </c>
      <c r="GL46" s="29">
        <f t="shared" si="32"/>
        <v>325000</v>
      </c>
      <c r="GM46" s="29">
        <f t="shared" si="32"/>
        <v>288500</v>
      </c>
      <c r="GN46" s="29">
        <f t="shared" si="32"/>
        <v>284500</v>
      </c>
      <c r="GO46" s="29">
        <f t="shared" si="32"/>
        <v>328500</v>
      </c>
      <c r="GP46" s="29">
        <f t="shared" si="32"/>
        <v>286000</v>
      </c>
    </row>
    <row r="47" spans="1:198" hidden="1" x14ac:dyDescent="0.3">
      <c r="A47" s="51">
        <v>2016</v>
      </c>
      <c r="GD47">
        <v>2016</v>
      </c>
      <c r="GE47" s="29">
        <f t="shared" ref="GE47:GP47" si="33">EI14</f>
        <v>325000</v>
      </c>
      <c r="GF47" s="29">
        <f t="shared" si="33"/>
        <v>288000</v>
      </c>
      <c r="GG47" s="29">
        <f t="shared" si="33"/>
        <v>325000</v>
      </c>
      <c r="GH47" s="29">
        <f t="shared" si="33"/>
        <v>340000</v>
      </c>
      <c r="GI47" s="29">
        <f t="shared" si="33"/>
        <v>325000</v>
      </c>
      <c r="GJ47" s="29">
        <f t="shared" si="33"/>
        <v>330000</v>
      </c>
      <c r="GK47" s="29">
        <f t="shared" si="33"/>
        <v>309000</v>
      </c>
      <c r="GL47" s="29">
        <f t="shared" si="33"/>
        <v>310000</v>
      </c>
      <c r="GM47" s="29">
        <f t="shared" si="33"/>
        <v>294450</v>
      </c>
      <c r="GN47" s="29">
        <f t="shared" si="33"/>
        <v>290000</v>
      </c>
      <c r="GO47" s="29">
        <f t="shared" si="33"/>
        <v>310500</v>
      </c>
      <c r="GP47" s="29">
        <f t="shared" si="33"/>
        <v>335000</v>
      </c>
    </row>
    <row r="48" spans="1:198" x14ac:dyDescent="0.3">
      <c r="A48" s="51">
        <v>2017</v>
      </c>
      <c r="GD48">
        <v>2017</v>
      </c>
      <c r="GE48" s="29">
        <f t="shared" ref="GE48:GP48" si="34">EU14</f>
        <v>309000</v>
      </c>
      <c r="GF48" s="29">
        <f t="shared" si="34"/>
        <v>311500</v>
      </c>
      <c r="GG48" s="29">
        <f t="shared" si="34"/>
        <v>329000</v>
      </c>
      <c r="GH48" s="29">
        <f t="shared" si="34"/>
        <v>339000</v>
      </c>
      <c r="GI48" s="29">
        <f t="shared" si="34"/>
        <v>326000</v>
      </c>
      <c r="GJ48" s="29">
        <f t="shared" si="34"/>
        <v>325000</v>
      </c>
      <c r="GK48" s="29">
        <f t="shared" si="34"/>
        <v>330000</v>
      </c>
      <c r="GL48" s="29">
        <f t="shared" si="34"/>
        <v>324000</v>
      </c>
      <c r="GM48" s="29">
        <f t="shared" si="34"/>
        <v>324950</v>
      </c>
      <c r="GN48" s="29">
        <f t="shared" si="34"/>
        <v>327000</v>
      </c>
      <c r="GO48" s="29">
        <f t="shared" si="34"/>
        <v>325000</v>
      </c>
      <c r="GP48" s="29">
        <f t="shared" si="34"/>
        <v>350000</v>
      </c>
    </row>
    <row r="49" spans="1:199" x14ac:dyDescent="0.3">
      <c r="A49" s="51">
        <v>2018</v>
      </c>
      <c r="GD49">
        <v>2018</v>
      </c>
      <c r="GE49" s="29">
        <f t="shared" ref="GE49:GP49" si="35">FG14</f>
        <v>321500</v>
      </c>
      <c r="GF49" s="29">
        <f t="shared" si="35"/>
        <v>325000</v>
      </c>
      <c r="GG49" s="29">
        <f t="shared" si="35"/>
        <v>340000</v>
      </c>
      <c r="GH49" s="29">
        <f t="shared" si="35"/>
        <v>335000</v>
      </c>
      <c r="GI49" s="29">
        <f t="shared" si="35"/>
        <v>370000</v>
      </c>
      <c r="GJ49" s="29">
        <f t="shared" si="35"/>
        <v>330000</v>
      </c>
      <c r="GK49" s="29">
        <f t="shared" si="35"/>
        <v>346500</v>
      </c>
      <c r="GL49" s="29">
        <f t="shared" si="35"/>
        <v>346450</v>
      </c>
      <c r="GM49" s="29">
        <f t="shared" si="35"/>
        <v>311000</v>
      </c>
      <c r="GN49" s="29">
        <f t="shared" si="35"/>
        <v>348500</v>
      </c>
      <c r="GO49" s="29">
        <f t="shared" si="35"/>
        <v>356000</v>
      </c>
      <c r="GP49" s="29">
        <f t="shared" si="35"/>
        <v>354500</v>
      </c>
    </row>
    <row r="50" spans="1:199" x14ac:dyDescent="0.3">
      <c r="A50" s="51">
        <v>2019</v>
      </c>
      <c r="GD50">
        <v>2019</v>
      </c>
      <c r="GE50" s="29">
        <f t="shared" ref="GE50:GP50" si="36">FS14</f>
        <v>339000</v>
      </c>
      <c r="GF50" s="29">
        <f t="shared" si="36"/>
        <v>332750</v>
      </c>
      <c r="GG50" s="29">
        <f t="shared" si="36"/>
        <v>347250</v>
      </c>
      <c r="GH50" s="29">
        <f t="shared" si="36"/>
        <v>345000</v>
      </c>
      <c r="GI50" s="29">
        <f t="shared" si="36"/>
        <v>349950</v>
      </c>
      <c r="GJ50" s="29">
        <f t="shared" si="36"/>
        <v>342500</v>
      </c>
      <c r="GK50" s="29">
        <f t="shared" si="36"/>
        <v>332500</v>
      </c>
      <c r="GL50" s="29">
        <f t="shared" si="36"/>
        <v>331780</v>
      </c>
      <c r="GM50" s="29">
        <f t="shared" si="36"/>
        <v>347250</v>
      </c>
      <c r="GN50" s="29">
        <f t="shared" si="36"/>
        <v>351000</v>
      </c>
      <c r="GO50" s="29">
        <f t="shared" si="36"/>
        <v>359000</v>
      </c>
      <c r="GP50" s="29">
        <f t="shared" si="36"/>
        <v>384500</v>
      </c>
    </row>
    <row r="51" spans="1:199" x14ac:dyDescent="0.3">
      <c r="A51" s="51">
        <v>2020</v>
      </c>
      <c r="GD51">
        <v>2020</v>
      </c>
      <c r="GE51" s="29">
        <f>GE14</f>
        <v>370000</v>
      </c>
      <c r="GF51" s="29">
        <f t="shared" ref="GF51:GP51" si="37">GF14</f>
        <v>356000</v>
      </c>
      <c r="GG51" s="29">
        <f t="shared" si="37"/>
        <v>365000</v>
      </c>
      <c r="GH51" s="29">
        <f t="shared" si="37"/>
        <v>360000</v>
      </c>
      <c r="GI51" s="29">
        <f t="shared" si="37"/>
        <v>373750</v>
      </c>
      <c r="GJ51" s="29">
        <f t="shared" si="37"/>
        <v>364570</v>
      </c>
      <c r="GK51" s="29">
        <f t="shared" si="37"/>
        <v>398000</v>
      </c>
      <c r="GL51" s="29">
        <f t="shared" si="37"/>
        <v>0</v>
      </c>
      <c r="GM51" s="29">
        <f t="shared" si="37"/>
        <v>0</v>
      </c>
      <c r="GN51" s="29">
        <f t="shared" si="37"/>
        <v>0</v>
      </c>
      <c r="GO51" s="29">
        <f t="shared" si="37"/>
        <v>0</v>
      </c>
      <c r="GP51" s="29">
        <f t="shared" si="37"/>
        <v>0</v>
      </c>
    </row>
    <row r="52" spans="1:199" x14ac:dyDescent="0.3">
      <c r="A52" s="210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</row>
    <row r="53" spans="1:199" x14ac:dyDescent="0.3">
      <c r="GD53" s="51" t="s">
        <v>52</v>
      </c>
    </row>
    <row r="54" spans="1:199" x14ac:dyDescent="0.3">
      <c r="A54"/>
      <c r="GE54" t="s">
        <v>141</v>
      </c>
      <c r="GF54" t="s">
        <v>142</v>
      </c>
      <c r="GG54" s="182" t="s">
        <v>143</v>
      </c>
      <c r="GH54" s="182" t="s">
        <v>144</v>
      </c>
      <c r="GI54" s="182" t="s">
        <v>74</v>
      </c>
      <c r="GJ54" s="182" t="s">
        <v>145</v>
      </c>
      <c r="GK54" s="182" t="s">
        <v>146</v>
      </c>
      <c r="GL54" s="182" t="s">
        <v>147</v>
      </c>
      <c r="GM54" s="182" t="s">
        <v>148</v>
      </c>
      <c r="GN54" s="182" t="s">
        <v>149</v>
      </c>
      <c r="GO54" s="182" t="s">
        <v>150</v>
      </c>
      <c r="GP54" s="182" t="s">
        <v>151</v>
      </c>
    </row>
    <row r="55" spans="1:199" hidden="1" x14ac:dyDescent="0.3">
      <c r="A55" s="51">
        <v>2015</v>
      </c>
      <c r="GD55">
        <v>2015</v>
      </c>
      <c r="GE55" s="29">
        <f t="shared" ref="GE55:GP55" si="38">DW18</f>
        <v>192450</v>
      </c>
      <c r="GF55" s="29">
        <f t="shared" si="38"/>
        <v>156500</v>
      </c>
      <c r="GG55" s="29">
        <f t="shared" si="38"/>
        <v>245000</v>
      </c>
      <c r="GH55" s="29">
        <f t="shared" si="38"/>
        <v>159500</v>
      </c>
      <c r="GI55" s="29">
        <f t="shared" si="38"/>
        <v>205000</v>
      </c>
      <c r="GJ55" s="29">
        <f t="shared" si="38"/>
        <v>252500</v>
      </c>
      <c r="GK55" s="29">
        <f t="shared" si="38"/>
        <v>169000</v>
      </c>
      <c r="GL55" s="29">
        <f t="shared" si="38"/>
        <v>167500</v>
      </c>
      <c r="GM55" s="29">
        <f t="shared" si="38"/>
        <v>259000</v>
      </c>
      <c r="GN55" s="29">
        <f t="shared" si="38"/>
        <v>285000</v>
      </c>
      <c r="GO55" s="29">
        <f t="shared" si="38"/>
        <v>169900</v>
      </c>
      <c r="GP55" s="29">
        <f t="shared" si="38"/>
        <v>243000</v>
      </c>
    </row>
    <row r="56" spans="1:199" hidden="1" x14ac:dyDescent="0.3">
      <c r="A56" s="51">
        <v>2016</v>
      </c>
      <c r="GD56" s="210">
        <v>2016</v>
      </c>
      <c r="GE56" s="29">
        <f t="shared" ref="GE56:GP56" si="39">EI18</f>
        <v>220200</v>
      </c>
      <c r="GF56" s="29">
        <f t="shared" si="39"/>
        <v>225000</v>
      </c>
      <c r="GG56" s="29">
        <f t="shared" si="39"/>
        <v>197500</v>
      </c>
      <c r="GH56" s="29">
        <f t="shared" si="39"/>
        <v>249000</v>
      </c>
      <c r="GI56" s="29">
        <f t="shared" si="39"/>
        <v>195000</v>
      </c>
      <c r="GJ56" s="29">
        <f t="shared" si="39"/>
        <v>261250</v>
      </c>
      <c r="GK56" s="29">
        <f t="shared" si="39"/>
        <v>265000</v>
      </c>
      <c r="GL56" s="29">
        <f t="shared" si="39"/>
        <v>249450</v>
      </c>
      <c r="GM56" s="29">
        <f t="shared" si="39"/>
        <v>284000</v>
      </c>
      <c r="GN56" s="29">
        <f t="shared" si="39"/>
        <v>233450</v>
      </c>
      <c r="GO56" s="29">
        <f t="shared" si="39"/>
        <v>225000</v>
      </c>
      <c r="GP56" s="29">
        <f t="shared" si="39"/>
        <v>237375</v>
      </c>
    </row>
    <row r="57" spans="1:199" x14ac:dyDescent="0.3">
      <c r="A57" s="51">
        <v>2017</v>
      </c>
      <c r="GD57" s="210">
        <v>2017</v>
      </c>
      <c r="GE57" s="29">
        <f t="shared" ref="GE57:GP57" si="40">EU18</f>
        <v>284500</v>
      </c>
      <c r="GF57" s="29">
        <f t="shared" si="40"/>
        <v>265000</v>
      </c>
      <c r="GG57" s="29">
        <f t="shared" si="40"/>
        <v>277500</v>
      </c>
      <c r="GH57" s="29">
        <f t="shared" si="40"/>
        <v>226250</v>
      </c>
      <c r="GI57" s="29">
        <f t="shared" si="40"/>
        <v>236525</v>
      </c>
      <c r="GJ57" s="29">
        <f t="shared" si="40"/>
        <v>292009</v>
      </c>
      <c r="GK57" s="29">
        <f t="shared" si="40"/>
        <v>236950</v>
      </c>
      <c r="GL57" s="29">
        <f t="shared" si="40"/>
        <v>259000</v>
      </c>
      <c r="GM57" s="29">
        <f t="shared" si="40"/>
        <v>209950</v>
      </c>
      <c r="GN57" s="29">
        <f t="shared" si="40"/>
        <v>288750</v>
      </c>
      <c r="GO57" s="29">
        <f t="shared" si="40"/>
        <v>284880</v>
      </c>
      <c r="GP57" s="29">
        <f t="shared" si="40"/>
        <v>320000</v>
      </c>
    </row>
    <row r="58" spans="1:199" ht="15" customHeight="1" x14ac:dyDescent="0.3">
      <c r="A58" s="51">
        <v>2018</v>
      </c>
      <c r="GD58" s="210">
        <v>2018</v>
      </c>
      <c r="GE58" s="29">
        <f t="shared" ref="GE58:GP58" si="41">FG18</f>
        <v>189900</v>
      </c>
      <c r="GF58" s="29">
        <f t="shared" si="41"/>
        <v>250000</v>
      </c>
      <c r="GG58" s="29">
        <f t="shared" si="41"/>
        <v>238500</v>
      </c>
      <c r="GH58" s="29">
        <f t="shared" si="41"/>
        <v>264750</v>
      </c>
      <c r="GI58" s="29">
        <f t="shared" si="41"/>
        <v>239900</v>
      </c>
      <c r="GJ58" s="29">
        <f t="shared" si="41"/>
        <v>225000</v>
      </c>
      <c r="GK58" s="29">
        <f t="shared" si="41"/>
        <v>247500</v>
      </c>
      <c r="GL58" s="29">
        <f t="shared" si="41"/>
        <v>195000</v>
      </c>
      <c r="GM58" s="29">
        <f t="shared" si="41"/>
        <v>254000</v>
      </c>
      <c r="GN58" s="29">
        <f t="shared" si="41"/>
        <v>250000</v>
      </c>
      <c r="GO58" s="29">
        <f t="shared" si="41"/>
        <v>320000</v>
      </c>
      <c r="GP58" s="29">
        <f t="shared" si="41"/>
        <v>264605</v>
      </c>
    </row>
    <row r="59" spans="1:199" x14ac:dyDescent="0.3">
      <c r="A59" s="51">
        <v>2019</v>
      </c>
      <c r="GD59" s="210">
        <v>2019</v>
      </c>
      <c r="GE59" s="29">
        <f t="shared" ref="GE59:GP59" si="42">FS18</f>
        <v>263000</v>
      </c>
      <c r="GF59" s="29">
        <f t="shared" si="42"/>
        <v>225000</v>
      </c>
      <c r="GG59" s="29">
        <f t="shared" si="42"/>
        <v>234500</v>
      </c>
      <c r="GH59" s="29">
        <f t="shared" si="42"/>
        <v>320000</v>
      </c>
      <c r="GI59" s="29">
        <f t="shared" si="42"/>
        <v>262500</v>
      </c>
      <c r="GJ59" s="29">
        <f t="shared" si="42"/>
        <v>300000</v>
      </c>
      <c r="GK59" s="29">
        <f t="shared" si="42"/>
        <v>232000</v>
      </c>
      <c r="GL59" s="29">
        <f t="shared" si="42"/>
        <v>225000</v>
      </c>
      <c r="GM59" s="29">
        <f t="shared" si="42"/>
        <v>226950</v>
      </c>
      <c r="GN59" s="29">
        <f t="shared" si="42"/>
        <v>217500</v>
      </c>
      <c r="GO59" s="29">
        <f t="shared" si="42"/>
        <v>302045</v>
      </c>
      <c r="GP59" s="29">
        <f t="shared" si="42"/>
        <v>269000</v>
      </c>
    </row>
    <row r="60" spans="1:199" x14ac:dyDescent="0.3">
      <c r="A60" s="210">
        <v>2020</v>
      </c>
      <c r="GD60" s="210">
        <v>2020</v>
      </c>
      <c r="GE60" s="29">
        <f>GE18</f>
        <v>284900</v>
      </c>
      <c r="GF60" s="29">
        <f t="shared" ref="GF60:GP60" si="43">GF18</f>
        <v>223000</v>
      </c>
      <c r="GG60" s="29">
        <f t="shared" si="43"/>
        <v>202950</v>
      </c>
      <c r="GH60" s="29">
        <f t="shared" si="43"/>
        <v>225000</v>
      </c>
      <c r="GI60" s="29">
        <f t="shared" si="43"/>
        <v>237495</v>
      </c>
      <c r="GJ60" s="29">
        <f t="shared" si="43"/>
        <v>269750</v>
      </c>
      <c r="GK60" s="29">
        <f t="shared" si="43"/>
        <v>251250</v>
      </c>
      <c r="GL60" s="29">
        <f t="shared" si="43"/>
        <v>0</v>
      </c>
      <c r="GM60" s="29">
        <f t="shared" si="43"/>
        <v>0</v>
      </c>
      <c r="GN60" s="29">
        <f t="shared" si="43"/>
        <v>0</v>
      </c>
      <c r="GO60" s="29">
        <f t="shared" si="43"/>
        <v>0</v>
      </c>
      <c r="GP60" s="29">
        <f t="shared" si="43"/>
        <v>0</v>
      </c>
    </row>
    <row r="63" spans="1:199" ht="15" customHeight="1" thickBot="1" x14ac:dyDescent="0.35">
      <c r="GC63" s="229" t="s">
        <v>253</v>
      </c>
      <c r="GD63" s="229"/>
      <c r="GE63" s="229"/>
      <c r="GG63" s="229" t="s">
        <v>250</v>
      </c>
      <c r="GH63" s="229"/>
      <c r="GI63" s="229"/>
      <c r="GK63" s="229" t="s">
        <v>249</v>
      </c>
      <c r="GL63" s="229"/>
      <c r="GM63" s="229"/>
      <c r="GO63" s="229" t="s">
        <v>52</v>
      </c>
      <c r="GP63" s="229"/>
      <c r="GQ63" s="229"/>
    </row>
    <row r="64" spans="1:199" ht="15" thickTop="1" x14ac:dyDescent="0.3">
      <c r="GC64" s="165" t="s">
        <v>244</v>
      </c>
      <c r="GD64" s="165" t="s">
        <v>245</v>
      </c>
      <c r="GE64" s="165" t="s">
        <v>96</v>
      </c>
      <c r="GG64" s="165" t="s">
        <v>244</v>
      </c>
      <c r="GH64" s="165" t="s">
        <v>245</v>
      </c>
      <c r="GI64" s="165" t="s">
        <v>96</v>
      </c>
      <c r="GK64" s="165" t="s">
        <v>244</v>
      </c>
      <c r="GL64" s="165" t="s">
        <v>245</v>
      </c>
      <c r="GM64" s="165" t="s">
        <v>96</v>
      </c>
      <c r="GO64" s="165" t="s">
        <v>244</v>
      </c>
      <c r="GP64" s="165" t="s">
        <v>245</v>
      </c>
      <c r="GQ64" s="165" t="s">
        <v>96</v>
      </c>
    </row>
    <row r="65" spans="1:199" ht="15.6" x14ac:dyDescent="0.3">
      <c r="GC65" s="166" t="s">
        <v>320</v>
      </c>
      <c r="GD65" s="179">
        <f>GK33</f>
        <v>445684</v>
      </c>
      <c r="GE65" s="168">
        <f>(GD65-GD66)/GD66</f>
        <v>0.20533970867432214</v>
      </c>
      <c r="GG65" s="166" t="s">
        <v>320</v>
      </c>
      <c r="GH65" s="179">
        <f>GK42</f>
        <v>368000</v>
      </c>
      <c r="GI65" s="168">
        <f>(GH65-GH66)/GH66</f>
        <v>0.16825396825396827</v>
      </c>
      <c r="GK65" s="166" t="s">
        <v>320</v>
      </c>
      <c r="GL65" s="179">
        <f>GK51</f>
        <v>398000</v>
      </c>
      <c r="GM65" s="168">
        <f>(GL65-GL66)/GL66</f>
        <v>0.19699248120300752</v>
      </c>
      <c r="GO65" s="166" t="s">
        <v>320</v>
      </c>
      <c r="GP65" s="179">
        <f>GK60</f>
        <v>251250</v>
      </c>
      <c r="GQ65" s="168">
        <f>(GP65-GP66)/GP66</f>
        <v>8.2974137931034489E-2</v>
      </c>
    </row>
    <row r="66" spans="1:199" ht="15.6" x14ac:dyDescent="0.3">
      <c r="GC66" s="166" t="s">
        <v>321</v>
      </c>
      <c r="GD66" s="179">
        <f>GK32</f>
        <v>369758</v>
      </c>
      <c r="GE66" s="168">
        <f>(GD66-GD67)/GD67</f>
        <v>-0.11658232868399299</v>
      </c>
      <c r="GG66" s="166" t="s">
        <v>321</v>
      </c>
      <c r="GH66" s="179">
        <f>GK41</f>
        <v>315000</v>
      </c>
      <c r="GI66" s="168">
        <f>(GH66-GH67)/GH67</f>
        <v>-5.5472263868065967E-2</v>
      </c>
      <c r="GK66" s="166" t="s">
        <v>321</v>
      </c>
      <c r="GL66" s="179">
        <f>GK50</f>
        <v>332500</v>
      </c>
      <c r="GM66" s="168">
        <f>(GL66-GL67)/GL67</f>
        <v>-4.0404040404040407E-2</v>
      </c>
      <c r="GO66" s="166" t="s">
        <v>321</v>
      </c>
      <c r="GP66" s="179">
        <f>GK59</f>
        <v>232000</v>
      </c>
      <c r="GQ66" s="168">
        <f>(GP66-GP67)/GP67</f>
        <v>-6.2626262626262627E-2</v>
      </c>
    </row>
    <row r="67" spans="1:199" ht="15.6" x14ac:dyDescent="0.3">
      <c r="GC67" s="166" t="s">
        <v>322</v>
      </c>
      <c r="GD67" s="179">
        <f>GK31</f>
        <v>418554</v>
      </c>
      <c r="GE67" s="168">
        <f>(GD67-GD68)/GD68</f>
        <v>5.862803320400431E-2</v>
      </c>
      <c r="GG67" s="166" t="s">
        <v>322</v>
      </c>
      <c r="GH67" s="179">
        <f>GK40</f>
        <v>333500</v>
      </c>
      <c r="GI67" s="168">
        <f>(GH67-GH68)/GH68</f>
        <v>9.3442622950819676E-2</v>
      </c>
      <c r="GK67" s="166" t="s">
        <v>322</v>
      </c>
      <c r="GL67" s="179">
        <f>GK49</f>
        <v>346500</v>
      </c>
      <c r="GM67" s="168">
        <f>(GL67-GL68)/GL68</f>
        <v>0.05</v>
      </c>
      <c r="GO67" s="166" t="s">
        <v>322</v>
      </c>
      <c r="GP67" s="179">
        <f>GK58</f>
        <v>247500</v>
      </c>
      <c r="GQ67" s="168">
        <f>(GP67-GP68)/GP68</f>
        <v>4.4524161215446299E-2</v>
      </c>
    </row>
    <row r="68" spans="1:199" ht="15.6" x14ac:dyDescent="0.3">
      <c r="GC68" s="166" t="s">
        <v>323</v>
      </c>
      <c r="GD68" s="170">
        <f>GK30</f>
        <v>395374</v>
      </c>
      <c r="GE68" s="160"/>
      <c r="GG68" s="166" t="s">
        <v>323</v>
      </c>
      <c r="GH68" s="170">
        <f>GK39</f>
        <v>305000</v>
      </c>
      <c r="GI68" s="160"/>
      <c r="GK68" s="166" t="s">
        <v>323</v>
      </c>
      <c r="GL68" s="170">
        <f>GK48</f>
        <v>330000</v>
      </c>
      <c r="GM68" s="160"/>
      <c r="GO68" s="166" t="s">
        <v>323</v>
      </c>
      <c r="GP68" s="170">
        <f>GK57</f>
        <v>236950</v>
      </c>
      <c r="GQ68" s="160"/>
    </row>
    <row r="70" spans="1:199" x14ac:dyDescent="0.3">
      <c r="GD70" t="s">
        <v>254</v>
      </c>
    </row>
    <row r="71" spans="1:199" x14ac:dyDescent="0.3">
      <c r="GE71" s="223" t="s">
        <v>141</v>
      </c>
      <c r="GF71" s="223" t="s">
        <v>142</v>
      </c>
      <c r="GG71" s="223" t="s">
        <v>143</v>
      </c>
      <c r="GH71" s="223" t="s">
        <v>144</v>
      </c>
      <c r="GI71" s="223" t="s">
        <v>74</v>
      </c>
      <c r="GJ71" s="223" t="s">
        <v>145</v>
      </c>
      <c r="GK71" s="223" t="s">
        <v>146</v>
      </c>
      <c r="GL71" s="223" t="s">
        <v>147</v>
      </c>
      <c r="GM71" s="223" t="s">
        <v>148</v>
      </c>
      <c r="GN71" s="223" t="s">
        <v>149</v>
      </c>
      <c r="GO71" s="223" t="s">
        <v>150</v>
      </c>
      <c r="GP71" s="223" t="s">
        <v>151</v>
      </c>
    </row>
    <row r="72" spans="1:199" hidden="1" x14ac:dyDescent="0.3">
      <c r="A72" s="51">
        <v>2015</v>
      </c>
      <c r="GD72" s="51">
        <v>2015</v>
      </c>
      <c r="GE72">
        <f t="shared" ref="GE72:GP72" si="44">DW2</f>
        <v>96</v>
      </c>
      <c r="GF72">
        <f t="shared" si="44"/>
        <v>105</v>
      </c>
      <c r="GG72">
        <f t="shared" si="44"/>
        <v>140</v>
      </c>
      <c r="GH72">
        <f t="shared" si="44"/>
        <v>153</v>
      </c>
      <c r="GI72">
        <f t="shared" si="44"/>
        <v>202</v>
      </c>
      <c r="GJ72">
        <f t="shared" si="44"/>
        <v>185</v>
      </c>
      <c r="GK72">
        <f t="shared" si="44"/>
        <v>171</v>
      </c>
      <c r="GL72">
        <f t="shared" si="44"/>
        <v>146</v>
      </c>
      <c r="GM72">
        <f t="shared" si="44"/>
        <v>143</v>
      </c>
      <c r="GN72">
        <f t="shared" si="44"/>
        <v>159</v>
      </c>
      <c r="GO72">
        <f t="shared" si="44"/>
        <v>143</v>
      </c>
      <c r="GP72">
        <f t="shared" si="44"/>
        <v>148</v>
      </c>
    </row>
    <row r="73" spans="1:199" hidden="1" x14ac:dyDescent="0.3">
      <c r="A73" s="51">
        <v>2016</v>
      </c>
      <c r="GD73" s="51">
        <v>2016</v>
      </c>
      <c r="GE73">
        <f t="shared" ref="GE73:GP73" si="45">EI2</f>
        <v>111</v>
      </c>
      <c r="GF73">
        <f t="shared" si="45"/>
        <v>92</v>
      </c>
      <c r="GG73">
        <f t="shared" si="45"/>
        <v>138</v>
      </c>
      <c r="GH73">
        <f t="shared" si="45"/>
        <v>158</v>
      </c>
      <c r="GI73">
        <f t="shared" si="45"/>
        <v>175</v>
      </c>
      <c r="GJ73">
        <f t="shared" si="45"/>
        <v>185</v>
      </c>
      <c r="GK73">
        <f t="shared" si="45"/>
        <v>155</v>
      </c>
      <c r="GL73">
        <f t="shared" si="45"/>
        <v>159</v>
      </c>
      <c r="GM73">
        <f t="shared" si="45"/>
        <v>159</v>
      </c>
      <c r="GN73">
        <f t="shared" si="45"/>
        <v>145</v>
      </c>
      <c r="GO73">
        <f t="shared" si="45"/>
        <v>140</v>
      </c>
      <c r="GP73">
        <f t="shared" si="45"/>
        <v>173</v>
      </c>
    </row>
    <row r="74" spans="1:199" x14ac:dyDescent="0.3">
      <c r="A74" s="51">
        <v>2017</v>
      </c>
      <c r="GD74" s="51">
        <v>2017</v>
      </c>
      <c r="GE74" s="223">
        <f t="shared" ref="GE74:GP74" si="46">EU2</f>
        <v>112</v>
      </c>
      <c r="GF74" s="223">
        <f t="shared" si="46"/>
        <v>129</v>
      </c>
      <c r="GG74" s="223">
        <f t="shared" si="46"/>
        <v>180</v>
      </c>
      <c r="GH74" s="223">
        <f t="shared" si="46"/>
        <v>180</v>
      </c>
      <c r="GI74" s="223">
        <f t="shared" si="46"/>
        <v>203</v>
      </c>
      <c r="GJ74" s="223">
        <f t="shared" si="46"/>
        <v>218</v>
      </c>
      <c r="GK74" s="223">
        <f t="shared" si="46"/>
        <v>136</v>
      </c>
      <c r="GL74" s="223">
        <f t="shared" si="46"/>
        <v>171</v>
      </c>
      <c r="GM74" s="223">
        <f t="shared" si="46"/>
        <v>162</v>
      </c>
      <c r="GN74" s="223">
        <f t="shared" si="46"/>
        <v>166</v>
      </c>
      <c r="GO74" s="223">
        <f t="shared" si="46"/>
        <v>164</v>
      </c>
      <c r="GP74" s="223">
        <f t="shared" si="46"/>
        <v>164</v>
      </c>
    </row>
    <row r="75" spans="1:199" x14ac:dyDescent="0.3">
      <c r="A75" s="51">
        <v>2018</v>
      </c>
      <c r="GD75" s="51">
        <v>2018</v>
      </c>
      <c r="GE75" s="223">
        <f t="shared" ref="GE75:GP75" si="47">FG2</f>
        <v>118</v>
      </c>
      <c r="GF75" s="223">
        <f t="shared" si="47"/>
        <v>89</v>
      </c>
      <c r="GG75" s="223">
        <f t="shared" si="47"/>
        <v>187</v>
      </c>
      <c r="GH75" s="223">
        <f t="shared" si="47"/>
        <v>186</v>
      </c>
      <c r="GI75" s="223">
        <f t="shared" si="47"/>
        <v>219</v>
      </c>
      <c r="GJ75" s="223">
        <f t="shared" si="47"/>
        <v>188</v>
      </c>
      <c r="GK75" s="223">
        <f t="shared" si="47"/>
        <v>172</v>
      </c>
      <c r="GL75" s="223">
        <f t="shared" si="47"/>
        <v>189</v>
      </c>
      <c r="GM75" s="223">
        <f t="shared" si="47"/>
        <v>142</v>
      </c>
      <c r="GN75" s="223">
        <f t="shared" si="47"/>
        <v>176</v>
      </c>
      <c r="GO75" s="223">
        <f t="shared" si="47"/>
        <v>135</v>
      </c>
      <c r="GP75" s="223">
        <f t="shared" si="47"/>
        <v>166</v>
      </c>
    </row>
    <row r="76" spans="1:199" x14ac:dyDescent="0.3">
      <c r="A76" s="51">
        <v>2019</v>
      </c>
      <c r="GD76" s="51">
        <v>2019</v>
      </c>
      <c r="GE76" s="223">
        <f t="shared" ref="GE76:GP76" si="48">FS2</f>
        <v>119</v>
      </c>
      <c r="GF76" s="223">
        <f t="shared" si="48"/>
        <v>123</v>
      </c>
      <c r="GG76" s="223">
        <f t="shared" si="48"/>
        <v>184</v>
      </c>
      <c r="GH76" s="223">
        <f t="shared" si="48"/>
        <v>189</v>
      </c>
      <c r="GI76" s="223">
        <f t="shared" si="48"/>
        <v>217</v>
      </c>
      <c r="GJ76" s="223">
        <f t="shared" si="48"/>
        <v>190</v>
      </c>
      <c r="GK76" s="223">
        <f t="shared" si="48"/>
        <v>185</v>
      </c>
      <c r="GL76" s="223">
        <f t="shared" si="48"/>
        <v>201</v>
      </c>
      <c r="GM76" s="223">
        <f t="shared" si="48"/>
        <v>162</v>
      </c>
      <c r="GN76" s="223">
        <f t="shared" si="48"/>
        <v>189</v>
      </c>
      <c r="GO76" s="223">
        <f t="shared" si="48"/>
        <v>206</v>
      </c>
      <c r="GP76" s="223">
        <f t="shared" si="48"/>
        <v>174</v>
      </c>
    </row>
    <row r="77" spans="1:199" x14ac:dyDescent="0.3">
      <c r="A77" s="210">
        <v>2020</v>
      </c>
      <c r="FS77" s="210"/>
      <c r="GD77" s="210">
        <v>2020</v>
      </c>
      <c r="GE77" s="223">
        <f>GE2</f>
        <v>147</v>
      </c>
      <c r="GF77" s="223">
        <f t="shared" ref="GF77:GP77" si="49">GF2</f>
        <v>146</v>
      </c>
      <c r="GG77" s="223">
        <f t="shared" si="49"/>
        <v>199</v>
      </c>
      <c r="GH77" s="223">
        <f t="shared" si="49"/>
        <v>154</v>
      </c>
      <c r="GI77" s="226">
        <f t="shared" si="49"/>
        <v>149</v>
      </c>
      <c r="GJ77" s="226">
        <f t="shared" si="49"/>
        <v>221</v>
      </c>
      <c r="GK77" s="223">
        <f t="shared" si="49"/>
        <v>389</v>
      </c>
      <c r="GL77" s="223">
        <f t="shared" si="49"/>
        <v>0</v>
      </c>
      <c r="GM77" s="223">
        <f t="shared" si="49"/>
        <v>0</v>
      </c>
      <c r="GN77" s="223">
        <f t="shared" si="49"/>
        <v>0</v>
      </c>
      <c r="GO77" s="223">
        <f t="shared" si="49"/>
        <v>0</v>
      </c>
      <c r="GP77" s="223">
        <f t="shared" si="49"/>
        <v>0</v>
      </c>
    </row>
    <row r="79" spans="1:199" ht="16.2" thickBot="1" x14ac:dyDescent="0.35">
      <c r="GG79" s="229" t="s">
        <v>246</v>
      </c>
      <c r="GH79" s="229"/>
      <c r="GI79" s="229"/>
    </row>
    <row r="80" spans="1:199" ht="15" thickTop="1" x14ac:dyDescent="0.3">
      <c r="GG80" s="165" t="s">
        <v>244</v>
      </c>
      <c r="GH80" s="165" t="s">
        <v>245</v>
      </c>
      <c r="GI80" s="165" t="s">
        <v>247</v>
      </c>
    </row>
    <row r="81" spans="1:191" ht="15.6" x14ac:dyDescent="0.3">
      <c r="GG81" s="166" t="s">
        <v>320</v>
      </c>
      <c r="GH81" s="167">
        <f>GK77</f>
        <v>389</v>
      </c>
      <c r="GI81" s="168">
        <f>(GH81-GH82)/GH82</f>
        <v>1.1027027027027028</v>
      </c>
    </row>
    <row r="82" spans="1:191" ht="15.6" x14ac:dyDescent="0.3">
      <c r="GG82" s="166" t="s">
        <v>321</v>
      </c>
      <c r="GH82" s="167">
        <f>GK76</f>
        <v>185</v>
      </c>
      <c r="GI82" s="168">
        <f>(GH82-GH83)/GH83</f>
        <v>7.5581395348837205E-2</v>
      </c>
    </row>
    <row r="83" spans="1:191" ht="15.6" x14ac:dyDescent="0.3">
      <c r="GG83" s="166" t="s">
        <v>322</v>
      </c>
      <c r="GH83" s="167">
        <f>GK75</f>
        <v>172</v>
      </c>
      <c r="GI83" s="168">
        <f>(GH83-GH84)/GH84</f>
        <v>0.26470588235294118</v>
      </c>
    </row>
    <row r="84" spans="1:191" ht="15.6" x14ac:dyDescent="0.3">
      <c r="GG84" s="166" t="s">
        <v>323</v>
      </c>
      <c r="GH84" s="169">
        <f>GK74</f>
        <v>136</v>
      </c>
      <c r="GI84" s="160"/>
    </row>
    <row r="88" spans="1:191" s="29" customFormat="1" x14ac:dyDescent="0.3">
      <c r="A88" s="30"/>
    </row>
  </sheetData>
  <mergeCells count="5">
    <mergeCell ref="GC63:GE63"/>
    <mergeCell ref="GG63:GI63"/>
    <mergeCell ref="GK63:GM63"/>
    <mergeCell ref="GO63:GQ63"/>
    <mergeCell ref="GG79:GI7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FFFF00"/>
  </sheetPr>
  <dimension ref="A1:DX64"/>
  <sheetViews>
    <sheetView workbookViewId="0">
      <pane xSplit="1" ySplit="1" topLeftCell="CQ34" activePane="bottomRight" state="frozen"/>
      <selection activeCell="FR6" sqref="FR6"/>
      <selection pane="topRight" activeCell="FR6" sqref="FR6"/>
      <selection pane="bottomLeft" activeCell="FR6" sqref="FR6"/>
      <selection pane="bottomRight" activeCell="CZ31" sqref="CX29:CZ31"/>
    </sheetView>
  </sheetViews>
  <sheetFormatPr defaultColWidth="8.6640625" defaultRowHeight="14.4" x14ac:dyDescent="0.3"/>
  <cols>
    <col min="1" max="1" width="22.109375" bestFit="1" customWidth="1"/>
    <col min="2" max="11" width="10.109375" hidden="1" customWidth="1"/>
    <col min="12" max="67" width="10.109375" bestFit="1" customWidth="1"/>
    <col min="68" max="68" width="11.109375" bestFit="1" customWidth="1"/>
    <col min="69" max="85" width="10.109375" bestFit="1" customWidth="1"/>
    <col min="86" max="86" width="12.109375" customWidth="1"/>
    <col min="87" max="90" width="9.88671875" bestFit="1" customWidth="1"/>
    <col min="91" max="91" width="10.109375" customWidth="1"/>
    <col min="92" max="92" width="11.44140625" customWidth="1"/>
    <col min="93" max="95" width="9.88671875" bestFit="1" customWidth="1"/>
    <col min="96" max="97" width="10" bestFit="1" customWidth="1"/>
    <col min="98" max="98" width="12.44140625" bestFit="1" customWidth="1"/>
    <col min="99" max="100" width="9.88671875" bestFit="1" customWidth="1"/>
    <col min="103" max="103" width="10.33203125" bestFit="1" customWidth="1"/>
    <col min="105" max="105" width="9.88671875" bestFit="1" customWidth="1"/>
    <col min="110" max="110" width="10" bestFit="1" customWidth="1"/>
    <col min="113" max="116" width="9.88671875" bestFit="1" customWidth="1"/>
  </cols>
  <sheetData>
    <row r="1" spans="1:128" s="33" customFormat="1" x14ac:dyDescent="0.3">
      <c r="B1" s="33">
        <f>'Raw Data'!CO92</f>
        <v>40544</v>
      </c>
      <c r="C1" s="33">
        <f>'Raw Data'!CP92</f>
        <v>40575</v>
      </c>
      <c r="D1" s="33">
        <f>'Raw Data'!CQ92</f>
        <v>40603</v>
      </c>
      <c r="E1" s="33">
        <f>'Raw Data'!CR92</f>
        <v>40634</v>
      </c>
      <c r="F1" s="33">
        <f>'Raw Data'!CS92</f>
        <v>40664</v>
      </c>
      <c r="G1" s="33">
        <f>'Raw Data'!CT92</f>
        <v>40695</v>
      </c>
      <c r="H1" s="33">
        <f>'Raw Data'!CU92</f>
        <v>40725</v>
      </c>
      <c r="I1" s="33">
        <f>'Raw Data'!CV92</f>
        <v>40756</v>
      </c>
      <c r="J1" s="33">
        <f>'Raw Data'!CW92</f>
        <v>40787</v>
      </c>
      <c r="K1" s="33">
        <f>'Raw Data'!CX92</f>
        <v>40817</v>
      </c>
      <c r="L1" s="33">
        <f>'Raw Data'!CY92</f>
        <v>40848</v>
      </c>
      <c r="M1" s="33">
        <f>'Raw Data'!CZ92</f>
        <v>40878</v>
      </c>
      <c r="N1" s="33">
        <f>'Raw Data'!DA92</f>
        <v>40909</v>
      </c>
      <c r="O1" s="33">
        <f>'Raw Data'!DB92</f>
        <v>40940</v>
      </c>
      <c r="P1" s="33">
        <f>'Raw Data'!DC92</f>
        <v>40969</v>
      </c>
      <c r="Q1" s="33">
        <f>'Raw Data'!DD92</f>
        <v>41000</v>
      </c>
      <c r="R1" s="33">
        <f>'Raw Data'!DE92</f>
        <v>41030</v>
      </c>
      <c r="S1" s="33">
        <f>'Raw Data'!DF92</f>
        <v>41061</v>
      </c>
      <c r="T1" s="33">
        <f>'Raw Data'!DG92</f>
        <v>41091</v>
      </c>
      <c r="U1" s="33">
        <f>'Raw Data'!DH92</f>
        <v>41122</v>
      </c>
      <c r="V1" s="33">
        <f>'Raw Data'!DI92</f>
        <v>41153</v>
      </c>
      <c r="W1" s="33">
        <f>'Raw Data'!DJ92</f>
        <v>41183</v>
      </c>
      <c r="X1" s="33">
        <f>'Raw Data'!DK92</f>
        <v>41214</v>
      </c>
      <c r="Y1" s="33">
        <f>'Raw Data'!DL92</f>
        <v>41244</v>
      </c>
      <c r="Z1" s="33">
        <f>'Raw Data'!DM92</f>
        <v>41275</v>
      </c>
      <c r="AA1" s="33">
        <f>'Raw Data'!DN92</f>
        <v>41306</v>
      </c>
      <c r="AB1" s="33">
        <f>'Raw Data'!DO92</f>
        <v>41334</v>
      </c>
      <c r="AC1" s="33">
        <f>'Raw Data'!DP92</f>
        <v>41365</v>
      </c>
      <c r="AD1" s="33">
        <f>'Raw Data'!DQ92</f>
        <v>41395</v>
      </c>
      <c r="AE1" s="33">
        <f>'Raw Data'!DR92</f>
        <v>41426</v>
      </c>
      <c r="AF1" s="33">
        <f>'Raw Data'!DS92</f>
        <v>41456</v>
      </c>
      <c r="AG1" s="33">
        <f>'Raw Data'!DT92</f>
        <v>41487</v>
      </c>
      <c r="AH1" s="33">
        <f>'Raw Data'!DU92</f>
        <v>41518</v>
      </c>
      <c r="AI1" s="33">
        <f>'Raw Data'!DV92</f>
        <v>41548</v>
      </c>
      <c r="AJ1" s="33">
        <f>'Raw Data'!DW92</f>
        <v>41579</v>
      </c>
      <c r="AK1" s="33">
        <f>'Raw Data'!DX92</f>
        <v>41609</v>
      </c>
      <c r="AL1" s="33">
        <f>'Raw Data'!DY92</f>
        <v>41640</v>
      </c>
      <c r="AM1" s="33">
        <f>'Raw Data'!DZ92</f>
        <v>41671</v>
      </c>
      <c r="AN1" s="33">
        <f>'Raw Data'!EA92</f>
        <v>41699</v>
      </c>
      <c r="AO1" s="33">
        <f>'Raw Data'!EB92</f>
        <v>41730</v>
      </c>
      <c r="AP1" s="33">
        <f>'Raw Data'!EC92</f>
        <v>41760</v>
      </c>
      <c r="AQ1" s="33">
        <f>'Raw Data'!ED92</f>
        <v>41791</v>
      </c>
      <c r="AR1" s="33">
        <f>'Raw Data'!EE92</f>
        <v>41821</v>
      </c>
      <c r="AS1" s="33">
        <f>'Raw Data'!EF92</f>
        <v>41852</v>
      </c>
      <c r="AT1" s="33">
        <f>'Raw Data'!EG92</f>
        <v>41883</v>
      </c>
      <c r="AU1" s="33">
        <f>'Raw Data'!EH92</f>
        <v>41913</v>
      </c>
      <c r="AV1" s="33">
        <f>'Raw Data'!EI92</f>
        <v>41944</v>
      </c>
      <c r="AW1" s="33">
        <f>'Raw Data'!EJ92</f>
        <v>41974</v>
      </c>
      <c r="AX1" s="33">
        <f>'Raw Data'!EK92</f>
        <v>42005</v>
      </c>
      <c r="AY1" s="33">
        <f>'Raw Data'!EL92</f>
        <v>42036</v>
      </c>
      <c r="AZ1" s="33">
        <f>'Raw Data'!EM92</f>
        <v>42064</v>
      </c>
      <c r="BA1" s="33">
        <f>'Raw Data'!EN92</f>
        <v>42095</v>
      </c>
      <c r="BB1" s="33">
        <f>'Raw Data'!EO92</f>
        <v>42125</v>
      </c>
      <c r="BC1" s="33">
        <f>'Raw Data'!EP92</f>
        <v>42156</v>
      </c>
      <c r="BD1" s="33">
        <f>'Raw Data'!EQ92</f>
        <v>42186</v>
      </c>
      <c r="BE1" s="33">
        <f>'Raw Data'!ER92</f>
        <v>42217</v>
      </c>
      <c r="BF1" s="33">
        <f>'Raw Data'!ES92</f>
        <v>42248</v>
      </c>
      <c r="BG1" s="33">
        <f>'Raw Data'!ET92</f>
        <v>42278</v>
      </c>
      <c r="BH1" s="33">
        <f>'Raw Data'!EU92</f>
        <v>42309</v>
      </c>
      <c r="BI1" s="33">
        <f>'Raw Data'!EV92</f>
        <v>42339</v>
      </c>
      <c r="BJ1" s="33">
        <f>'Raw Data'!EW92</f>
        <v>42370</v>
      </c>
      <c r="BK1" s="33">
        <f>'Raw Data'!EX92</f>
        <v>42401</v>
      </c>
      <c r="BL1" s="33">
        <f>'Raw Data'!EY92</f>
        <v>42430</v>
      </c>
      <c r="BM1" s="33">
        <f>'Raw Data'!EZ92</f>
        <v>42461</v>
      </c>
      <c r="BN1" s="33">
        <f>'Raw Data'!FA92</f>
        <v>42491</v>
      </c>
      <c r="BO1" s="33">
        <f>'Raw Data'!FB92</f>
        <v>42522</v>
      </c>
      <c r="BP1" s="33">
        <f>'Raw Data'!FC92</f>
        <v>42552</v>
      </c>
      <c r="BQ1" s="33">
        <f>'Raw Data'!FD92</f>
        <v>42583</v>
      </c>
      <c r="BR1" s="33">
        <f>'Raw Data'!FE92</f>
        <v>42614</v>
      </c>
      <c r="BS1" s="33">
        <f>'Raw Data'!FF92</f>
        <v>42644</v>
      </c>
      <c r="BT1" s="33">
        <f>'Raw Data'!FG92</f>
        <v>42675</v>
      </c>
      <c r="BU1" s="33">
        <f>'Raw Data'!FH92</f>
        <v>42705</v>
      </c>
      <c r="BV1" s="33">
        <f>'Raw Data'!FI92</f>
        <v>42736</v>
      </c>
      <c r="BW1" s="33">
        <v>42782</v>
      </c>
      <c r="BX1" s="33">
        <v>42810</v>
      </c>
      <c r="BY1" s="33">
        <v>42841</v>
      </c>
      <c r="BZ1" s="33">
        <v>42871</v>
      </c>
      <c r="CA1" s="33">
        <v>42902</v>
      </c>
      <c r="CB1" s="33">
        <v>42932</v>
      </c>
      <c r="CC1" s="33">
        <v>42963</v>
      </c>
      <c r="CD1" s="33">
        <v>42994</v>
      </c>
      <c r="CE1" s="33">
        <v>43024</v>
      </c>
      <c r="CF1" s="33">
        <v>43055</v>
      </c>
      <c r="CG1" s="33">
        <v>43085</v>
      </c>
      <c r="CH1" s="33">
        <v>43116</v>
      </c>
      <c r="CI1" s="33">
        <v>43147</v>
      </c>
      <c r="CJ1" s="33">
        <v>43175</v>
      </c>
      <c r="CK1" s="33">
        <v>43206</v>
      </c>
      <c r="CL1" s="33">
        <v>43236</v>
      </c>
      <c r="CM1" s="33">
        <v>43267</v>
      </c>
      <c r="CN1" s="33">
        <v>43297</v>
      </c>
      <c r="CO1" s="33">
        <v>43328</v>
      </c>
      <c r="CP1" s="33">
        <v>43359</v>
      </c>
      <c r="CQ1" s="33">
        <v>43389</v>
      </c>
      <c r="CR1" s="33">
        <v>43420</v>
      </c>
      <c r="CS1" s="33">
        <v>43450</v>
      </c>
      <c r="CT1" s="33">
        <v>43481</v>
      </c>
      <c r="CU1" s="33">
        <v>43512</v>
      </c>
      <c r="CV1" s="33">
        <v>43540</v>
      </c>
      <c r="CW1" s="33">
        <v>43571</v>
      </c>
      <c r="CX1" s="33">
        <v>43601</v>
      </c>
      <c r="CY1" s="33">
        <v>43632</v>
      </c>
      <c r="CZ1" s="33">
        <v>43662</v>
      </c>
      <c r="DA1" s="33">
        <v>43693</v>
      </c>
      <c r="DB1" s="33">
        <v>43724</v>
      </c>
      <c r="DC1" s="33">
        <v>43754</v>
      </c>
      <c r="DD1" s="33">
        <v>43785</v>
      </c>
      <c r="DE1" s="33">
        <v>43815</v>
      </c>
      <c r="DF1" s="33">
        <v>43846</v>
      </c>
      <c r="DG1" s="33">
        <v>43877</v>
      </c>
      <c r="DH1" s="33">
        <v>43906</v>
      </c>
      <c r="DI1" s="33">
        <v>43937</v>
      </c>
      <c r="DJ1" s="33">
        <v>43967</v>
      </c>
      <c r="DK1" s="33">
        <v>43998</v>
      </c>
      <c r="DL1" s="33">
        <v>44028</v>
      </c>
      <c r="DM1" s="33">
        <v>44059</v>
      </c>
      <c r="DN1" s="33">
        <v>44090</v>
      </c>
      <c r="DO1" s="33">
        <v>44120</v>
      </c>
      <c r="DP1" s="33">
        <v>44151</v>
      </c>
      <c r="DQ1" s="33">
        <v>44181</v>
      </c>
      <c r="DR1" s="33">
        <v>44212</v>
      </c>
      <c r="DS1" s="33">
        <v>44243</v>
      </c>
      <c r="DT1" s="33">
        <v>44271</v>
      </c>
      <c r="DU1" s="33">
        <v>44302</v>
      </c>
      <c r="DV1" s="33">
        <v>44332</v>
      </c>
      <c r="DW1" s="33">
        <v>44363</v>
      </c>
      <c r="DX1" s="33">
        <v>44393</v>
      </c>
    </row>
    <row r="2" spans="1:128" s="7" customFormat="1" x14ac:dyDescent="0.3">
      <c r="A2" s="31" t="s">
        <v>117</v>
      </c>
      <c r="B2" s="7">
        <f>'Raw Data'!CO102</f>
        <v>15</v>
      </c>
      <c r="C2" s="7">
        <f>'Raw Data'!CP102</f>
        <v>18</v>
      </c>
      <c r="D2" s="7">
        <f>'Raw Data'!CQ102</f>
        <v>37</v>
      </c>
      <c r="E2" s="7">
        <f>'Raw Data'!CR102</f>
        <v>27</v>
      </c>
      <c r="F2" s="7">
        <f>'Raw Data'!CS102</f>
        <v>32</v>
      </c>
      <c r="G2" s="7">
        <f>'Raw Data'!CT102</f>
        <v>33</v>
      </c>
      <c r="H2" s="7">
        <f>'Raw Data'!CU102</f>
        <v>18</v>
      </c>
      <c r="I2" s="7">
        <f>'Raw Data'!CV102</f>
        <v>27</v>
      </c>
      <c r="J2" s="7">
        <f>'Raw Data'!CW102</f>
        <v>23</v>
      </c>
      <c r="K2" s="7">
        <f>'Raw Data'!CX102</f>
        <v>18</v>
      </c>
      <c r="L2" s="7">
        <f>'Raw Data'!CY102</f>
        <v>45</v>
      </c>
      <c r="M2" s="7">
        <f>'Raw Data'!CZ102</f>
        <v>38</v>
      </c>
      <c r="N2" s="7">
        <f>'Raw Data'!DA102</f>
        <v>18</v>
      </c>
      <c r="O2" s="7">
        <f>'Raw Data'!DB102</f>
        <v>31</v>
      </c>
      <c r="P2" s="7">
        <f>'Raw Data'!DC102</f>
        <v>50</v>
      </c>
      <c r="Q2" s="7">
        <f>'Raw Data'!DD102</f>
        <v>51</v>
      </c>
      <c r="R2" s="7">
        <f>'Raw Data'!DE102</f>
        <v>40</v>
      </c>
      <c r="S2" s="7">
        <f>'Raw Data'!DF102</f>
        <v>35</v>
      </c>
      <c r="T2" s="7">
        <f>'Raw Data'!DG102</f>
        <v>30</v>
      </c>
      <c r="U2" s="7">
        <f>'Raw Data'!DH102</f>
        <v>45</v>
      </c>
      <c r="V2" s="7">
        <f>'Raw Data'!DI102</f>
        <v>28</v>
      </c>
      <c r="W2" s="7">
        <f>'Raw Data'!DJ102</f>
        <v>40</v>
      </c>
      <c r="X2" s="7">
        <f>'Raw Data'!DK102</f>
        <v>30</v>
      </c>
      <c r="Y2" s="7">
        <f>'Raw Data'!DL102</f>
        <v>27</v>
      </c>
      <c r="Z2" s="7">
        <f>'Raw Data'!DM102</f>
        <v>24</v>
      </c>
      <c r="AA2" s="7">
        <f>'Raw Data'!DN102</f>
        <v>51</v>
      </c>
      <c r="AB2" s="7">
        <f>'Raw Data'!DO102</f>
        <v>44</v>
      </c>
      <c r="AC2" s="7">
        <f>'Raw Data'!DP102</f>
        <v>41</v>
      </c>
      <c r="AD2" s="7">
        <f>'Raw Data'!DQ102</f>
        <v>36</v>
      </c>
      <c r="AE2" s="7">
        <f>'Raw Data'!DR102</f>
        <v>34</v>
      </c>
      <c r="AF2" s="7">
        <f>'Raw Data'!DS102</f>
        <v>39</v>
      </c>
      <c r="AG2" s="7">
        <f>'Raw Data'!DT102</f>
        <v>43</v>
      </c>
      <c r="AH2" s="7">
        <f>'Raw Data'!DU102</f>
        <v>38</v>
      </c>
      <c r="AI2" s="7">
        <f>'Raw Data'!DV102</f>
        <v>56</v>
      </c>
      <c r="AJ2" s="7">
        <f>'Raw Data'!DW102</f>
        <v>27</v>
      </c>
      <c r="AK2" s="7">
        <f>'Raw Data'!DX102</f>
        <v>59</v>
      </c>
      <c r="AL2" s="7">
        <f>'Raw Data'!DY102</f>
        <v>21</v>
      </c>
      <c r="AM2" s="7">
        <f>'Raw Data'!DZ102</f>
        <v>24</v>
      </c>
      <c r="AN2" s="7">
        <f>'Raw Data'!EA102</f>
        <v>29</v>
      </c>
      <c r="AO2" s="7">
        <f>'Raw Data'!EB102</f>
        <v>35</v>
      </c>
      <c r="AP2" s="7">
        <f>'Raw Data'!EC102</f>
        <v>33</v>
      </c>
      <c r="AQ2" s="7">
        <f>'Raw Data'!ED102</f>
        <v>51</v>
      </c>
      <c r="AR2" s="7">
        <f>'Raw Data'!EE102</f>
        <v>73</v>
      </c>
      <c r="AS2" s="7">
        <f>'Raw Data'!EF102</f>
        <v>44</v>
      </c>
      <c r="AT2" s="7">
        <f>'Raw Data'!EG102</f>
        <v>52</v>
      </c>
      <c r="AU2" s="7">
        <f>'Raw Data'!EH102</f>
        <v>48</v>
      </c>
      <c r="AV2" s="7">
        <f>'Raw Data'!EI102</f>
        <v>34</v>
      </c>
      <c r="AW2" s="7">
        <f>'Raw Data'!EJ102</f>
        <v>35</v>
      </c>
      <c r="AX2" s="7">
        <f>'Raw Data'!EK102</f>
        <v>31</v>
      </c>
      <c r="AY2" s="7">
        <f>'Raw Data'!EL102</f>
        <v>30</v>
      </c>
      <c r="AZ2" s="7">
        <f>'Raw Data'!EM102</f>
        <v>40</v>
      </c>
      <c r="BA2" s="7">
        <f>'Raw Data'!EN102</f>
        <v>37</v>
      </c>
      <c r="BB2" s="7">
        <f>'Raw Data'!EO102</f>
        <v>36</v>
      </c>
      <c r="BC2" s="7">
        <f>'Raw Data'!EP102</f>
        <v>40</v>
      </c>
      <c r="BD2" s="7">
        <f>'Raw Data'!EQ102</f>
        <v>43</v>
      </c>
      <c r="BE2" s="7">
        <f>'Raw Data'!ER102</f>
        <v>39</v>
      </c>
      <c r="BF2" s="7">
        <f>'Raw Data'!ES102</f>
        <v>50</v>
      </c>
      <c r="BG2" s="7">
        <f>'Raw Data'!ET102</f>
        <v>39</v>
      </c>
      <c r="BH2" s="7">
        <f>'Raw Data'!EU102</f>
        <v>28</v>
      </c>
      <c r="BI2" s="7">
        <f>'Raw Data'!EV102</f>
        <v>42</v>
      </c>
      <c r="BJ2" s="7">
        <f>'Raw Data'!EW102</f>
        <v>32</v>
      </c>
      <c r="BK2" s="7">
        <f>'Raw Data'!EX102</f>
        <v>37</v>
      </c>
      <c r="BL2" s="7">
        <f>'Raw Data'!EY102</f>
        <v>43</v>
      </c>
      <c r="BM2" s="7">
        <f>'Raw Data'!EZ102</f>
        <v>38</v>
      </c>
      <c r="BN2" s="7">
        <f>'Raw Data'!FA102</f>
        <v>39</v>
      </c>
      <c r="BO2" s="7">
        <f>'Raw Data'!FB102</f>
        <v>48</v>
      </c>
      <c r="BP2" s="7">
        <f>'Raw Data'!FC102</f>
        <v>46</v>
      </c>
      <c r="BQ2" s="7">
        <f>'Raw Data'!FD102</f>
        <v>44</v>
      </c>
      <c r="BR2" s="7">
        <f>'Raw Data'!FE102</f>
        <v>51</v>
      </c>
      <c r="BS2" s="7">
        <f>'Raw Data'!FF102</f>
        <v>44</v>
      </c>
      <c r="BT2" s="7">
        <f>'Raw Data'!FG102</f>
        <v>26</v>
      </c>
      <c r="BU2" s="7">
        <f>'Raw Data'!FH102</f>
        <v>23</v>
      </c>
      <c r="BV2" s="7">
        <f>'Raw Data'!FI102</f>
        <v>29</v>
      </c>
      <c r="BW2" s="7">
        <f>'Raw Data'!FJ102</f>
        <v>19</v>
      </c>
      <c r="BX2" s="7">
        <f>'Raw Data'!FK102</f>
        <v>54</v>
      </c>
      <c r="BY2" s="7">
        <f>'Raw Data'!FL102</f>
        <v>33</v>
      </c>
      <c r="BZ2" s="7">
        <f>'Raw Data'!FM102</f>
        <v>46</v>
      </c>
      <c r="CA2" s="7">
        <f>'Raw Data'!FN102</f>
        <v>75</v>
      </c>
      <c r="CB2" s="7">
        <f>'Raw Data'!FO102</f>
        <v>49</v>
      </c>
      <c r="CC2" s="7">
        <f>'Raw Data'!FP102</f>
        <v>52</v>
      </c>
      <c r="CD2" s="7">
        <f>'Raw Data'!FQ102</f>
        <v>44</v>
      </c>
      <c r="CE2" s="7">
        <f>'Raw Data'!FR102</f>
        <v>66</v>
      </c>
      <c r="CF2" s="7">
        <f>'Raw Data'!FS102</f>
        <v>40</v>
      </c>
      <c r="CG2" s="7">
        <f>'Raw Data'!FT102</f>
        <v>36</v>
      </c>
      <c r="CH2" s="7">
        <f>'Raw Data'!FU102</f>
        <v>35</v>
      </c>
      <c r="CI2" s="7">
        <f>'Raw Data'!FV102</f>
        <v>22</v>
      </c>
      <c r="CJ2" s="7">
        <f>'Raw Data'!FW102</f>
        <v>43</v>
      </c>
      <c r="CK2" s="7">
        <f>'Raw Data'!FX102</f>
        <v>35</v>
      </c>
      <c r="CL2" s="7">
        <f>'Raw Data'!FY102</f>
        <v>42</v>
      </c>
      <c r="CM2" s="7">
        <f>'Raw Data'!FZ102</f>
        <v>53</v>
      </c>
      <c r="CN2" s="7">
        <f>'Raw Data'!GA102</f>
        <v>37</v>
      </c>
      <c r="CO2" s="7">
        <f>'Raw Data'!GB102</f>
        <v>37</v>
      </c>
      <c r="CP2" s="7">
        <f>'Raw Data'!GC102</f>
        <v>35</v>
      </c>
      <c r="CQ2" s="7">
        <f>'Raw Data'!GD102</f>
        <v>36</v>
      </c>
      <c r="CR2" s="7">
        <f>'Raw Data'!GE102</f>
        <v>26</v>
      </c>
      <c r="CS2" s="7">
        <f>'Raw Data'!GF102</f>
        <v>23</v>
      </c>
      <c r="CT2" s="7">
        <f>'Raw Data'!GG102</f>
        <v>21</v>
      </c>
      <c r="CU2" s="7">
        <f>'Raw Data'!GH102</f>
        <v>37</v>
      </c>
      <c r="CV2" s="7">
        <f>'Raw Data'!GI102</f>
        <v>30</v>
      </c>
      <c r="CW2" s="7">
        <f>'Raw Data'!GJ102</f>
        <v>37</v>
      </c>
      <c r="CX2" s="7">
        <f>'Raw Data'!GK102</f>
        <v>34</v>
      </c>
      <c r="CY2" s="7">
        <f>'Raw Data'!GL102</f>
        <v>39</v>
      </c>
      <c r="CZ2" s="7">
        <f>'Raw Data'!GM102</f>
        <v>45</v>
      </c>
      <c r="DA2" s="7">
        <f>'Raw Data'!GN102</f>
        <v>39</v>
      </c>
      <c r="DB2" s="7">
        <f>'Raw Data'!GO102</f>
        <v>35</v>
      </c>
      <c r="DC2" s="7">
        <f>'Raw Data'!GP102</f>
        <v>32</v>
      </c>
      <c r="DD2" s="7">
        <f>'Raw Data'!GQ102</f>
        <v>43</v>
      </c>
      <c r="DE2" s="7">
        <f>'Raw Data'!GR102</f>
        <v>41</v>
      </c>
      <c r="DF2" s="7">
        <f>'Raw Data'!GS102</f>
        <v>25</v>
      </c>
      <c r="DG2" s="7">
        <f>'Raw Data'!GT102</f>
        <v>33</v>
      </c>
      <c r="DH2" s="7">
        <f>'Raw Data'!GU102</f>
        <v>38</v>
      </c>
      <c r="DI2" s="7">
        <f>'Raw Data'!GV102</f>
        <v>25</v>
      </c>
      <c r="DJ2" s="7">
        <f>'Raw Data'!GW102</f>
        <v>27</v>
      </c>
      <c r="DK2" s="7">
        <f>'Raw Data'!GX102</f>
        <v>27</v>
      </c>
      <c r="DL2" s="7">
        <f>'Raw Data'!GY102</f>
        <v>51</v>
      </c>
      <c r="DM2" s="7">
        <f>'Raw Data'!GZ102</f>
        <v>0</v>
      </c>
      <c r="DN2" s="7">
        <f>'Raw Data'!HA102</f>
        <v>0</v>
      </c>
    </row>
    <row r="3" spans="1:128" s="7" customFormat="1" x14ac:dyDescent="0.3">
      <c r="A3" s="32" t="s">
        <v>120</v>
      </c>
      <c r="B3" s="27">
        <f>'Raw Data'!CO93</f>
        <v>155163</v>
      </c>
      <c r="C3" s="27">
        <f>'Raw Data'!CP93</f>
        <v>146894</v>
      </c>
      <c r="D3" s="27">
        <f>'Raw Data'!CQ93</f>
        <v>145281</v>
      </c>
      <c r="E3" s="27">
        <f>'Raw Data'!CR93</f>
        <v>140425</v>
      </c>
      <c r="F3" s="27">
        <f>'Raw Data'!CS93</f>
        <v>118989</v>
      </c>
      <c r="G3" s="27">
        <f>'Raw Data'!CT93</f>
        <v>111978</v>
      </c>
      <c r="H3" s="27">
        <f>'Raw Data'!CU93</f>
        <v>283737</v>
      </c>
      <c r="I3" s="27">
        <f>'Raw Data'!CV93</f>
        <v>101553</v>
      </c>
      <c r="J3" s="27">
        <f>'Raw Data'!CW93</f>
        <v>72103</v>
      </c>
      <c r="K3" s="27">
        <f>'Raw Data'!CX93</f>
        <v>125117</v>
      </c>
      <c r="L3" s="27">
        <f>'Raw Data'!CY93</f>
        <v>103268</v>
      </c>
      <c r="M3" s="27">
        <f>'Raw Data'!CZ93</f>
        <v>72371</v>
      </c>
      <c r="N3" s="27">
        <f>'Raw Data'!DA93</f>
        <v>93388</v>
      </c>
      <c r="O3" s="27">
        <f>'Raw Data'!DB93</f>
        <v>181117</v>
      </c>
      <c r="P3" s="27">
        <f>'Raw Data'!DC93</f>
        <v>71616</v>
      </c>
      <c r="Q3" s="27">
        <f>'Raw Data'!DD93</f>
        <v>98564</v>
      </c>
      <c r="R3" s="27">
        <f>'Raw Data'!DE93</f>
        <v>159695</v>
      </c>
      <c r="S3" s="27">
        <f>'Raw Data'!DF93</f>
        <v>183782</v>
      </c>
      <c r="T3" s="27">
        <f>'Raw Data'!DG93</f>
        <v>105136</v>
      </c>
      <c r="U3" s="27">
        <f>'Raw Data'!DH93</f>
        <v>118420</v>
      </c>
      <c r="V3" s="27">
        <f>'Raw Data'!DI93</f>
        <v>92017</v>
      </c>
      <c r="W3" s="27">
        <f>'Raw Data'!DJ93</f>
        <v>196584</v>
      </c>
      <c r="X3" s="27">
        <f>'Raw Data'!DK93</f>
        <v>84545</v>
      </c>
      <c r="Y3" s="27">
        <f>'Raw Data'!DL93</f>
        <v>130848</v>
      </c>
      <c r="Z3" s="27">
        <f>'Raw Data'!DM93</f>
        <v>88501</v>
      </c>
      <c r="AA3" s="27">
        <f>'Raw Data'!DN93</f>
        <v>77247</v>
      </c>
      <c r="AB3" s="27">
        <f>'Raw Data'!DO93</f>
        <v>105227</v>
      </c>
      <c r="AC3" s="27">
        <f>'Raw Data'!DP93</f>
        <v>82163</v>
      </c>
      <c r="AD3" s="27">
        <f>'Raw Data'!DQ93</f>
        <v>90498</v>
      </c>
      <c r="AE3" s="27">
        <f>'Raw Data'!DR93</f>
        <v>211961</v>
      </c>
      <c r="AF3" s="27">
        <f>'Raw Data'!DS93</f>
        <v>138629</v>
      </c>
      <c r="AG3" s="27">
        <f>'Raw Data'!DT93</f>
        <v>117793</v>
      </c>
      <c r="AH3" s="27">
        <f>'Raw Data'!DU93</f>
        <v>96721</v>
      </c>
      <c r="AI3" s="27">
        <f>'Raw Data'!DV93</f>
        <v>104522</v>
      </c>
      <c r="AJ3" s="27">
        <f>'Raw Data'!DW93</f>
        <v>90513</v>
      </c>
      <c r="AK3" s="27">
        <f>'Raw Data'!DX93</f>
        <v>52211</v>
      </c>
      <c r="AL3" s="27">
        <f>'Raw Data'!DY93</f>
        <v>136446</v>
      </c>
      <c r="AM3" s="27">
        <f>'Raw Data'!DZ93</f>
        <v>155116</v>
      </c>
      <c r="AN3" s="27">
        <f>'Raw Data'!EA93</f>
        <v>133855</v>
      </c>
      <c r="AO3" s="27">
        <f>'Raw Data'!EB93</f>
        <v>109600</v>
      </c>
      <c r="AP3" s="27">
        <f>'Raw Data'!EC93</f>
        <v>90929</v>
      </c>
      <c r="AQ3" s="27">
        <f>'Raw Data'!ED93</f>
        <v>129189</v>
      </c>
      <c r="AR3" s="27">
        <f>'Raw Data'!EE93</f>
        <v>72870</v>
      </c>
      <c r="AS3" s="27">
        <f>'Raw Data'!EF93</f>
        <v>133052</v>
      </c>
      <c r="AT3" s="27">
        <f>'Raw Data'!EG93</f>
        <v>151821</v>
      </c>
      <c r="AU3" s="27">
        <f>'Raw Data'!EH93</f>
        <v>167868</v>
      </c>
      <c r="AV3" s="27">
        <f>'Raw Data'!EI93</f>
        <v>94117</v>
      </c>
      <c r="AW3" s="27">
        <f>'Raw Data'!EJ93</f>
        <v>132045</v>
      </c>
      <c r="AX3" s="27">
        <f>'Raw Data'!EK93</f>
        <v>110204</v>
      </c>
      <c r="AY3" s="27">
        <f>'Raw Data'!EL93</f>
        <v>102623</v>
      </c>
      <c r="AZ3" s="27">
        <f>'Raw Data'!EM93</f>
        <v>87975</v>
      </c>
      <c r="BA3" s="27">
        <f>'Raw Data'!EN93</f>
        <v>101099</v>
      </c>
      <c r="BB3" s="27">
        <f>'Raw Data'!EO93</f>
        <v>216373</v>
      </c>
      <c r="BC3" s="27">
        <f>'Raw Data'!EP93</f>
        <v>111462</v>
      </c>
      <c r="BD3" s="27">
        <f>'Raw Data'!EQ93</f>
        <v>178079</v>
      </c>
      <c r="BE3" s="27">
        <f>'Raw Data'!ER93</f>
        <v>86702</v>
      </c>
      <c r="BF3" s="27">
        <f>'Raw Data'!ES93</f>
        <v>160944</v>
      </c>
      <c r="BG3" s="27">
        <f>'Raw Data'!ET93</f>
        <v>81685</v>
      </c>
      <c r="BH3" s="27">
        <f>'Raw Data'!EU93</f>
        <v>237153</v>
      </c>
      <c r="BI3" s="27">
        <f>'Raw Data'!EV93</f>
        <v>120910</v>
      </c>
      <c r="BJ3" s="27">
        <f>'Raw Data'!EW93</f>
        <v>76851</v>
      </c>
      <c r="BK3" s="27">
        <f>'Raw Data'!EX93</f>
        <v>90406</v>
      </c>
      <c r="BL3" s="27">
        <f>'Raw Data'!EY93</f>
        <v>190946</v>
      </c>
      <c r="BM3" s="27">
        <f>'Raw Data'!EZ93</f>
        <v>96831</v>
      </c>
      <c r="BN3" s="27">
        <f>'Raw Data'!FA93</f>
        <v>104817</v>
      </c>
      <c r="BO3" s="27">
        <f>'Raw Data'!FB93</f>
        <v>103856</v>
      </c>
      <c r="BP3" s="27">
        <f>'Raw Data'!FC93</f>
        <v>289971</v>
      </c>
      <c r="BQ3" s="27">
        <f>'Raw Data'!FD93</f>
        <v>106252</v>
      </c>
      <c r="BR3" s="27">
        <f>'Raw Data'!FE93</f>
        <v>138723</v>
      </c>
      <c r="BS3" s="27">
        <f>'Raw Data'!FF93</f>
        <v>92843</v>
      </c>
      <c r="BT3" s="27">
        <f>'Raw Data'!FG93</f>
        <v>163523</v>
      </c>
      <c r="BU3" s="27">
        <f>'Raw Data'!FH93</f>
        <v>144460</v>
      </c>
      <c r="BV3" s="27">
        <f>'Raw Data'!FI93</f>
        <v>100048</v>
      </c>
      <c r="BW3" s="27">
        <f>'Raw Data'!FJ93</f>
        <v>116157</v>
      </c>
      <c r="BX3" s="27">
        <f>'Raw Data'!FK93</f>
        <v>114108</v>
      </c>
      <c r="BY3" s="27">
        <f>'Raw Data'!FL93</f>
        <v>141193</v>
      </c>
      <c r="BZ3" s="27">
        <f>'Raw Data'!FM93</f>
        <v>103777</v>
      </c>
      <c r="CA3" s="27">
        <f>'Raw Data'!FN93</f>
        <v>93727</v>
      </c>
      <c r="CB3" s="27">
        <f>'Raw Data'!FO93</f>
        <v>93689</v>
      </c>
      <c r="CC3" s="27">
        <f>'Raw Data'!FP93</f>
        <v>101173</v>
      </c>
      <c r="CD3" s="27">
        <f>'Raw Data'!FQ93</f>
        <v>133354</v>
      </c>
      <c r="CE3" s="27">
        <f>'Raw Data'!FR93</f>
        <v>124331</v>
      </c>
      <c r="CF3" s="27">
        <f>'Raw Data'!FS93</f>
        <v>130892</v>
      </c>
      <c r="CG3" s="27">
        <f>'Raw Data'!FT93</f>
        <v>126380</v>
      </c>
      <c r="CH3" s="27">
        <f>'Raw Data'!FU93</f>
        <v>144135</v>
      </c>
      <c r="CI3" s="27">
        <f>'Raw Data'!FV93</f>
        <v>116451</v>
      </c>
      <c r="CJ3" s="27">
        <f>'Raw Data'!FW93</f>
        <v>153531</v>
      </c>
      <c r="CK3" s="27">
        <f>'Raw Data'!FX93</f>
        <v>108688</v>
      </c>
      <c r="CL3" s="27">
        <f>'Raw Data'!FY93</f>
        <v>118595</v>
      </c>
      <c r="CM3" s="27">
        <f>'Raw Data'!FZ93</f>
        <v>120586</v>
      </c>
      <c r="CN3" s="27">
        <f>'Raw Data'!GA93</f>
        <v>219840</v>
      </c>
      <c r="CO3" s="27">
        <f>'Raw Data'!GB93</f>
        <v>137428</v>
      </c>
      <c r="CP3" s="27">
        <f>'Raw Data'!GC93</f>
        <v>107766</v>
      </c>
      <c r="CQ3" s="27">
        <f>'Raw Data'!GD93</f>
        <v>119177</v>
      </c>
      <c r="CR3" s="27">
        <f>'Raw Data'!GE93</f>
        <v>133434</v>
      </c>
      <c r="CS3" s="27">
        <f>'Raw Data'!GF93</f>
        <v>123000</v>
      </c>
      <c r="CT3" s="27">
        <f>'Raw Data'!GG93</f>
        <v>145685</v>
      </c>
      <c r="CU3" s="27">
        <f>'Raw Data'!GH93</f>
        <v>111560</v>
      </c>
      <c r="CV3" s="27">
        <f>'Raw Data'!GI93</f>
        <v>117766</v>
      </c>
      <c r="CW3" s="27">
        <f>'Raw Data'!GJ93</f>
        <v>80586</v>
      </c>
      <c r="CX3" s="27">
        <f>'Raw Data'!GK93</f>
        <v>108102</v>
      </c>
      <c r="CY3" s="27">
        <f>'Raw Data'!GL93</f>
        <v>94658</v>
      </c>
      <c r="CZ3" s="27">
        <f>'Raw Data'!GM93</f>
        <v>95844</v>
      </c>
      <c r="DA3" s="27">
        <f>'Raw Data'!GN93</f>
        <v>170225</v>
      </c>
      <c r="DB3" s="27">
        <f>'Raw Data'!GO93</f>
        <v>165212</v>
      </c>
      <c r="DC3" s="27">
        <f>'Raw Data'!GP93</f>
        <v>130693</v>
      </c>
      <c r="DD3" s="27">
        <f>'Raw Data'!GQ93</f>
        <v>120530</v>
      </c>
      <c r="DE3" s="27">
        <f>'Raw Data'!GR93</f>
        <v>118280</v>
      </c>
      <c r="DF3" s="27">
        <f>'Raw Data'!GS93</f>
        <v>119750</v>
      </c>
      <c r="DG3" s="27">
        <f>'Raw Data'!GT93</f>
        <v>133486</v>
      </c>
      <c r="DH3" s="27">
        <f>'Raw Data'!GU93</f>
        <v>86317</v>
      </c>
      <c r="DI3" s="27">
        <f>'Raw Data'!GV93</f>
        <v>122183</v>
      </c>
      <c r="DJ3" s="27">
        <f>'Raw Data'!GW93</f>
        <v>140240</v>
      </c>
      <c r="DK3" s="27">
        <f>'Raw Data'!GX93</f>
        <v>111700</v>
      </c>
      <c r="DL3" s="27">
        <f>'Raw Data'!GY93</f>
        <v>111669</v>
      </c>
      <c r="DM3" s="27">
        <f>'Raw Data'!GZ93</f>
        <v>0</v>
      </c>
      <c r="DN3" s="27">
        <f>'Raw Data'!HA93</f>
        <v>0</v>
      </c>
    </row>
    <row r="4" spans="1:128" s="7" customFormat="1" x14ac:dyDescent="0.3">
      <c r="A4" s="32" t="s">
        <v>116</v>
      </c>
      <c r="B4" s="27">
        <f>'Raw Data'!CO94</f>
        <v>105000</v>
      </c>
      <c r="C4" s="27">
        <f>'Raw Data'!CP94</f>
        <v>73800</v>
      </c>
      <c r="D4" s="27">
        <f>'Raw Data'!CQ94</f>
        <v>80000</v>
      </c>
      <c r="E4" s="27">
        <f>'Raw Data'!CR94</f>
        <v>90000</v>
      </c>
      <c r="F4" s="27">
        <f>'Raw Data'!CS94</f>
        <v>85000</v>
      </c>
      <c r="G4" s="27">
        <f>'Raw Data'!CT94</f>
        <v>98000</v>
      </c>
      <c r="H4" s="27">
        <f>'Raw Data'!CU94</f>
        <v>100437</v>
      </c>
      <c r="I4" s="27">
        <f>'Raw Data'!CV94</f>
        <v>104000</v>
      </c>
      <c r="J4" s="27">
        <f>'Raw Data'!CW94</f>
        <v>65000</v>
      </c>
      <c r="K4" s="27">
        <f>'Raw Data'!CX94</f>
        <v>95000</v>
      </c>
      <c r="L4" s="27">
        <f>'Raw Data'!CY94</f>
        <v>45125</v>
      </c>
      <c r="M4" s="27">
        <f>'Raw Data'!CZ94</f>
        <v>61250</v>
      </c>
      <c r="N4" s="27">
        <f>'Raw Data'!DA94</f>
        <v>67500</v>
      </c>
      <c r="O4" s="27">
        <f>'Raw Data'!DB94</f>
        <v>115000</v>
      </c>
      <c r="P4" s="27">
        <f>'Raw Data'!DC94</f>
        <v>55000</v>
      </c>
      <c r="Q4" s="27">
        <f>'Raw Data'!DD94</f>
        <v>54000</v>
      </c>
      <c r="R4" s="27">
        <f>'Raw Data'!DE94</f>
        <v>60000</v>
      </c>
      <c r="S4" s="27">
        <f>'Raw Data'!DF94</f>
        <v>63000</v>
      </c>
      <c r="T4" s="27">
        <f>'Raw Data'!DG94</f>
        <v>73500</v>
      </c>
      <c r="U4" s="27">
        <f>'Raw Data'!DH94</f>
        <v>72150</v>
      </c>
      <c r="V4" s="27">
        <f>'Raw Data'!DI94</f>
        <v>65000</v>
      </c>
      <c r="W4" s="27">
        <f>'Raw Data'!DJ94</f>
        <v>109000</v>
      </c>
      <c r="X4" s="27">
        <f>'Raw Data'!DK94</f>
        <v>63500</v>
      </c>
      <c r="Y4" s="27">
        <f>'Raw Data'!DL94</f>
        <v>92000</v>
      </c>
      <c r="Z4" s="27">
        <f>'Raw Data'!DM94</f>
        <v>61000</v>
      </c>
      <c r="AA4" s="27">
        <f>'Raw Data'!DN94</f>
        <v>50000</v>
      </c>
      <c r="AB4" s="27">
        <f>'Raw Data'!DO94</f>
        <v>57050</v>
      </c>
      <c r="AC4" s="27">
        <f>'Raw Data'!DP94</f>
        <v>65000</v>
      </c>
      <c r="AD4" s="27">
        <f>'Raw Data'!DQ94</f>
        <v>64100</v>
      </c>
      <c r="AE4" s="27">
        <f>'Raw Data'!DR94</f>
        <v>92500</v>
      </c>
      <c r="AF4" s="27">
        <f>'Raw Data'!DS94</f>
        <v>87500</v>
      </c>
      <c r="AG4" s="27">
        <f>'Raw Data'!DT94</f>
        <v>65000</v>
      </c>
      <c r="AH4" s="27">
        <f>'Raw Data'!DU94</f>
        <v>74000</v>
      </c>
      <c r="AI4" s="27">
        <f>'Raw Data'!DV94</f>
        <v>56000</v>
      </c>
      <c r="AJ4" s="27">
        <f>'Raw Data'!DW94</f>
        <v>73500</v>
      </c>
      <c r="AK4" s="27">
        <f>'Raw Data'!DX94</f>
        <v>26250</v>
      </c>
      <c r="AL4" s="27">
        <f>'Raw Data'!DY94</f>
        <v>89000</v>
      </c>
      <c r="AM4" s="27">
        <f>'Raw Data'!DZ94</f>
        <v>65000</v>
      </c>
      <c r="AN4" s="27">
        <f>'Raw Data'!EA94</f>
        <v>80000</v>
      </c>
      <c r="AO4" s="27">
        <f>'Raw Data'!EB94</f>
        <v>63500</v>
      </c>
      <c r="AP4" s="27">
        <f>'Raw Data'!EC94</f>
        <v>7200</v>
      </c>
      <c r="AQ4" s="27">
        <f>'Raw Data'!ED94</f>
        <v>78000</v>
      </c>
      <c r="AR4" s="27">
        <f>'Raw Data'!EE94</f>
        <v>38000</v>
      </c>
      <c r="AS4" s="27">
        <f>'Raw Data'!EF94</f>
        <v>71500</v>
      </c>
      <c r="AT4" s="27">
        <f>'Raw Data'!EG94</f>
        <v>65000</v>
      </c>
      <c r="AU4" s="27">
        <f>'Raw Data'!EH94</f>
        <v>91000</v>
      </c>
      <c r="AV4" s="27">
        <f>'Raw Data'!EI94</f>
        <v>62800</v>
      </c>
      <c r="AW4" s="27">
        <f>'Raw Data'!EJ94</f>
        <v>70700</v>
      </c>
      <c r="AX4" s="27">
        <f>'Raw Data'!EK94</f>
        <v>72000</v>
      </c>
      <c r="AY4" s="27">
        <f>'Raw Data'!EL94</f>
        <v>84000</v>
      </c>
      <c r="AZ4" s="27">
        <f>'Raw Data'!EM94</f>
        <v>70750</v>
      </c>
      <c r="BA4" s="27">
        <f>'Raw Data'!EN94</f>
        <v>70000</v>
      </c>
      <c r="BB4" s="27">
        <f>'Raw Data'!EO94</f>
        <v>87500</v>
      </c>
      <c r="BC4" s="27">
        <f>'Raw Data'!EP94</f>
        <v>79500</v>
      </c>
      <c r="BD4" s="27">
        <f>'Raw Data'!EQ94</f>
        <v>92000</v>
      </c>
      <c r="BE4" s="27">
        <f>'Raw Data'!ER94</f>
        <v>72000</v>
      </c>
      <c r="BF4" s="27">
        <f>'Raw Data'!ES94</f>
        <v>66720</v>
      </c>
      <c r="BG4" s="27">
        <f>'Raw Data'!ET94</f>
        <v>75000</v>
      </c>
      <c r="BH4" s="27">
        <f>'Raw Data'!EU94</f>
        <v>58450</v>
      </c>
      <c r="BI4" s="27">
        <f>'Raw Data'!EV94</f>
        <v>55000</v>
      </c>
      <c r="BJ4" s="27">
        <f>'Raw Data'!EW94</f>
        <v>76450</v>
      </c>
      <c r="BK4" s="27">
        <f>'Raw Data'!EX94</f>
        <v>70000</v>
      </c>
      <c r="BL4" s="27">
        <f>'Raw Data'!EY94</f>
        <v>64500</v>
      </c>
      <c r="BM4" s="27">
        <f>'Raw Data'!EZ94</f>
        <v>59000</v>
      </c>
      <c r="BN4" s="27">
        <f>'Raw Data'!FA94</f>
        <v>80000</v>
      </c>
      <c r="BO4" s="27">
        <f>'Raw Data'!FB94</f>
        <v>77750</v>
      </c>
      <c r="BP4" s="27">
        <f>'Raw Data'!FC94</f>
        <v>78950</v>
      </c>
      <c r="BQ4" s="27">
        <f>'Raw Data'!FD94</f>
        <v>75000</v>
      </c>
      <c r="BR4" s="27">
        <f>'Raw Data'!FE94</f>
        <v>70000</v>
      </c>
      <c r="BS4" s="27">
        <f>'Raw Data'!FF94</f>
        <v>64750</v>
      </c>
      <c r="BT4" s="27">
        <f>'Raw Data'!FG94</f>
        <v>98750</v>
      </c>
      <c r="BU4" s="27">
        <f>'Raw Data'!FH94</f>
        <v>55000</v>
      </c>
      <c r="BV4" s="27">
        <f>'Raw Data'!FI94</f>
        <v>83000</v>
      </c>
      <c r="BW4" s="27">
        <f>'Raw Data'!FJ94</f>
        <v>95000</v>
      </c>
      <c r="BX4" s="27">
        <f>'Raw Data'!FK94</f>
        <v>71250</v>
      </c>
      <c r="BY4" s="27">
        <f>'Raw Data'!FL94</f>
        <v>49000</v>
      </c>
      <c r="BZ4" s="27">
        <f>'Raw Data'!FM94</f>
        <v>95000</v>
      </c>
      <c r="CA4" s="27">
        <f>'Raw Data'!FN94</f>
        <v>75500</v>
      </c>
      <c r="CB4" s="27">
        <f>'Raw Data'!FO94</f>
        <v>75000</v>
      </c>
      <c r="CC4" s="27">
        <f>'Raw Data'!FP94</f>
        <v>82900</v>
      </c>
      <c r="CD4" s="27">
        <f>'Raw Data'!FQ94</f>
        <v>77500</v>
      </c>
      <c r="CE4" s="27">
        <f>'Raw Data'!FR94</f>
        <v>80250</v>
      </c>
      <c r="CF4" s="27">
        <f>'Raw Data'!FS94</f>
        <v>69250</v>
      </c>
      <c r="CG4" s="27">
        <f>'Raw Data'!FT94</f>
        <v>61900</v>
      </c>
      <c r="CH4" s="27">
        <f>'Raw Data'!FU94</f>
        <v>110000</v>
      </c>
      <c r="CI4" s="27">
        <f>'Raw Data'!FV94</f>
        <v>103500</v>
      </c>
      <c r="CJ4" s="27">
        <f>'Raw Data'!FW94</f>
        <v>100000</v>
      </c>
      <c r="CK4" s="27">
        <f>'Raw Data'!FX94</f>
        <v>79500</v>
      </c>
      <c r="CL4" s="27">
        <f>'Raw Data'!FY94</f>
        <v>69000</v>
      </c>
      <c r="CM4" s="27">
        <f>'Raw Data'!FZ94</f>
        <v>85000</v>
      </c>
      <c r="CN4" s="27">
        <f>'Raw Data'!GA94</f>
        <v>133000</v>
      </c>
      <c r="CO4" s="27">
        <f>'Raw Data'!GB94</f>
        <v>90000</v>
      </c>
      <c r="CP4" s="27">
        <f>'Raw Data'!GC94</f>
        <v>85000</v>
      </c>
      <c r="CQ4" s="27">
        <f>'Raw Data'!GD94</f>
        <v>92500</v>
      </c>
      <c r="CR4" s="27">
        <f>'Raw Data'!GE94</f>
        <v>102500</v>
      </c>
      <c r="CS4" s="27">
        <f>'Raw Data'!GF94</f>
        <v>72000</v>
      </c>
      <c r="CT4" s="27">
        <f>'Raw Data'!GG94</f>
        <v>115000</v>
      </c>
      <c r="CU4" s="27">
        <f>'Raw Data'!GH94</f>
        <v>95000</v>
      </c>
      <c r="CV4" s="27">
        <f>'Raw Data'!GI94</f>
        <v>50000</v>
      </c>
      <c r="CW4" s="27">
        <f>'Raw Data'!GJ94</f>
        <v>50000</v>
      </c>
      <c r="CX4" s="27">
        <f>'Raw Data'!GK94</f>
        <v>68750</v>
      </c>
      <c r="CY4" s="27">
        <f>'Raw Data'!GL94</f>
        <v>76000</v>
      </c>
      <c r="CZ4" s="27">
        <f>'Raw Data'!GM94</f>
        <v>70000</v>
      </c>
      <c r="DA4" s="27">
        <f>'Raw Data'!GN94</f>
        <v>95500</v>
      </c>
      <c r="DB4" s="27">
        <f>'Raw Data'!GO94</f>
        <v>90000</v>
      </c>
      <c r="DC4" s="27">
        <f>'Raw Data'!GP94</f>
        <v>87500</v>
      </c>
      <c r="DD4" s="27">
        <f>'Raw Data'!GQ94</f>
        <v>115000</v>
      </c>
      <c r="DE4" s="27">
        <f>'Raw Data'!GR94</f>
        <v>78000</v>
      </c>
      <c r="DF4" s="27">
        <f>'Raw Data'!GS94</f>
        <v>134791</v>
      </c>
      <c r="DG4" s="27">
        <f>'Raw Data'!GT94</f>
        <v>70000</v>
      </c>
      <c r="DH4" s="27">
        <f>'Raw Data'!GU94</f>
        <v>77000</v>
      </c>
      <c r="DI4" s="27">
        <f>'Raw Data'!GV94</f>
        <v>112500</v>
      </c>
      <c r="DJ4" s="27">
        <f>'Raw Data'!GW94</f>
        <v>95000</v>
      </c>
      <c r="DK4" s="27">
        <f>'Raw Data'!GX94</f>
        <v>95000</v>
      </c>
      <c r="DL4" s="27">
        <f>'Raw Data'!GY94</f>
        <v>76000</v>
      </c>
      <c r="DM4" s="27">
        <f>'Raw Data'!GZ94</f>
        <v>0</v>
      </c>
      <c r="DN4" s="27">
        <f>'Raw Data'!HA94</f>
        <v>0</v>
      </c>
    </row>
    <row r="5" spans="1:128" s="7" customFormat="1" x14ac:dyDescent="0.3">
      <c r="A5" s="32" t="s">
        <v>121</v>
      </c>
      <c r="B5" s="27">
        <f>'Raw Data'!CO95</f>
        <v>2327450</v>
      </c>
      <c r="C5" s="27">
        <f>'Raw Data'!CP95</f>
        <v>2644100</v>
      </c>
      <c r="D5" s="27">
        <f>'Raw Data'!CQ95</f>
        <v>5375400</v>
      </c>
      <c r="E5" s="27">
        <f>'Raw Data'!CR95</f>
        <v>3791500</v>
      </c>
      <c r="F5" s="27">
        <f>'Raw Data'!CS95</f>
        <v>3807677</v>
      </c>
      <c r="G5" s="27">
        <f>'Raw Data'!CT95</f>
        <v>3695300</v>
      </c>
      <c r="H5" s="27">
        <f>'Raw Data'!CU95</f>
        <v>5107275</v>
      </c>
      <c r="I5" s="27">
        <f>'Raw Data'!CV95</f>
        <v>2741940</v>
      </c>
      <c r="J5" s="27">
        <f>'Raw Data'!CW95</f>
        <v>1658369</v>
      </c>
      <c r="K5" s="27">
        <f>'Raw Data'!CX95</f>
        <v>2127000</v>
      </c>
      <c r="L5" s="27">
        <f>'Raw Data'!CY95</f>
        <v>4543800</v>
      </c>
      <c r="M5" s="27">
        <f>'Raw Data'!CZ95</f>
        <v>2750113</v>
      </c>
      <c r="N5" s="27">
        <f>'Raw Data'!DA95</f>
        <v>1681000</v>
      </c>
      <c r="O5" s="27">
        <f>'Raw Data'!DB95</f>
        <v>5252400</v>
      </c>
      <c r="P5" s="27">
        <f>'Raw Data'!DC95</f>
        <v>3509200</v>
      </c>
      <c r="Q5" s="27">
        <f>'Raw Data'!DD95</f>
        <v>5026798</v>
      </c>
      <c r="R5" s="27">
        <f>'Raw Data'!DE95</f>
        <v>6387800</v>
      </c>
      <c r="S5" s="27">
        <f>'Raw Data'!DF95</f>
        <v>6432400</v>
      </c>
      <c r="T5" s="27">
        <f>'Raw Data'!DG95</f>
        <v>3154100</v>
      </c>
      <c r="U5" s="27">
        <f>'Raw Data'!DH95</f>
        <v>5447330</v>
      </c>
      <c r="V5" s="27">
        <f>'Raw Data'!DI95</f>
        <v>2668500</v>
      </c>
      <c r="W5" s="27">
        <f>'Raw Data'!DJ95</f>
        <v>7863364</v>
      </c>
      <c r="X5" s="27">
        <f>'Raw Data'!DK95</f>
        <v>2536350</v>
      </c>
      <c r="Y5" s="27">
        <f>'Raw Data'!DL95</f>
        <v>3532900</v>
      </c>
      <c r="Z5" s="27">
        <f>'Raw Data'!DM95</f>
        <v>2124035</v>
      </c>
      <c r="AA5" s="27">
        <f>'Raw Data'!DN95</f>
        <v>3939605</v>
      </c>
      <c r="AB5" s="27">
        <f>'Raw Data'!DO95</f>
        <v>4630005</v>
      </c>
      <c r="AC5" s="27">
        <f>'Raw Data'!DP95</f>
        <v>3368710</v>
      </c>
      <c r="AD5" s="27">
        <f>'Raw Data'!DQ95</f>
        <v>3257950</v>
      </c>
      <c r="AE5" s="27">
        <f>'Raw Data'!DR95</f>
        <v>7206700</v>
      </c>
      <c r="AF5" s="27">
        <f>'Raw Data'!DS95</f>
        <v>5406549</v>
      </c>
      <c r="AG5" s="27">
        <f>'Raw Data'!DT95</f>
        <v>5065139</v>
      </c>
      <c r="AH5" s="27">
        <f>'Raw Data'!DU95</f>
        <v>3675400</v>
      </c>
      <c r="AI5" s="27">
        <f>'Raw Data'!DV95</f>
        <v>7863364</v>
      </c>
      <c r="AJ5" s="27">
        <f>'Raw Data'!DW95</f>
        <v>2534380</v>
      </c>
      <c r="AK5" s="27">
        <f>'Raw Data'!DX95</f>
        <v>3080500</v>
      </c>
      <c r="AL5" s="27">
        <f>'Raw Data'!DY95</f>
        <v>2865375</v>
      </c>
      <c r="AM5" s="27">
        <f>'Raw Data'!DZ95</f>
        <v>3722800</v>
      </c>
      <c r="AN5" s="27">
        <f>'Raw Data'!EA95</f>
        <v>3881000</v>
      </c>
      <c r="AO5" s="27">
        <f>'Raw Data'!EB95</f>
        <v>3836000</v>
      </c>
      <c r="AP5" s="27">
        <f>'Raw Data'!EC95</f>
        <v>3000675</v>
      </c>
      <c r="AQ5" s="27">
        <f>'Raw Data'!ED95</f>
        <v>6588649</v>
      </c>
      <c r="AR5" s="27">
        <f>'Raw Data'!EE95</f>
        <v>5139575</v>
      </c>
      <c r="AS5" s="27">
        <f>'Raw Data'!EF95</f>
        <v>5854320</v>
      </c>
      <c r="AT5" s="27">
        <f>'Raw Data'!EG95</f>
        <v>7894700</v>
      </c>
      <c r="AU5" s="27">
        <f>'Raw Data'!EH95</f>
        <v>8057704</v>
      </c>
      <c r="AV5" s="27">
        <f>'Raw Data'!EI95</f>
        <v>3200000</v>
      </c>
      <c r="AW5" s="27">
        <f>'Raw Data'!EJ95</f>
        <v>4621575</v>
      </c>
      <c r="AX5" s="27">
        <f>'Raw Data'!EK95</f>
        <v>3271350</v>
      </c>
      <c r="AY5" s="27">
        <f>'Raw Data'!EL95</f>
        <v>3078700</v>
      </c>
      <c r="AZ5" s="27">
        <f>'Raw Data'!EM95</f>
        <v>3519025</v>
      </c>
      <c r="BA5" s="27">
        <f>'Raw Data'!EN95</f>
        <v>3740695</v>
      </c>
      <c r="BB5" s="27">
        <f>'Raw Data'!EO95</f>
        <v>7356695</v>
      </c>
      <c r="BC5" s="27">
        <f>'Raw Data'!EP95</f>
        <v>4458500</v>
      </c>
      <c r="BD5" s="27">
        <f>'Raw Data'!EQ95</f>
        <v>7657400</v>
      </c>
      <c r="BE5" s="27">
        <f>'Raw Data'!ER95</f>
        <v>3381378</v>
      </c>
      <c r="BF5" s="27">
        <f>'Raw Data'!ES95</f>
        <v>8208152</v>
      </c>
      <c r="BG5" s="27">
        <f>'Raw Data'!ET95</f>
        <v>3185718</v>
      </c>
      <c r="BH5" s="27">
        <f>'Raw Data'!EU95</f>
        <v>6640300</v>
      </c>
      <c r="BI5" s="27">
        <f>'Raw Data'!EV95</f>
        <v>5078250</v>
      </c>
      <c r="BJ5" s="27">
        <f>'Raw Data'!EW95</f>
        <v>2459250</v>
      </c>
      <c r="BK5" s="27">
        <f>'Raw Data'!EX95</f>
        <v>3345030</v>
      </c>
      <c r="BL5" s="27">
        <f>'Raw Data'!EY95</f>
        <v>8210679</v>
      </c>
      <c r="BM5" s="27">
        <f>'Raw Data'!EZ95</f>
        <v>3679600</v>
      </c>
      <c r="BN5" s="27">
        <f>'Raw Data'!FA95</f>
        <v>4087900</v>
      </c>
      <c r="BO5" s="27">
        <f>'Raw Data'!FB95</f>
        <v>4985100</v>
      </c>
      <c r="BP5" s="27">
        <f>'Raw Data'!FC95</f>
        <v>13338700</v>
      </c>
      <c r="BQ5" s="27">
        <f>'Raw Data'!FD95</f>
        <v>4675100</v>
      </c>
      <c r="BR5" s="27">
        <f>'Raw Data'!FE95</f>
        <v>7074900</v>
      </c>
      <c r="BS5" s="27">
        <f>'Raw Data'!FF95</f>
        <v>4085100</v>
      </c>
      <c r="BT5" s="27">
        <f>'Raw Data'!FG95</f>
        <v>4251600</v>
      </c>
      <c r="BU5" s="27">
        <f>'Raw Data'!FH95</f>
        <v>3322600</v>
      </c>
      <c r="BV5" s="27">
        <f>'Raw Data'!FI95</f>
        <v>2801350</v>
      </c>
      <c r="BW5" s="27">
        <f>'Raw Data'!FJ95</f>
        <v>2207000</v>
      </c>
      <c r="BX5" s="27">
        <f>'Raw Data'!FK95</f>
        <v>6161850</v>
      </c>
      <c r="BY5" s="27">
        <f>'Raw Data'!FL95</f>
        <v>4659400</v>
      </c>
      <c r="BZ5" s="27">
        <f>'Raw Data'!FM95</f>
        <v>4669996</v>
      </c>
      <c r="CA5" s="27">
        <f>'Raw Data'!FN95</f>
        <v>7029590</v>
      </c>
      <c r="CB5" s="27">
        <f>'Raw Data'!FO95</f>
        <v>4590800</v>
      </c>
      <c r="CC5" s="27">
        <f>'Raw Data'!FP95</f>
        <v>5261044</v>
      </c>
      <c r="CD5" s="27">
        <f>'Raw Data'!FQ95</f>
        <v>5867700</v>
      </c>
      <c r="CE5" s="27">
        <f>'Raw Data'!FR95</f>
        <v>8205875</v>
      </c>
      <c r="CF5" s="27">
        <f>'Raw Data'!FS95</f>
        <v>5235700</v>
      </c>
      <c r="CG5" s="27">
        <f>'Raw Data'!FT95</f>
        <v>4549700</v>
      </c>
      <c r="CH5" s="27">
        <f>'Raw Data'!FU95</f>
        <v>5044750</v>
      </c>
      <c r="CI5" s="27">
        <f>'Raw Data'!FV95</f>
        <v>2561935</v>
      </c>
      <c r="CJ5" s="27">
        <f>'Raw Data'!FW95</f>
        <v>6601850</v>
      </c>
      <c r="CK5" s="27">
        <f>'Raw Data'!FX95</f>
        <v>3912800</v>
      </c>
      <c r="CL5" s="27">
        <f>'Raw Data'!FY95</f>
        <v>4981000</v>
      </c>
      <c r="CM5" s="27">
        <f>'Raw Data'!FZ95</f>
        <v>6391080</v>
      </c>
      <c r="CN5" s="27">
        <f>'Raw Data'!GA95</f>
        <v>8134101</v>
      </c>
      <c r="CO5" s="27">
        <f>'Raw Data'!GB95</f>
        <v>5359701</v>
      </c>
      <c r="CP5" s="27">
        <f>'Raw Data'!GC95</f>
        <v>3771810</v>
      </c>
      <c r="CQ5" s="27">
        <f>'Raw Data'!GD95</f>
        <v>4290400</v>
      </c>
      <c r="CR5" s="27">
        <f>'Raw Data'!GE95</f>
        <v>3469300</v>
      </c>
      <c r="CS5" s="27">
        <f>'Raw Data'!GF95</f>
        <v>2829000</v>
      </c>
      <c r="CT5" s="27">
        <f>'Raw Data'!GG95</f>
        <v>3059400</v>
      </c>
      <c r="CU5" s="27">
        <f>'Raw Data'!GH95</f>
        <v>4127725</v>
      </c>
      <c r="CV5" s="27">
        <f>'Raw Data'!GI95</f>
        <v>3533000</v>
      </c>
      <c r="CW5" s="27">
        <f>'Raw Data'!GJ95</f>
        <v>2981700</v>
      </c>
      <c r="CX5" s="27">
        <f>'Raw Data'!GK95</f>
        <v>3675500</v>
      </c>
      <c r="CY5" s="27">
        <f>'Raw Data'!GL95</f>
        <v>3691690</v>
      </c>
      <c r="CZ5" s="27">
        <f>'Raw Data'!GM95</f>
        <v>4313000</v>
      </c>
      <c r="DA5" s="27">
        <f>'Raw Data'!GN95</f>
        <v>6638801</v>
      </c>
      <c r="DB5" s="27">
        <f>'Raw Data'!GO95</f>
        <v>5782430</v>
      </c>
      <c r="DC5" s="27">
        <f>'Raw Data'!GP95</f>
        <v>4182200</v>
      </c>
      <c r="DD5" s="27">
        <f>'Raw Data'!GQ95</f>
        <v>2182800</v>
      </c>
      <c r="DE5" s="27">
        <f>'Raw Data'!GR95</f>
        <v>4849500</v>
      </c>
      <c r="DF5" s="27">
        <f>'Raw Data'!GS95</f>
        <v>3774150</v>
      </c>
      <c r="DG5" s="27">
        <f>'Raw Data'!GT95</f>
        <v>4405050</v>
      </c>
      <c r="DH5" s="27">
        <f>'Raw Data'!GU95</f>
        <v>3280075</v>
      </c>
      <c r="DI5" s="27">
        <f>'Raw Data'!GV95</f>
        <v>2932399</v>
      </c>
      <c r="DJ5" s="27">
        <f>'Raw Data'!GW95</f>
        <v>3786500</v>
      </c>
      <c r="DK5" s="27">
        <f>'Raw Data'!GX95</f>
        <v>3015900</v>
      </c>
      <c r="DL5" s="27">
        <f>'Raw Data'!GY95</f>
        <v>5695150</v>
      </c>
      <c r="DM5" s="27">
        <f>'Raw Data'!GZ95</f>
        <v>0</v>
      </c>
      <c r="DN5" s="27">
        <f>'Raw Data'!HA95</f>
        <v>0</v>
      </c>
    </row>
    <row r="6" spans="1:128" x14ac:dyDescent="0.3">
      <c r="A6" s="30"/>
    </row>
    <row r="7" spans="1:128" s="7" customFormat="1" x14ac:dyDescent="0.3">
      <c r="A7" s="34"/>
      <c r="B7" s="26">
        <f>B1</f>
        <v>40544</v>
      </c>
      <c r="C7" s="26">
        <f t="shared" ref="C7:BN7" si="0">C1</f>
        <v>40575</v>
      </c>
      <c r="D7" s="26">
        <f t="shared" si="0"/>
        <v>40603</v>
      </c>
      <c r="E7" s="26">
        <f t="shared" si="0"/>
        <v>40634</v>
      </c>
      <c r="F7" s="26">
        <f t="shared" si="0"/>
        <v>40664</v>
      </c>
      <c r="G7" s="26">
        <f t="shared" si="0"/>
        <v>40695</v>
      </c>
      <c r="H7" s="26">
        <f t="shared" si="0"/>
        <v>40725</v>
      </c>
      <c r="I7" s="26">
        <f t="shared" si="0"/>
        <v>40756</v>
      </c>
      <c r="J7" s="26">
        <f t="shared" si="0"/>
        <v>40787</v>
      </c>
      <c r="K7" s="26">
        <f t="shared" si="0"/>
        <v>40817</v>
      </c>
      <c r="L7" s="26">
        <f t="shared" si="0"/>
        <v>40848</v>
      </c>
      <c r="M7" s="26">
        <f t="shared" si="0"/>
        <v>40878</v>
      </c>
      <c r="N7" s="26">
        <f t="shared" si="0"/>
        <v>40909</v>
      </c>
      <c r="O7" s="26">
        <f t="shared" si="0"/>
        <v>40940</v>
      </c>
      <c r="P7" s="26">
        <f t="shared" si="0"/>
        <v>40969</v>
      </c>
      <c r="Q7" s="26">
        <f t="shared" si="0"/>
        <v>41000</v>
      </c>
      <c r="R7" s="26">
        <f t="shared" si="0"/>
        <v>41030</v>
      </c>
      <c r="S7" s="26">
        <f t="shared" si="0"/>
        <v>41061</v>
      </c>
      <c r="T7" s="26">
        <f t="shared" si="0"/>
        <v>41091</v>
      </c>
      <c r="U7" s="26">
        <f t="shared" si="0"/>
        <v>41122</v>
      </c>
      <c r="V7" s="26">
        <f t="shared" si="0"/>
        <v>41153</v>
      </c>
      <c r="W7" s="26">
        <f t="shared" si="0"/>
        <v>41183</v>
      </c>
      <c r="X7" s="26">
        <f t="shared" si="0"/>
        <v>41214</v>
      </c>
      <c r="Y7" s="26">
        <f t="shared" si="0"/>
        <v>41244</v>
      </c>
      <c r="Z7" s="26">
        <f t="shared" si="0"/>
        <v>41275</v>
      </c>
      <c r="AA7" s="26">
        <f t="shared" si="0"/>
        <v>41306</v>
      </c>
      <c r="AB7" s="26">
        <f t="shared" si="0"/>
        <v>41334</v>
      </c>
      <c r="AC7" s="26">
        <f t="shared" si="0"/>
        <v>41365</v>
      </c>
      <c r="AD7" s="26">
        <f t="shared" si="0"/>
        <v>41395</v>
      </c>
      <c r="AE7" s="26">
        <f t="shared" si="0"/>
        <v>41426</v>
      </c>
      <c r="AF7" s="26">
        <f t="shared" si="0"/>
        <v>41456</v>
      </c>
      <c r="AG7" s="26">
        <f t="shared" si="0"/>
        <v>41487</v>
      </c>
      <c r="AH7" s="26">
        <f t="shared" si="0"/>
        <v>41518</v>
      </c>
      <c r="AI7" s="26">
        <f t="shared" si="0"/>
        <v>41548</v>
      </c>
      <c r="AJ7" s="26">
        <f t="shared" si="0"/>
        <v>41579</v>
      </c>
      <c r="AK7" s="26">
        <f t="shared" si="0"/>
        <v>41609</v>
      </c>
      <c r="AL7" s="26">
        <f t="shared" si="0"/>
        <v>41640</v>
      </c>
      <c r="AM7" s="26">
        <f t="shared" si="0"/>
        <v>41671</v>
      </c>
      <c r="AN7" s="26">
        <f t="shared" si="0"/>
        <v>41699</v>
      </c>
      <c r="AO7" s="26">
        <f t="shared" si="0"/>
        <v>41730</v>
      </c>
      <c r="AP7" s="26">
        <f t="shared" si="0"/>
        <v>41760</v>
      </c>
      <c r="AQ7" s="26">
        <f t="shared" si="0"/>
        <v>41791</v>
      </c>
      <c r="AR7" s="26">
        <f t="shared" si="0"/>
        <v>41821</v>
      </c>
      <c r="AS7" s="26">
        <f t="shared" si="0"/>
        <v>41852</v>
      </c>
      <c r="AT7" s="26">
        <f t="shared" si="0"/>
        <v>41883</v>
      </c>
      <c r="AU7" s="26">
        <f t="shared" si="0"/>
        <v>41913</v>
      </c>
      <c r="AV7" s="26">
        <f t="shared" si="0"/>
        <v>41944</v>
      </c>
      <c r="AW7" s="26">
        <f t="shared" si="0"/>
        <v>41974</v>
      </c>
      <c r="AX7" s="26">
        <f t="shared" si="0"/>
        <v>42005</v>
      </c>
      <c r="AY7" s="26">
        <f t="shared" si="0"/>
        <v>42036</v>
      </c>
      <c r="AZ7" s="26">
        <f t="shared" si="0"/>
        <v>42064</v>
      </c>
      <c r="BA7" s="26">
        <f t="shared" si="0"/>
        <v>42095</v>
      </c>
      <c r="BB7" s="26">
        <f t="shared" si="0"/>
        <v>42125</v>
      </c>
      <c r="BC7" s="26">
        <f t="shared" si="0"/>
        <v>42156</v>
      </c>
      <c r="BD7" s="26">
        <f t="shared" si="0"/>
        <v>42186</v>
      </c>
      <c r="BE7" s="26">
        <f t="shared" si="0"/>
        <v>42217</v>
      </c>
      <c r="BF7" s="26">
        <f t="shared" si="0"/>
        <v>42248</v>
      </c>
      <c r="BG7" s="26">
        <f t="shared" si="0"/>
        <v>42278</v>
      </c>
      <c r="BH7" s="26">
        <f t="shared" si="0"/>
        <v>42309</v>
      </c>
      <c r="BI7" s="26">
        <f t="shared" si="0"/>
        <v>42339</v>
      </c>
      <c r="BJ7" s="26">
        <f t="shared" si="0"/>
        <v>42370</v>
      </c>
      <c r="BK7" s="26">
        <f t="shared" si="0"/>
        <v>42401</v>
      </c>
      <c r="BL7" s="26">
        <f t="shared" si="0"/>
        <v>42430</v>
      </c>
      <c r="BM7" s="26">
        <f t="shared" si="0"/>
        <v>42461</v>
      </c>
      <c r="BN7" s="26">
        <f t="shared" si="0"/>
        <v>42491</v>
      </c>
      <c r="BO7" s="26">
        <f>BO1</f>
        <v>42522</v>
      </c>
      <c r="BP7" s="26">
        <f>BP1</f>
        <v>42552</v>
      </c>
      <c r="BQ7" s="26">
        <f>BQ1</f>
        <v>42583</v>
      </c>
      <c r="BR7" s="26">
        <f t="shared" ref="BR7:DM7" si="1">BR1</f>
        <v>42614</v>
      </c>
      <c r="BS7" s="26">
        <f t="shared" si="1"/>
        <v>42644</v>
      </c>
      <c r="BT7" s="26">
        <f>BT1</f>
        <v>42675</v>
      </c>
      <c r="BU7" s="26">
        <f t="shared" si="1"/>
        <v>42705</v>
      </c>
      <c r="BV7" s="26">
        <f t="shared" si="1"/>
        <v>42736</v>
      </c>
      <c r="BW7" s="26">
        <f t="shared" si="1"/>
        <v>42782</v>
      </c>
      <c r="BX7" s="26">
        <f t="shared" si="1"/>
        <v>42810</v>
      </c>
      <c r="BY7" s="26">
        <f t="shared" si="1"/>
        <v>42841</v>
      </c>
      <c r="BZ7" s="26">
        <f t="shared" si="1"/>
        <v>42871</v>
      </c>
      <c r="CA7" s="26">
        <f t="shared" si="1"/>
        <v>42902</v>
      </c>
      <c r="CB7" s="26">
        <f t="shared" si="1"/>
        <v>42932</v>
      </c>
      <c r="CC7" s="26">
        <f t="shared" si="1"/>
        <v>42963</v>
      </c>
      <c r="CD7" s="26">
        <f t="shared" si="1"/>
        <v>42994</v>
      </c>
      <c r="CE7" s="26">
        <f t="shared" si="1"/>
        <v>43024</v>
      </c>
      <c r="CF7" s="26">
        <f t="shared" si="1"/>
        <v>43055</v>
      </c>
      <c r="CG7" s="26">
        <f t="shared" si="1"/>
        <v>43085</v>
      </c>
      <c r="CH7" s="26">
        <f t="shared" si="1"/>
        <v>43116</v>
      </c>
      <c r="CI7" s="26">
        <f t="shared" si="1"/>
        <v>43147</v>
      </c>
      <c r="CJ7" s="26">
        <f t="shared" si="1"/>
        <v>43175</v>
      </c>
      <c r="CK7" s="26">
        <f t="shared" si="1"/>
        <v>43206</v>
      </c>
      <c r="CL7" s="26">
        <f t="shared" si="1"/>
        <v>43236</v>
      </c>
      <c r="CM7" s="26">
        <f t="shared" si="1"/>
        <v>43267</v>
      </c>
      <c r="CN7" s="26">
        <f t="shared" si="1"/>
        <v>43297</v>
      </c>
      <c r="CO7" s="26">
        <f t="shared" si="1"/>
        <v>43328</v>
      </c>
      <c r="CP7" s="26">
        <f t="shared" si="1"/>
        <v>43359</v>
      </c>
      <c r="CQ7" s="26">
        <f t="shared" si="1"/>
        <v>43389</v>
      </c>
      <c r="CR7" s="26">
        <f t="shared" si="1"/>
        <v>43420</v>
      </c>
      <c r="CS7" s="26">
        <f t="shared" si="1"/>
        <v>43450</v>
      </c>
      <c r="CT7" s="26">
        <f t="shared" si="1"/>
        <v>43481</v>
      </c>
      <c r="CU7" s="26">
        <f t="shared" si="1"/>
        <v>43512</v>
      </c>
      <c r="CV7" s="26">
        <f t="shared" si="1"/>
        <v>43540</v>
      </c>
      <c r="CW7" s="26">
        <f t="shared" si="1"/>
        <v>43571</v>
      </c>
      <c r="CX7" s="26">
        <f t="shared" si="1"/>
        <v>43601</v>
      </c>
      <c r="CY7" s="26">
        <f t="shared" si="1"/>
        <v>43632</v>
      </c>
      <c r="CZ7" s="26">
        <f t="shared" si="1"/>
        <v>43662</v>
      </c>
      <c r="DA7" s="26">
        <f t="shared" si="1"/>
        <v>43693</v>
      </c>
      <c r="DB7" s="26">
        <f t="shared" si="1"/>
        <v>43724</v>
      </c>
      <c r="DC7" s="26">
        <f t="shared" si="1"/>
        <v>43754</v>
      </c>
      <c r="DD7" s="26">
        <f t="shared" si="1"/>
        <v>43785</v>
      </c>
      <c r="DE7" s="26">
        <f t="shared" si="1"/>
        <v>43815</v>
      </c>
      <c r="DF7" s="26">
        <f t="shared" si="1"/>
        <v>43846</v>
      </c>
      <c r="DG7" s="26">
        <f t="shared" si="1"/>
        <v>43877</v>
      </c>
      <c r="DH7" s="26">
        <f t="shared" si="1"/>
        <v>43906</v>
      </c>
      <c r="DI7" s="26">
        <f t="shared" si="1"/>
        <v>43937</v>
      </c>
      <c r="DJ7" s="26">
        <f t="shared" si="1"/>
        <v>43967</v>
      </c>
      <c r="DK7" s="26">
        <f t="shared" si="1"/>
        <v>43998</v>
      </c>
      <c r="DL7" s="26">
        <f t="shared" si="1"/>
        <v>44028</v>
      </c>
      <c r="DM7" s="26">
        <f t="shared" si="1"/>
        <v>44059</v>
      </c>
      <c r="DN7" s="26">
        <v>44094</v>
      </c>
      <c r="DO7" s="26">
        <v>44124</v>
      </c>
      <c r="DP7" s="26">
        <v>44155</v>
      </c>
      <c r="DQ7" s="26">
        <v>44185</v>
      </c>
      <c r="DR7" s="26">
        <v>44217</v>
      </c>
      <c r="DS7" s="26">
        <v>44249</v>
      </c>
      <c r="DT7" s="26">
        <v>44281</v>
      </c>
      <c r="DU7" s="26">
        <v>44313</v>
      </c>
      <c r="DV7" s="26">
        <v>44345</v>
      </c>
      <c r="DW7" s="26">
        <v>44377</v>
      </c>
      <c r="DX7" s="26">
        <v>44378</v>
      </c>
    </row>
    <row r="8" spans="1:128" s="7" customFormat="1" x14ac:dyDescent="0.3">
      <c r="A8" s="32" t="s">
        <v>18</v>
      </c>
      <c r="B8" s="7">
        <f>'Raw Data'!CO98</f>
        <v>14</v>
      </c>
      <c r="C8" s="7">
        <f>'Raw Data'!CP98</f>
        <v>16</v>
      </c>
      <c r="D8" s="7">
        <f>'Raw Data'!CQ98</f>
        <v>36</v>
      </c>
      <c r="E8" s="7">
        <f>'Raw Data'!CR98</f>
        <v>24</v>
      </c>
      <c r="F8" s="7">
        <f>'Raw Data'!CS98</f>
        <v>30</v>
      </c>
      <c r="G8" s="7">
        <f>'Raw Data'!CT98</f>
        <v>32</v>
      </c>
      <c r="H8" s="7">
        <f>'Raw Data'!CU98</f>
        <v>16</v>
      </c>
      <c r="I8" s="7">
        <f>'Raw Data'!CV98</f>
        <v>25</v>
      </c>
      <c r="J8" s="7">
        <f>'Raw Data'!CW98</f>
        <v>21</v>
      </c>
      <c r="K8" s="7">
        <f>'Raw Data'!CX98</f>
        <v>18</v>
      </c>
      <c r="L8" s="7">
        <f>'Raw Data'!CY98</f>
        <v>30</v>
      </c>
      <c r="M8" s="7">
        <f>'Raw Data'!CZ98</f>
        <v>25</v>
      </c>
      <c r="N8" s="7">
        <f>'Raw Data'!DA98</f>
        <v>17</v>
      </c>
      <c r="O8" s="7">
        <f>'Raw Data'!DB98</f>
        <v>31</v>
      </c>
      <c r="P8" s="7">
        <f>'Raw Data'!DC98</f>
        <v>37</v>
      </c>
      <c r="Q8" s="7">
        <f>'Raw Data'!DD98</f>
        <v>48</v>
      </c>
      <c r="R8" s="7">
        <f>'Raw Data'!DE98</f>
        <v>33</v>
      </c>
      <c r="S8" s="7">
        <f>'Raw Data'!DF98</f>
        <v>33</v>
      </c>
      <c r="T8" s="7">
        <f>'Raw Data'!DG98</f>
        <v>30</v>
      </c>
      <c r="U8" s="7">
        <f>'Raw Data'!DH98</f>
        <v>43</v>
      </c>
      <c r="V8" s="7">
        <f>'Raw Data'!DI98</f>
        <v>26</v>
      </c>
      <c r="W8" s="7">
        <f>'Raw Data'!DJ98</f>
        <v>35</v>
      </c>
      <c r="X8" s="7">
        <f>'Raw Data'!DK98</f>
        <v>28</v>
      </c>
      <c r="Y8" s="7">
        <f>'Raw Data'!DL98</f>
        <v>23</v>
      </c>
      <c r="Z8" s="7">
        <f>'Raw Data'!DM98</f>
        <v>19</v>
      </c>
      <c r="AA8" s="7">
        <f>'Raw Data'!DN98</f>
        <v>32</v>
      </c>
      <c r="AB8" s="7">
        <f>'Raw Data'!DO98</f>
        <v>38</v>
      </c>
      <c r="AC8" s="7">
        <f>'Raw Data'!DP98</f>
        <v>36</v>
      </c>
      <c r="AD8" s="7">
        <f>'Raw Data'!DQ98</f>
        <v>35</v>
      </c>
      <c r="AE8" s="7">
        <f>'Raw Data'!DR98</f>
        <v>31</v>
      </c>
      <c r="AF8" s="7">
        <f>'Raw Data'!DS98</f>
        <v>38</v>
      </c>
      <c r="AG8" s="7">
        <f>'Raw Data'!DT98</f>
        <v>41</v>
      </c>
      <c r="AH8" s="7">
        <f>'Raw Data'!DU98</f>
        <v>35</v>
      </c>
      <c r="AI8" s="7">
        <f>'Raw Data'!DV98</f>
        <v>53</v>
      </c>
      <c r="AJ8" s="7">
        <f>'Raw Data'!DW98</f>
        <v>23</v>
      </c>
      <c r="AK8" s="7">
        <f>'Raw Data'!DX98</f>
        <v>55</v>
      </c>
      <c r="AL8" s="7">
        <f>'Raw Data'!DY98</f>
        <v>21</v>
      </c>
      <c r="AM8" s="7">
        <f>'Raw Data'!DZ98</f>
        <v>19</v>
      </c>
      <c r="AN8" s="7">
        <f>'Raw Data'!EA98</f>
        <v>28</v>
      </c>
      <c r="AO8" s="7">
        <f>'Raw Data'!EB98</f>
        <v>34</v>
      </c>
      <c r="AP8" s="7">
        <f>'Raw Data'!EC98</f>
        <v>31</v>
      </c>
      <c r="AQ8" s="7">
        <f>'Raw Data'!ED98</f>
        <v>46</v>
      </c>
      <c r="AR8" s="7">
        <f>'Raw Data'!EE98</f>
        <v>70</v>
      </c>
      <c r="AS8" s="7">
        <f>'Raw Data'!EF98</f>
        <v>39</v>
      </c>
      <c r="AT8" s="7">
        <f>'Raw Data'!EG98</f>
        <v>51</v>
      </c>
      <c r="AU8" s="7">
        <f>'Raw Data'!EH98</f>
        <v>41</v>
      </c>
      <c r="AV8" s="7">
        <f>'Raw Data'!EI98</f>
        <v>29</v>
      </c>
      <c r="AW8" s="7">
        <f>'Raw Data'!EJ98</f>
        <v>30</v>
      </c>
      <c r="AX8" s="7">
        <f>'Raw Data'!EK98</f>
        <v>27</v>
      </c>
      <c r="AY8" s="7">
        <f>'Raw Data'!EL98</f>
        <v>29</v>
      </c>
      <c r="AZ8" s="7">
        <f>'Raw Data'!EM98</f>
        <v>39</v>
      </c>
      <c r="BA8" s="7">
        <f>'Raw Data'!EN98</f>
        <v>37</v>
      </c>
      <c r="BB8" s="7">
        <f>'Raw Data'!EO98</f>
        <v>34</v>
      </c>
      <c r="BC8" s="7">
        <f>'Raw Data'!EP98</f>
        <v>35</v>
      </c>
      <c r="BD8" s="7">
        <f>'Raw Data'!EQ98</f>
        <v>36</v>
      </c>
      <c r="BE8" s="7">
        <f>'Raw Data'!ER98</f>
        <v>37</v>
      </c>
      <c r="BF8" s="7">
        <f>'Raw Data'!ES98</f>
        <v>47</v>
      </c>
      <c r="BG8" s="7">
        <f>'Raw Data'!ET98</f>
        <v>36</v>
      </c>
      <c r="BH8" s="7">
        <f>'Raw Data'!EU98</f>
        <v>26</v>
      </c>
      <c r="BI8" s="7">
        <f>'Raw Data'!EV98</f>
        <v>34</v>
      </c>
      <c r="BJ8" s="7">
        <f>'Raw Data'!EW98</f>
        <v>29</v>
      </c>
      <c r="BK8" s="7">
        <f>'Raw Data'!EX98</f>
        <v>33</v>
      </c>
      <c r="BL8" s="7">
        <f>'Raw Data'!EY98</f>
        <v>38</v>
      </c>
      <c r="BM8" s="7">
        <f>'Raw Data'!EZ98</f>
        <v>35</v>
      </c>
      <c r="BN8" s="7">
        <f>'Raw Data'!FA98</f>
        <v>33</v>
      </c>
      <c r="BO8" s="7">
        <f>'Raw Data'!FB98</f>
        <v>47</v>
      </c>
      <c r="BP8" s="7">
        <f>'Raw Data'!FC98</f>
        <v>40</v>
      </c>
      <c r="BQ8" s="7">
        <f>'Raw Data'!FD98</f>
        <v>42</v>
      </c>
      <c r="BR8" s="7">
        <f>'Raw Data'!FE98</f>
        <v>47</v>
      </c>
      <c r="BS8" s="7">
        <f>'Raw Data'!FF98</f>
        <v>40</v>
      </c>
      <c r="BT8" s="7">
        <f>'Raw Data'!FG98</f>
        <v>24</v>
      </c>
      <c r="BU8" s="7">
        <f>'Raw Data'!FH98</f>
        <v>20</v>
      </c>
      <c r="BV8" s="7">
        <f>'Raw Data'!FI98</f>
        <v>27</v>
      </c>
      <c r="BW8" s="7">
        <f>'Raw Data'!FJ98</f>
        <v>16</v>
      </c>
      <c r="BX8" s="7">
        <f>'Raw Data'!FK98</f>
        <v>47</v>
      </c>
      <c r="BY8" s="7">
        <f>'Raw Data'!FL98</f>
        <v>27</v>
      </c>
      <c r="BZ8" s="7">
        <f>'Raw Data'!FM98</f>
        <v>44</v>
      </c>
      <c r="CA8" s="7">
        <f>'Raw Data'!FN98</f>
        <v>61</v>
      </c>
      <c r="CB8" s="7">
        <f>'Raw Data'!FO98</f>
        <v>47</v>
      </c>
      <c r="CC8" s="7">
        <f>'Raw Data'!FP98</f>
        <v>45</v>
      </c>
      <c r="CD8" s="7">
        <f>'Raw Data'!FQ98</f>
        <v>40</v>
      </c>
      <c r="CE8" s="7">
        <f>'Raw Data'!FR98</f>
        <v>61</v>
      </c>
      <c r="CF8" s="7">
        <f>'Raw Data'!FS98</f>
        <v>38</v>
      </c>
      <c r="CG8" s="7">
        <f>'Raw Data'!FT98</f>
        <v>33</v>
      </c>
      <c r="CH8" s="7">
        <f>'Raw Data'!FU98</f>
        <v>30</v>
      </c>
      <c r="CI8" s="7">
        <f>'Raw Data'!FV98</f>
        <v>18</v>
      </c>
      <c r="CJ8" s="7">
        <f>'Raw Data'!FW98</f>
        <v>37</v>
      </c>
      <c r="CK8" s="7">
        <f>'Raw Data'!FX98</f>
        <v>35</v>
      </c>
      <c r="CL8" s="7">
        <f>'Raw Data'!FY98</f>
        <v>39</v>
      </c>
      <c r="CM8" s="7">
        <f>'Raw Data'!FZ98</f>
        <v>50</v>
      </c>
      <c r="CN8" s="7">
        <f>'Raw Data'!GA98</f>
        <v>34</v>
      </c>
      <c r="CO8" s="7">
        <f>'Raw Data'!GB98</f>
        <v>36</v>
      </c>
      <c r="CP8" s="7">
        <f>'Raw Data'!GC98</f>
        <v>34</v>
      </c>
      <c r="CQ8" s="7">
        <f>'Raw Data'!GD98</f>
        <v>34</v>
      </c>
      <c r="CR8" s="7">
        <f>'Raw Data'!GE98</f>
        <v>25</v>
      </c>
      <c r="CS8" s="7">
        <f>'Raw Data'!GF98</f>
        <v>22</v>
      </c>
      <c r="CT8" s="7">
        <f>'Raw Data'!GG98</f>
        <v>18</v>
      </c>
      <c r="CU8" s="7">
        <f>'Raw Data'!GH98</f>
        <v>33</v>
      </c>
      <c r="CV8" s="7">
        <f>'Raw Data'!GI98</f>
        <v>25</v>
      </c>
      <c r="CW8" s="7">
        <f>'Raw Data'!GJ98</f>
        <v>35</v>
      </c>
      <c r="CX8" s="7">
        <f>'Raw Data'!GK98</f>
        <v>34</v>
      </c>
      <c r="CY8" s="7">
        <f>'Raw Data'!GL98</f>
        <v>37</v>
      </c>
      <c r="CZ8" s="7">
        <f>'Raw Data'!GM98</f>
        <v>41</v>
      </c>
      <c r="DA8" s="7">
        <f>'Raw Data'!GN98</f>
        <v>35</v>
      </c>
      <c r="DB8" s="7">
        <f>'Raw Data'!GO98</f>
        <v>33</v>
      </c>
      <c r="DC8" s="7">
        <f>'Raw Data'!GP98</f>
        <v>29</v>
      </c>
      <c r="DD8" s="7">
        <f>'Raw Data'!GQ98</f>
        <v>37</v>
      </c>
      <c r="DE8" s="7">
        <f>'Raw Data'!GR98</f>
        <v>38</v>
      </c>
      <c r="DF8" s="7">
        <f>'Raw Data'!GS98</f>
        <v>24</v>
      </c>
      <c r="DG8" s="7">
        <f>'Raw Data'!GT98</f>
        <v>33</v>
      </c>
      <c r="DH8" s="7">
        <f>'Raw Data'!GU98</f>
        <v>30</v>
      </c>
      <c r="DI8" s="7">
        <f>'Raw Data'!GV98</f>
        <v>22</v>
      </c>
      <c r="DJ8" s="7">
        <f>'Raw Data'!GW98</f>
        <v>21</v>
      </c>
      <c r="DK8" s="7">
        <f>'Raw Data'!GX98</f>
        <v>24</v>
      </c>
      <c r="DL8" s="7">
        <f>'Raw Data'!GY98</f>
        <v>47</v>
      </c>
      <c r="DM8" s="7">
        <f>'Raw Data'!GZ98</f>
        <v>0</v>
      </c>
      <c r="DN8" s="7">
        <f>'Raw Data'!HA98</f>
        <v>0</v>
      </c>
    </row>
    <row r="9" spans="1:128" s="7" customFormat="1" x14ac:dyDescent="0.3">
      <c r="A9" s="32" t="s">
        <v>122</v>
      </c>
      <c r="B9" s="7">
        <f>'Raw Data'!CO99</f>
        <v>1</v>
      </c>
      <c r="C9" s="7">
        <f>'Raw Data'!CP99</f>
        <v>0</v>
      </c>
      <c r="D9" s="7">
        <f>'Raw Data'!CQ99</f>
        <v>1</v>
      </c>
      <c r="E9" s="7">
        <f>'Raw Data'!CR99</f>
        <v>1</v>
      </c>
      <c r="F9" s="7">
        <f>'Raw Data'!CS99</f>
        <v>0</v>
      </c>
      <c r="G9" s="7">
        <f>'Raw Data'!CT99</f>
        <v>0</v>
      </c>
      <c r="H9" s="7">
        <f>'Raw Data'!CU99</f>
        <v>0</v>
      </c>
      <c r="I9" s="7">
        <f>'Raw Data'!CV99</f>
        <v>0</v>
      </c>
      <c r="J9" s="7">
        <f>'Raw Data'!CW99</f>
        <v>0</v>
      </c>
      <c r="K9" s="7">
        <f>'Raw Data'!CX99</f>
        <v>0</v>
      </c>
      <c r="L9" s="7">
        <f>'Raw Data'!CY99</f>
        <v>2</v>
      </c>
      <c r="M9" s="7">
        <f>'Raw Data'!CZ99</f>
        <v>1</v>
      </c>
      <c r="N9" s="7">
        <f>'Raw Data'!DA99</f>
        <v>0</v>
      </c>
      <c r="O9" s="7">
        <f>'Raw Data'!DB99</f>
        <v>0</v>
      </c>
      <c r="P9" s="7">
        <f>'Raw Data'!DC99</f>
        <v>2</v>
      </c>
      <c r="Q9" s="7">
        <f>'Raw Data'!DD99</f>
        <v>2</v>
      </c>
      <c r="R9" s="7">
        <f>'Raw Data'!DE99</f>
        <v>1</v>
      </c>
      <c r="S9" s="7">
        <f>'Raw Data'!DF99</f>
        <v>0</v>
      </c>
      <c r="T9" s="7">
        <f>'Raw Data'!DG99</f>
        <v>0</v>
      </c>
      <c r="U9" s="7">
        <f>'Raw Data'!DH99</f>
        <v>1</v>
      </c>
      <c r="V9" s="7">
        <f>'Raw Data'!DI99</f>
        <v>0</v>
      </c>
      <c r="W9" s="7">
        <f>'Raw Data'!DJ99</f>
        <v>5</v>
      </c>
      <c r="X9" s="7">
        <f>'Raw Data'!DK99</f>
        <v>2</v>
      </c>
      <c r="Y9" s="7">
        <f>'Raw Data'!DL99</f>
        <v>3</v>
      </c>
      <c r="Z9" s="7">
        <f>'Raw Data'!DM99</f>
        <v>5</v>
      </c>
      <c r="AA9" s="7">
        <f>'Raw Data'!DN99</f>
        <v>16</v>
      </c>
      <c r="AB9" s="7">
        <f>'Raw Data'!DO99</f>
        <v>4</v>
      </c>
      <c r="AC9" s="7">
        <f>'Raw Data'!DP99</f>
        <v>4</v>
      </c>
      <c r="AD9" s="7">
        <f>'Raw Data'!DQ99</f>
        <v>0</v>
      </c>
      <c r="AE9" s="7">
        <f>'Raw Data'!DR99</f>
        <v>2</v>
      </c>
      <c r="AF9" s="7">
        <f>'Raw Data'!DS99</f>
        <v>0</v>
      </c>
      <c r="AG9" s="7">
        <f>'Raw Data'!DT99</f>
        <v>0</v>
      </c>
      <c r="AH9" s="7">
        <f>'Raw Data'!DU99</f>
        <v>1</v>
      </c>
      <c r="AI9" s="7">
        <f>'Raw Data'!DV99</f>
        <v>1</v>
      </c>
      <c r="AJ9" s="7">
        <f>'Raw Data'!DW99</f>
        <v>0</v>
      </c>
      <c r="AK9" s="7">
        <f>'Raw Data'!DX99</f>
        <v>3</v>
      </c>
      <c r="AL9" s="7">
        <f>'Raw Data'!DY99</f>
        <v>0</v>
      </c>
      <c r="AM9" s="7">
        <f>'Raw Data'!DZ99</f>
        <v>0</v>
      </c>
      <c r="AN9" s="7">
        <f>'Raw Data'!EA99</f>
        <v>1</v>
      </c>
      <c r="AO9" s="7">
        <f>'Raw Data'!EB99</f>
        <v>0</v>
      </c>
      <c r="AP9" s="7">
        <f>'Raw Data'!EC99</f>
        <v>1</v>
      </c>
      <c r="AQ9" s="7">
        <f>'Raw Data'!ED99</f>
        <v>3</v>
      </c>
      <c r="AR9" s="7">
        <f>'Raw Data'!EE99</f>
        <v>0</v>
      </c>
      <c r="AS9" s="7">
        <f>'Raw Data'!EF99</f>
        <v>2</v>
      </c>
      <c r="AT9" s="7">
        <f>'Raw Data'!EG99</f>
        <v>0</v>
      </c>
      <c r="AU9" s="7">
        <f>'Raw Data'!EH99</f>
        <v>1</v>
      </c>
      <c r="AV9" s="7">
        <f>'Raw Data'!EI99</f>
        <v>1</v>
      </c>
      <c r="AW9" s="7">
        <f>'Raw Data'!EJ99</f>
        <v>2</v>
      </c>
      <c r="AX9" s="7">
        <f>'Raw Data'!EK99</f>
        <v>3</v>
      </c>
      <c r="AY9" s="7">
        <f>'Raw Data'!EL99</f>
        <v>0</v>
      </c>
      <c r="AZ9" s="7">
        <f>'Raw Data'!EM99</f>
        <v>0</v>
      </c>
      <c r="BA9" s="7">
        <f>'Raw Data'!EN99</f>
        <v>0</v>
      </c>
      <c r="BB9" s="7">
        <f>'Raw Data'!EO99</f>
        <v>1</v>
      </c>
      <c r="BC9" s="7">
        <f>'Raw Data'!EP99</f>
        <v>1</v>
      </c>
      <c r="BD9" s="7">
        <f>'Raw Data'!EQ99</f>
        <v>1</v>
      </c>
      <c r="BE9" s="7">
        <f>'Raw Data'!ER99</f>
        <v>0</v>
      </c>
      <c r="BF9" s="7">
        <f>'Raw Data'!ES99</f>
        <v>1</v>
      </c>
      <c r="BG9" s="7">
        <f>'Raw Data'!ET99</f>
        <v>1</v>
      </c>
      <c r="BH9" s="7">
        <f>'Raw Data'!EU99</f>
        <v>0</v>
      </c>
      <c r="BI9" s="7">
        <f>'Raw Data'!EV99</f>
        <v>4</v>
      </c>
      <c r="BJ9" s="7">
        <f>'Raw Data'!EW99</f>
        <v>0</v>
      </c>
      <c r="BK9" s="7">
        <f>'Raw Data'!EX99</f>
        <v>1</v>
      </c>
      <c r="BL9" s="7">
        <f>'Raw Data'!EY99</f>
        <v>1</v>
      </c>
      <c r="BM9" s="7">
        <f>'Raw Data'!EZ99</f>
        <v>1</v>
      </c>
      <c r="BN9" s="7">
        <f>'Raw Data'!FA99</f>
        <v>3</v>
      </c>
      <c r="BO9" s="7">
        <f>'Raw Data'!FB99</f>
        <v>0</v>
      </c>
      <c r="BP9" s="7">
        <f>'Raw Data'!FC99</f>
        <v>1</v>
      </c>
      <c r="BQ9" s="7">
        <f>'Raw Data'!FD99</f>
        <v>0</v>
      </c>
      <c r="BR9" s="7">
        <f>'Raw Data'!FE99</f>
        <v>0</v>
      </c>
      <c r="BS9" s="7">
        <f>'Raw Data'!FF99</f>
        <v>1</v>
      </c>
      <c r="BT9" s="7">
        <f>'Raw Data'!FG99</f>
        <v>0</v>
      </c>
      <c r="BU9" s="7">
        <f>'Raw Data'!FH99</f>
        <v>1</v>
      </c>
      <c r="BV9" s="7">
        <f>'Raw Data'!FI99</f>
        <v>0</v>
      </c>
      <c r="BW9" s="7">
        <f>'Raw Data'!FJ99</f>
        <v>2</v>
      </c>
      <c r="BX9" s="7">
        <f>'Raw Data'!FK99</f>
        <v>2</v>
      </c>
      <c r="BY9" s="7">
        <f>'Raw Data'!FL99</f>
        <v>0</v>
      </c>
      <c r="BZ9" s="7">
        <f>'Raw Data'!FM99</f>
        <v>0</v>
      </c>
      <c r="CA9" s="7">
        <f>'Raw Data'!FN99</f>
        <v>10</v>
      </c>
      <c r="CB9" s="7">
        <f>'Raw Data'!FO99</f>
        <v>1</v>
      </c>
      <c r="CC9" s="7">
        <f>'Raw Data'!FP99</f>
        <v>2</v>
      </c>
      <c r="CD9" s="7">
        <f>'Raw Data'!FQ99</f>
        <v>1</v>
      </c>
      <c r="CE9" s="7">
        <f>'Raw Data'!FR99</f>
        <v>0</v>
      </c>
      <c r="CF9" s="7">
        <f>'Raw Data'!FS99</f>
        <v>0</v>
      </c>
      <c r="CG9" s="7">
        <f>'Raw Data'!FT99</f>
        <v>0</v>
      </c>
      <c r="CH9" s="7">
        <f>'Raw Data'!FU99</f>
        <v>0</v>
      </c>
      <c r="CI9" s="7">
        <f>'Raw Data'!FV99</f>
        <v>0</v>
      </c>
      <c r="CJ9" s="7">
        <f>'Raw Data'!FW99</f>
        <v>4</v>
      </c>
      <c r="CK9" s="7">
        <f>'Raw Data'!FX99</f>
        <v>0</v>
      </c>
      <c r="CL9" s="7">
        <f>'Raw Data'!FY99</f>
        <v>2</v>
      </c>
      <c r="CM9" s="7">
        <f>'Raw Data'!FZ99</f>
        <v>0</v>
      </c>
      <c r="CN9" s="7">
        <f>'Raw Data'!GA99</f>
        <v>2</v>
      </c>
      <c r="CO9" s="7">
        <f>'Raw Data'!GB99</f>
        <v>0</v>
      </c>
      <c r="CP9" s="7">
        <f>'Raw Data'!GC99</f>
        <v>1</v>
      </c>
      <c r="CQ9" s="7">
        <f>'Raw Data'!GD99</f>
        <v>1</v>
      </c>
      <c r="CR9" s="7">
        <f>'Raw Data'!GE99</f>
        <v>1</v>
      </c>
      <c r="CS9" s="7">
        <f>'Raw Data'!GF99</f>
        <v>0</v>
      </c>
      <c r="CT9" s="7">
        <f>'Raw Data'!GG99</f>
        <v>0</v>
      </c>
      <c r="CU9" s="7">
        <f>'Raw Data'!GH99</f>
        <v>0</v>
      </c>
      <c r="CV9" s="7">
        <f>'Raw Data'!GI99</f>
        <v>3</v>
      </c>
      <c r="CW9" s="7">
        <f>'Raw Data'!GJ99</f>
        <v>0</v>
      </c>
      <c r="CX9" s="7">
        <f>'Raw Data'!GK99</f>
        <v>0</v>
      </c>
      <c r="CY9" s="7">
        <f>'Raw Data'!GL99</f>
        <v>0</v>
      </c>
      <c r="CZ9" s="7">
        <f>'Raw Data'!GM99</f>
        <v>1</v>
      </c>
      <c r="DA9" s="7">
        <f>'Raw Data'!GN99</f>
        <v>2</v>
      </c>
      <c r="DB9" s="7">
        <f>'Raw Data'!GO99</f>
        <v>0</v>
      </c>
      <c r="DC9" s="7">
        <f>'Raw Data'!GP99</f>
        <v>0</v>
      </c>
      <c r="DD9" s="7">
        <f>'Raw Data'!GQ99</f>
        <v>0</v>
      </c>
      <c r="DE9" s="7">
        <f>'Raw Data'!GR99</f>
        <v>2</v>
      </c>
      <c r="DF9" s="7">
        <f>'Raw Data'!GS99</f>
        <v>0</v>
      </c>
      <c r="DG9" s="7">
        <f>'Raw Data'!GT99</f>
        <v>0</v>
      </c>
      <c r="DH9" s="7">
        <f>'Raw Data'!GU99</f>
        <v>1</v>
      </c>
      <c r="DI9" s="7">
        <f>'Raw Data'!GV99</f>
        <v>1</v>
      </c>
      <c r="DJ9" s="7">
        <f>'Raw Data'!GW99</f>
        <v>0</v>
      </c>
      <c r="DK9" s="7">
        <f>'Raw Data'!GX99</f>
        <v>0</v>
      </c>
      <c r="DL9" s="7">
        <f>'Raw Data'!GY99</f>
        <v>0</v>
      </c>
      <c r="DM9" s="7">
        <f>'Raw Data'!GZ99</f>
        <v>0</v>
      </c>
      <c r="DN9" s="7">
        <f>'Raw Data'!HA99</f>
        <v>0</v>
      </c>
    </row>
    <row r="10" spans="1:128" s="7" customFormat="1" x14ac:dyDescent="0.3">
      <c r="A10" s="32" t="s">
        <v>123</v>
      </c>
      <c r="B10" s="7">
        <f>'Raw Data'!CO100</f>
        <v>0</v>
      </c>
      <c r="C10" s="7">
        <f>'Raw Data'!CP100</f>
        <v>2</v>
      </c>
      <c r="D10" s="7">
        <f>'Raw Data'!CQ100</f>
        <v>0</v>
      </c>
      <c r="E10" s="7">
        <f>'Raw Data'!CR100</f>
        <v>1</v>
      </c>
      <c r="F10" s="7">
        <f>'Raw Data'!CS100</f>
        <v>2</v>
      </c>
      <c r="G10" s="7">
        <f>'Raw Data'!CT100</f>
        <v>0</v>
      </c>
      <c r="H10" s="7">
        <f>'Raw Data'!CU100</f>
        <v>0</v>
      </c>
      <c r="I10" s="7">
        <f>'Raw Data'!CV100</f>
        <v>1</v>
      </c>
      <c r="J10" s="7">
        <f>'Raw Data'!CW100</f>
        <v>0</v>
      </c>
      <c r="K10" s="7">
        <f>'Raw Data'!CX100</f>
        <v>0</v>
      </c>
      <c r="L10" s="7">
        <f>'Raw Data'!CY100</f>
        <v>13</v>
      </c>
      <c r="M10" s="7">
        <f>'Raw Data'!CZ100</f>
        <v>8</v>
      </c>
      <c r="N10" s="7">
        <f>'Raw Data'!DA100</f>
        <v>1</v>
      </c>
      <c r="O10" s="7">
        <f>'Raw Data'!DB100</f>
        <v>0</v>
      </c>
      <c r="P10" s="7">
        <f>'Raw Data'!DC100</f>
        <v>10</v>
      </c>
      <c r="Q10" s="7">
        <f>'Raw Data'!DD100</f>
        <v>0</v>
      </c>
      <c r="R10" s="7">
        <f>'Raw Data'!DE100</f>
        <v>5</v>
      </c>
      <c r="S10" s="7">
        <f>'Raw Data'!DF100</f>
        <v>1</v>
      </c>
      <c r="T10" s="7">
        <f>'Raw Data'!DG100</f>
        <v>0</v>
      </c>
      <c r="U10" s="7">
        <f>'Raw Data'!DH100</f>
        <v>0</v>
      </c>
      <c r="V10" s="7">
        <f>'Raw Data'!DI100</f>
        <v>1</v>
      </c>
      <c r="W10" s="7">
        <f>'Raw Data'!DJ100</f>
        <v>0</v>
      </c>
      <c r="X10" s="7">
        <f>'Raw Data'!DK100</f>
        <v>0</v>
      </c>
      <c r="Y10" s="7">
        <f>'Raw Data'!DL100</f>
        <v>0</v>
      </c>
      <c r="Z10" s="7">
        <f>'Raw Data'!DM100</f>
        <v>0</v>
      </c>
      <c r="AA10" s="7">
        <f>'Raw Data'!DN100</f>
        <v>1</v>
      </c>
      <c r="AB10" s="7">
        <f>'Raw Data'!DO100</f>
        <v>0</v>
      </c>
      <c r="AC10" s="7">
        <f>'Raw Data'!DP100</f>
        <v>1</v>
      </c>
      <c r="AD10" s="7">
        <f>'Raw Data'!DQ100</f>
        <v>1</v>
      </c>
      <c r="AE10" s="7">
        <f>'Raw Data'!DR100</f>
        <v>0</v>
      </c>
      <c r="AF10" s="7">
        <f>'Raw Data'!DS100</f>
        <v>1</v>
      </c>
      <c r="AG10" s="7">
        <f>'Raw Data'!DT100</f>
        <v>2</v>
      </c>
      <c r="AH10" s="7">
        <f>'Raw Data'!DU100</f>
        <v>2</v>
      </c>
      <c r="AI10" s="7">
        <f>'Raw Data'!DV100</f>
        <v>1</v>
      </c>
      <c r="AJ10" s="7">
        <f>'Raw Data'!DW100</f>
        <v>0</v>
      </c>
      <c r="AK10" s="7">
        <f>'Raw Data'!DX100</f>
        <v>1</v>
      </c>
      <c r="AL10" s="7">
        <f>'Raw Data'!DY100</f>
        <v>0</v>
      </c>
      <c r="AM10" s="7">
        <f>'Raw Data'!DZ100</f>
        <v>2</v>
      </c>
      <c r="AN10" s="7">
        <f>'Raw Data'!EA100</f>
        <v>0</v>
      </c>
      <c r="AO10" s="7">
        <f>'Raw Data'!EB100</f>
        <v>1</v>
      </c>
      <c r="AP10" s="7">
        <f>'Raw Data'!EC100</f>
        <v>0</v>
      </c>
      <c r="AQ10" s="7">
        <f>'Raw Data'!ED100</f>
        <v>2</v>
      </c>
      <c r="AR10" s="7">
        <f>'Raw Data'!EE100</f>
        <v>2</v>
      </c>
      <c r="AS10" s="7">
        <f>'Raw Data'!EF100</f>
        <v>2</v>
      </c>
      <c r="AT10" s="7">
        <f>'Raw Data'!EG100</f>
        <v>0</v>
      </c>
      <c r="AU10" s="7">
        <f>'Raw Data'!EH100</f>
        <v>4</v>
      </c>
      <c r="AV10" s="7">
        <f>'Raw Data'!EI100</f>
        <v>2</v>
      </c>
      <c r="AW10" s="7">
        <f>'Raw Data'!EJ100</f>
        <v>1</v>
      </c>
      <c r="AX10" s="7">
        <f>'Raw Data'!EK100</f>
        <v>0</v>
      </c>
      <c r="AY10" s="7">
        <f>'Raw Data'!EL100</f>
        <v>0</v>
      </c>
      <c r="AZ10" s="7">
        <f>'Raw Data'!EM100</f>
        <v>1</v>
      </c>
      <c r="BA10" s="7">
        <f>'Raw Data'!EN100</f>
        <v>0</v>
      </c>
      <c r="BB10" s="7">
        <f>'Raw Data'!EO100</f>
        <v>0</v>
      </c>
      <c r="BC10" s="7">
        <f>'Raw Data'!EP100</f>
        <v>0</v>
      </c>
      <c r="BD10" s="7">
        <f>'Raw Data'!EQ100</f>
        <v>3</v>
      </c>
      <c r="BE10" s="7">
        <f>'Raw Data'!ER100</f>
        <v>1</v>
      </c>
      <c r="BF10" s="7">
        <f>'Raw Data'!ES100</f>
        <v>2</v>
      </c>
      <c r="BG10" s="7">
        <f>'Raw Data'!ET100</f>
        <v>0</v>
      </c>
      <c r="BH10" s="7">
        <f>'Raw Data'!EU100</f>
        <v>0</v>
      </c>
      <c r="BI10" s="7">
        <f>'Raw Data'!EV100</f>
        <v>1</v>
      </c>
      <c r="BJ10" s="7">
        <f>'Raw Data'!EW100</f>
        <v>2</v>
      </c>
      <c r="BK10" s="7">
        <f>'Raw Data'!EX100</f>
        <v>1</v>
      </c>
      <c r="BL10" s="7">
        <f>'Raw Data'!EY100</f>
        <v>0</v>
      </c>
      <c r="BM10" s="7">
        <f>'Raw Data'!EZ100</f>
        <v>0</v>
      </c>
      <c r="BN10" s="7">
        <f>'Raw Data'!FA100</f>
        <v>1</v>
      </c>
      <c r="BO10" s="7">
        <f>'Raw Data'!FB100</f>
        <v>1</v>
      </c>
      <c r="BP10" s="7">
        <f>'Raw Data'!FC100</f>
        <v>3</v>
      </c>
      <c r="BQ10" s="7">
        <f>'Raw Data'!FD100</f>
        <v>1</v>
      </c>
      <c r="BR10" s="7">
        <f>'Raw Data'!FE100</f>
        <v>3</v>
      </c>
      <c r="BS10" s="7">
        <f>'Raw Data'!FF100</f>
        <v>1</v>
      </c>
      <c r="BT10" s="7">
        <f>'Raw Data'!FG100</f>
        <v>0</v>
      </c>
      <c r="BU10" s="7">
        <f>'Raw Data'!FH100</f>
        <v>1</v>
      </c>
      <c r="BV10" s="7">
        <f>'Raw Data'!FI100</f>
        <v>0</v>
      </c>
      <c r="BW10" s="7">
        <f>'Raw Data'!FJ100</f>
        <v>1</v>
      </c>
      <c r="BX10" s="7">
        <f>'Raw Data'!FK100</f>
        <v>3</v>
      </c>
      <c r="BY10" s="7">
        <f>'Raw Data'!FL100</f>
        <v>2</v>
      </c>
      <c r="BZ10" s="7">
        <f>'Raw Data'!FM100</f>
        <v>1</v>
      </c>
      <c r="CA10" s="7">
        <f>'Raw Data'!FN100</f>
        <v>0</v>
      </c>
      <c r="CB10" s="7">
        <f>'Raw Data'!FO100</f>
        <v>0</v>
      </c>
      <c r="CC10" s="7">
        <f>'Raw Data'!FP100</f>
        <v>2</v>
      </c>
      <c r="CD10" s="7">
        <f>'Raw Data'!FQ100</f>
        <v>0</v>
      </c>
      <c r="CE10" s="7">
        <f>'Raw Data'!FR100</f>
        <v>3</v>
      </c>
      <c r="CF10" s="7">
        <f>'Raw Data'!FS100</f>
        <v>1</v>
      </c>
      <c r="CG10" s="7">
        <f>'Raw Data'!FT100</f>
        <v>1</v>
      </c>
      <c r="CH10" s="7">
        <f>'Raw Data'!FU100</f>
        <v>1</v>
      </c>
      <c r="CI10" s="7">
        <f>'Raw Data'!FV100</f>
        <v>3</v>
      </c>
      <c r="CJ10" s="7">
        <f>'Raw Data'!FW100</f>
        <v>1</v>
      </c>
      <c r="CK10" s="7">
        <f>'Raw Data'!FX100</f>
        <v>0</v>
      </c>
      <c r="CL10" s="7">
        <f>'Raw Data'!FY100</f>
        <v>0</v>
      </c>
      <c r="CM10" s="7">
        <f>'Raw Data'!FZ100</f>
        <v>1</v>
      </c>
      <c r="CN10" s="7">
        <f>'Raw Data'!GA100</f>
        <v>0</v>
      </c>
      <c r="CO10" s="7">
        <f>'Raw Data'!GB100</f>
        <v>1</v>
      </c>
      <c r="CP10" s="7">
        <f>'Raw Data'!GC100</f>
        <v>0</v>
      </c>
      <c r="CQ10" s="7">
        <f>'Raw Data'!GD100</f>
        <v>1</v>
      </c>
      <c r="CR10" s="7">
        <f>'Raw Data'!GE100</f>
        <v>0</v>
      </c>
      <c r="CS10" s="7">
        <f>'Raw Data'!GF100</f>
        <v>0</v>
      </c>
      <c r="CT10" s="7">
        <f>'Raw Data'!GG100</f>
        <v>1</v>
      </c>
      <c r="CU10" s="7">
        <f>'Raw Data'!GH100</f>
        <v>1</v>
      </c>
      <c r="CV10" s="7">
        <f>'Raw Data'!GI100</f>
        <v>1</v>
      </c>
      <c r="CW10" s="7">
        <f>'Raw Data'!GJ100</f>
        <v>1</v>
      </c>
      <c r="CX10" s="7">
        <f>'Raw Data'!GK100</f>
        <v>0</v>
      </c>
      <c r="CY10" s="7">
        <f>'Raw Data'!GL100</f>
        <v>0</v>
      </c>
      <c r="CZ10" s="7">
        <f>'Raw Data'!GM100</f>
        <v>1</v>
      </c>
      <c r="DA10" s="7">
        <f>'Raw Data'!GN100</f>
        <v>0</v>
      </c>
      <c r="DB10" s="7">
        <f>'Raw Data'!GO100</f>
        <v>0</v>
      </c>
      <c r="DC10" s="7">
        <f>'Raw Data'!GP100</f>
        <v>3</v>
      </c>
      <c r="DD10" s="7">
        <f>'Raw Data'!GQ100</f>
        <v>2</v>
      </c>
      <c r="DE10" s="7">
        <f>'Raw Data'!GR100</f>
        <v>0</v>
      </c>
      <c r="DF10" s="7">
        <f>'Raw Data'!GS100</f>
        <v>0</v>
      </c>
      <c r="DG10" s="7">
        <f>'Raw Data'!GT100</f>
        <v>0</v>
      </c>
      <c r="DH10" s="7">
        <f>'Raw Data'!GU100</f>
        <v>4</v>
      </c>
      <c r="DI10" s="7">
        <f>'Raw Data'!GV100</f>
        <v>1</v>
      </c>
      <c r="DJ10" s="7">
        <f>'Raw Data'!GW100</f>
        <v>4</v>
      </c>
      <c r="DK10" s="7">
        <f>'Raw Data'!GX100</f>
        <v>0</v>
      </c>
      <c r="DL10" s="7">
        <f>'Raw Data'!GY100</f>
        <v>1</v>
      </c>
      <c r="DM10" s="7">
        <f>'Raw Data'!GZ100</f>
        <v>0</v>
      </c>
      <c r="DN10" s="7">
        <f>'Raw Data'!HA100</f>
        <v>0</v>
      </c>
    </row>
    <row r="11" spans="1:128" s="7" customFormat="1" x14ac:dyDescent="0.3">
      <c r="A11" s="32" t="s">
        <v>124</v>
      </c>
      <c r="B11" s="7">
        <f>'Raw Data'!CO101</f>
        <v>0</v>
      </c>
      <c r="C11" s="7">
        <f>'Raw Data'!CP101</f>
        <v>0</v>
      </c>
      <c r="D11" s="7">
        <f>'Raw Data'!CQ101</f>
        <v>0</v>
      </c>
      <c r="E11" s="7">
        <f>'Raw Data'!CR101</f>
        <v>1</v>
      </c>
      <c r="F11" s="7">
        <f>'Raw Data'!CS101</f>
        <v>0</v>
      </c>
      <c r="G11" s="7">
        <f>'Raw Data'!CT101</f>
        <v>1</v>
      </c>
      <c r="H11" s="7">
        <f>'Raw Data'!CU101</f>
        <v>2</v>
      </c>
      <c r="I11" s="7">
        <f>'Raw Data'!CV101</f>
        <v>1</v>
      </c>
      <c r="J11" s="7">
        <f>'Raw Data'!CW101</f>
        <v>2</v>
      </c>
      <c r="K11" s="7">
        <f>'Raw Data'!CX101</f>
        <v>0</v>
      </c>
      <c r="L11" s="7">
        <f>'Raw Data'!CY101</f>
        <v>0</v>
      </c>
      <c r="M11" s="7">
        <f>'Raw Data'!CZ101</f>
        <v>4</v>
      </c>
      <c r="N11" s="7">
        <f>'Raw Data'!DA101</f>
        <v>0</v>
      </c>
      <c r="O11" s="7">
        <f>'Raw Data'!DB101</f>
        <v>0</v>
      </c>
      <c r="P11" s="7">
        <f>'Raw Data'!DC101</f>
        <v>1</v>
      </c>
      <c r="Q11" s="7">
        <f>'Raw Data'!DD101</f>
        <v>1</v>
      </c>
      <c r="R11" s="7">
        <f>'Raw Data'!DE101</f>
        <v>1</v>
      </c>
      <c r="S11" s="7">
        <f>'Raw Data'!DF101</f>
        <v>1</v>
      </c>
      <c r="T11" s="7">
        <f>'Raw Data'!DG101</f>
        <v>0</v>
      </c>
      <c r="U11" s="7">
        <f>'Raw Data'!DH101</f>
        <v>1</v>
      </c>
      <c r="V11" s="7">
        <f>'Raw Data'!DI101</f>
        <v>1</v>
      </c>
      <c r="W11" s="7">
        <f>'Raw Data'!DJ101</f>
        <v>0</v>
      </c>
      <c r="X11" s="7">
        <f>'Raw Data'!DK101</f>
        <v>0</v>
      </c>
      <c r="Y11" s="7">
        <f>'Raw Data'!DL101</f>
        <v>1</v>
      </c>
      <c r="Z11" s="7">
        <f>'Raw Data'!DM101</f>
        <v>0</v>
      </c>
      <c r="AA11" s="7">
        <f>'Raw Data'!DN101</f>
        <v>2</v>
      </c>
      <c r="AB11" s="7">
        <f>'Raw Data'!DO101</f>
        <v>2</v>
      </c>
      <c r="AC11" s="7">
        <f>'Raw Data'!DP101</f>
        <v>0</v>
      </c>
      <c r="AD11" s="7">
        <f>'Raw Data'!DQ101</f>
        <v>0</v>
      </c>
      <c r="AE11" s="7">
        <f>'Raw Data'!DR101</f>
        <v>1</v>
      </c>
      <c r="AF11" s="7">
        <f>'Raw Data'!DS101</f>
        <v>0</v>
      </c>
      <c r="AG11" s="7">
        <f>'Raw Data'!DT101</f>
        <v>0</v>
      </c>
      <c r="AH11" s="7">
        <f>'Raw Data'!DU101</f>
        <v>0</v>
      </c>
      <c r="AI11" s="7">
        <f>'Raw Data'!DV101</f>
        <v>1</v>
      </c>
      <c r="AJ11" s="7">
        <f>'Raw Data'!DW101</f>
        <v>4</v>
      </c>
      <c r="AK11" s="7">
        <f>'Raw Data'!DX101</f>
        <v>0</v>
      </c>
      <c r="AL11" s="7">
        <f>'Raw Data'!DY101</f>
        <v>0</v>
      </c>
      <c r="AM11" s="7">
        <f>'Raw Data'!DZ101</f>
        <v>3</v>
      </c>
      <c r="AN11" s="7">
        <f>'Raw Data'!EA101</f>
        <v>0</v>
      </c>
      <c r="AO11" s="7">
        <f>'Raw Data'!EB101</f>
        <v>0</v>
      </c>
      <c r="AP11" s="7">
        <f>'Raw Data'!EC101</f>
        <v>1</v>
      </c>
      <c r="AQ11" s="7">
        <f>'Raw Data'!ED101</f>
        <v>0</v>
      </c>
      <c r="AR11" s="7">
        <f>'Raw Data'!EE101</f>
        <v>1</v>
      </c>
      <c r="AS11" s="7">
        <f>'Raw Data'!EF101</f>
        <v>1</v>
      </c>
      <c r="AT11" s="7">
        <f>'Raw Data'!EG101</f>
        <v>1</v>
      </c>
      <c r="AU11" s="7">
        <f>'Raw Data'!EH101</f>
        <v>2</v>
      </c>
      <c r="AV11" s="7">
        <f>'Raw Data'!EI101</f>
        <v>2</v>
      </c>
      <c r="AW11" s="7">
        <f>'Raw Data'!EJ101</f>
        <v>2</v>
      </c>
      <c r="AX11" s="7">
        <f>'Raw Data'!EK101</f>
        <v>1</v>
      </c>
      <c r="AY11" s="7">
        <f>'Raw Data'!EL101</f>
        <v>1</v>
      </c>
      <c r="AZ11" s="7">
        <f>'Raw Data'!EM101</f>
        <v>0</v>
      </c>
      <c r="BA11" s="7">
        <f>'Raw Data'!EN101</f>
        <v>0</v>
      </c>
      <c r="BB11" s="7">
        <f>'Raw Data'!EO101</f>
        <v>1</v>
      </c>
      <c r="BC11" s="7">
        <f>'Raw Data'!EP101</f>
        <v>4</v>
      </c>
      <c r="BD11" s="7">
        <f>'Raw Data'!EQ101</f>
        <v>3</v>
      </c>
      <c r="BE11" s="7">
        <f>'Raw Data'!ER101</f>
        <v>1</v>
      </c>
      <c r="BF11" s="7">
        <f>'Raw Data'!ES101</f>
        <v>0</v>
      </c>
      <c r="BG11" s="7">
        <f>'Raw Data'!ET101</f>
        <v>2</v>
      </c>
      <c r="BH11" s="7">
        <f>'Raw Data'!EU101</f>
        <v>2</v>
      </c>
      <c r="BI11" s="7">
        <f>'Raw Data'!EV101</f>
        <v>3</v>
      </c>
      <c r="BJ11" s="7">
        <f>'Raw Data'!EW101</f>
        <v>1</v>
      </c>
      <c r="BK11" s="7">
        <f>'Raw Data'!EX101</f>
        <v>2</v>
      </c>
      <c r="BL11" s="7">
        <f>'Raw Data'!EY101</f>
        <v>4</v>
      </c>
      <c r="BM11" s="7">
        <f>'Raw Data'!EZ101</f>
        <v>2</v>
      </c>
      <c r="BN11" s="7">
        <f>'Raw Data'!FA101</f>
        <v>2</v>
      </c>
      <c r="BO11" s="7">
        <f>'Raw Data'!FB101</f>
        <v>0</v>
      </c>
      <c r="BP11" s="7">
        <f>'Raw Data'!FC101</f>
        <v>2</v>
      </c>
      <c r="BQ11" s="7">
        <f>'Raw Data'!FD101</f>
        <v>1</v>
      </c>
      <c r="BR11" s="7">
        <f>'Raw Data'!FE101</f>
        <v>1</v>
      </c>
      <c r="BS11" s="7">
        <f>'Raw Data'!FF101</f>
        <v>2</v>
      </c>
      <c r="BT11" s="7">
        <f>'Raw Data'!FG101</f>
        <v>2</v>
      </c>
      <c r="BU11" s="7">
        <f>'Raw Data'!FH101</f>
        <v>1</v>
      </c>
      <c r="BV11" s="7">
        <f>'Raw Data'!FI101</f>
        <v>2</v>
      </c>
      <c r="BW11" s="7">
        <f>'Raw Data'!FJ101</f>
        <v>0</v>
      </c>
      <c r="BX11" s="7">
        <f>'Raw Data'!FK101</f>
        <v>2</v>
      </c>
      <c r="BY11" s="7">
        <f>'Raw Data'!FL101</f>
        <v>4</v>
      </c>
      <c r="BZ11" s="7">
        <f>'Raw Data'!FM101</f>
        <v>1</v>
      </c>
      <c r="CA11" s="7">
        <f>'Raw Data'!FN101</f>
        <v>4</v>
      </c>
      <c r="CB11" s="7">
        <f>'Raw Data'!FO101</f>
        <v>1</v>
      </c>
      <c r="CC11" s="7">
        <f>'Raw Data'!FP101</f>
        <v>3</v>
      </c>
      <c r="CD11" s="7">
        <f>'Raw Data'!FQ101</f>
        <v>3</v>
      </c>
      <c r="CE11" s="7">
        <f>'Raw Data'!FR101</f>
        <v>2</v>
      </c>
      <c r="CF11" s="7">
        <f>'Raw Data'!FS101</f>
        <v>1</v>
      </c>
      <c r="CG11" s="7">
        <f>'Raw Data'!FT101</f>
        <v>2</v>
      </c>
      <c r="CH11" s="7">
        <f>'Raw Data'!FU101</f>
        <v>4</v>
      </c>
      <c r="CI11" s="7">
        <f>'Raw Data'!FV101</f>
        <v>1</v>
      </c>
      <c r="CJ11" s="7">
        <f>'Raw Data'!FW101</f>
        <v>1</v>
      </c>
      <c r="CK11" s="7">
        <f>'Raw Data'!FX101</f>
        <v>0</v>
      </c>
      <c r="CL11" s="7">
        <f>'Raw Data'!FY101</f>
        <v>1</v>
      </c>
      <c r="CM11" s="7">
        <f>'Raw Data'!FZ101</f>
        <v>2</v>
      </c>
      <c r="CN11" s="7">
        <f>'Raw Data'!GA101</f>
        <v>1</v>
      </c>
      <c r="CO11" s="7">
        <f>'Raw Data'!GB101</f>
        <v>0</v>
      </c>
      <c r="CP11" s="7">
        <f>'Raw Data'!GC101</f>
        <v>0</v>
      </c>
      <c r="CQ11" s="7">
        <f>'Raw Data'!GD101</f>
        <v>0</v>
      </c>
      <c r="CR11" s="7">
        <f>'Raw Data'!GE101</f>
        <v>0</v>
      </c>
      <c r="CS11" s="7">
        <f>'Raw Data'!GF101</f>
        <v>1</v>
      </c>
      <c r="CT11" s="7">
        <f>'Raw Data'!GG101</f>
        <v>2</v>
      </c>
      <c r="CU11" s="7">
        <f>'Raw Data'!GH101</f>
        <v>3</v>
      </c>
      <c r="CV11" s="7">
        <f>'Raw Data'!GI101</f>
        <v>1</v>
      </c>
      <c r="CW11" s="7">
        <f>'Raw Data'!GJ101</f>
        <v>1</v>
      </c>
      <c r="CX11" s="7">
        <f>'Raw Data'!GK101</f>
        <v>0</v>
      </c>
      <c r="CY11" s="7">
        <f>'Raw Data'!GL101</f>
        <v>2</v>
      </c>
      <c r="CZ11" s="7">
        <f>'Raw Data'!GM101</f>
        <v>2</v>
      </c>
      <c r="DA11" s="7">
        <f>'Raw Data'!GN101</f>
        <v>2</v>
      </c>
      <c r="DB11" s="7">
        <f>'Raw Data'!GO101</f>
        <v>2</v>
      </c>
      <c r="DC11" s="7">
        <f>'Raw Data'!GP101</f>
        <v>0</v>
      </c>
      <c r="DD11" s="7">
        <f>'Raw Data'!GQ101</f>
        <v>4</v>
      </c>
      <c r="DE11" s="7">
        <f>'Raw Data'!GR101</f>
        <v>1</v>
      </c>
      <c r="DF11" s="7">
        <f>'Raw Data'!GS101</f>
        <v>1</v>
      </c>
      <c r="DG11" s="7">
        <f>'Raw Data'!GT101</f>
        <v>0</v>
      </c>
      <c r="DH11" s="7">
        <f>'Raw Data'!GU101</f>
        <v>3</v>
      </c>
      <c r="DI11" s="7">
        <f>'Raw Data'!GV101</f>
        <v>1</v>
      </c>
      <c r="DJ11" s="7">
        <f>'Raw Data'!GW101</f>
        <v>2</v>
      </c>
      <c r="DK11" s="7">
        <f>'Raw Data'!GX101</f>
        <v>3</v>
      </c>
      <c r="DL11" s="7">
        <f>'Raw Data'!GY101</f>
        <v>3</v>
      </c>
      <c r="DM11" s="7">
        <f>'Raw Data'!GZ101</f>
        <v>0</v>
      </c>
      <c r="DN11" s="7">
        <f>'Raw Data'!HA101</f>
        <v>0</v>
      </c>
    </row>
    <row r="12" spans="1:128" s="7" customFormat="1" x14ac:dyDescent="0.3">
      <c r="A12" s="32" t="s">
        <v>16</v>
      </c>
      <c r="B12" s="7">
        <f>'Raw Data'!CO102</f>
        <v>15</v>
      </c>
      <c r="C12" s="7">
        <f>'Raw Data'!CP102</f>
        <v>18</v>
      </c>
      <c r="D12" s="7">
        <f>'Raw Data'!CQ102</f>
        <v>37</v>
      </c>
      <c r="E12" s="7">
        <f>'Raw Data'!CR102</f>
        <v>27</v>
      </c>
      <c r="F12" s="7">
        <f>'Raw Data'!CS102</f>
        <v>32</v>
      </c>
      <c r="G12" s="7">
        <f>'Raw Data'!CT102</f>
        <v>33</v>
      </c>
      <c r="H12" s="7">
        <f>'Raw Data'!CU102</f>
        <v>18</v>
      </c>
      <c r="I12" s="7">
        <f>'Raw Data'!CV102</f>
        <v>27</v>
      </c>
      <c r="J12" s="7">
        <f>'Raw Data'!CW102</f>
        <v>23</v>
      </c>
      <c r="K12" s="7">
        <f>'Raw Data'!CX102</f>
        <v>18</v>
      </c>
      <c r="L12" s="7">
        <f>'Raw Data'!CY102</f>
        <v>45</v>
      </c>
      <c r="M12" s="7">
        <f>'Raw Data'!CZ102</f>
        <v>38</v>
      </c>
      <c r="N12" s="7">
        <f>'Raw Data'!DA102</f>
        <v>18</v>
      </c>
      <c r="O12" s="7">
        <f>'Raw Data'!DB102</f>
        <v>31</v>
      </c>
      <c r="P12" s="7">
        <f>'Raw Data'!DC102</f>
        <v>50</v>
      </c>
      <c r="Q12" s="7">
        <f>'Raw Data'!DD102</f>
        <v>51</v>
      </c>
      <c r="R12" s="7">
        <f>'Raw Data'!DE102</f>
        <v>40</v>
      </c>
      <c r="S12" s="7">
        <f>'Raw Data'!DF102</f>
        <v>35</v>
      </c>
      <c r="T12" s="7">
        <f>'Raw Data'!DG102</f>
        <v>30</v>
      </c>
      <c r="U12" s="7">
        <f>'Raw Data'!DH102</f>
        <v>45</v>
      </c>
      <c r="V12" s="7">
        <f>'Raw Data'!DI102</f>
        <v>28</v>
      </c>
      <c r="W12" s="7">
        <f>'Raw Data'!DJ102</f>
        <v>40</v>
      </c>
      <c r="X12" s="7">
        <f>'Raw Data'!DK102</f>
        <v>30</v>
      </c>
      <c r="Y12" s="7">
        <f>'Raw Data'!DL102</f>
        <v>27</v>
      </c>
      <c r="Z12" s="7">
        <f>'Raw Data'!DM102</f>
        <v>24</v>
      </c>
      <c r="AA12" s="7">
        <f>'Raw Data'!DN102</f>
        <v>51</v>
      </c>
      <c r="AB12" s="7">
        <f>'Raw Data'!DO102</f>
        <v>44</v>
      </c>
      <c r="AC12" s="7">
        <f>'Raw Data'!DP102</f>
        <v>41</v>
      </c>
      <c r="AD12" s="7">
        <f>'Raw Data'!DQ102</f>
        <v>36</v>
      </c>
      <c r="AE12" s="7">
        <f>'Raw Data'!DR102</f>
        <v>34</v>
      </c>
      <c r="AF12" s="7">
        <f>'Raw Data'!DS102</f>
        <v>39</v>
      </c>
      <c r="AG12" s="7">
        <f>'Raw Data'!DT102</f>
        <v>43</v>
      </c>
      <c r="AH12" s="7">
        <f>'Raw Data'!DU102</f>
        <v>38</v>
      </c>
      <c r="AI12" s="7">
        <f>'Raw Data'!DV102</f>
        <v>56</v>
      </c>
      <c r="AJ12" s="7">
        <f>'Raw Data'!DW102</f>
        <v>27</v>
      </c>
      <c r="AK12" s="7">
        <f>'Raw Data'!DX102</f>
        <v>59</v>
      </c>
      <c r="AL12" s="7">
        <f>'Raw Data'!DY102</f>
        <v>21</v>
      </c>
      <c r="AM12" s="7">
        <f>'Raw Data'!DZ102</f>
        <v>24</v>
      </c>
      <c r="AN12" s="7">
        <f>'Raw Data'!EA102</f>
        <v>29</v>
      </c>
      <c r="AO12" s="7">
        <f>'Raw Data'!EB102</f>
        <v>35</v>
      </c>
      <c r="AP12" s="7">
        <f>'Raw Data'!EC102</f>
        <v>33</v>
      </c>
      <c r="AQ12" s="7">
        <f>'Raw Data'!ED102</f>
        <v>51</v>
      </c>
      <c r="AR12" s="7">
        <f>'Raw Data'!EE102</f>
        <v>73</v>
      </c>
      <c r="AS12" s="7">
        <f>'Raw Data'!EF102</f>
        <v>44</v>
      </c>
      <c r="AT12" s="7">
        <f>'Raw Data'!EG102</f>
        <v>52</v>
      </c>
      <c r="AU12" s="7">
        <f>'Raw Data'!EH102</f>
        <v>48</v>
      </c>
      <c r="AV12" s="7">
        <f>'Raw Data'!EI102</f>
        <v>34</v>
      </c>
      <c r="AW12" s="7">
        <f>'Raw Data'!EJ102</f>
        <v>35</v>
      </c>
      <c r="AX12" s="7">
        <f>'Raw Data'!EK102</f>
        <v>31</v>
      </c>
      <c r="AY12" s="7">
        <f>'Raw Data'!EL102</f>
        <v>30</v>
      </c>
      <c r="AZ12" s="7">
        <f>'Raw Data'!EM102</f>
        <v>40</v>
      </c>
      <c r="BA12" s="7">
        <f>'Raw Data'!EN102</f>
        <v>37</v>
      </c>
      <c r="BB12" s="7">
        <f>'Raw Data'!EO102</f>
        <v>36</v>
      </c>
      <c r="BC12" s="7">
        <f>'Raw Data'!EP102</f>
        <v>40</v>
      </c>
      <c r="BD12" s="7">
        <f>'Raw Data'!EQ102</f>
        <v>43</v>
      </c>
      <c r="BE12" s="7">
        <f>'Raw Data'!ER102</f>
        <v>39</v>
      </c>
      <c r="BF12" s="7">
        <f>'Raw Data'!ES102</f>
        <v>50</v>
      </c>
      <c r="BG12" s="7">
        <f>'Raw Data'!ET102</f>
        <v>39</v>
      </c>
      <c r="BH12" s="7">
        <f>'Raw Data'!EU102</f>
        <v>28</v>
      </c>
      <c r="BI12" s="7">
        <f>'Raw Data'!EV102</f>
        <v>42</v>
      </c>
      <c r="BJ12" s="7">
        <f>'Raw Data'!EW102</f>
        <v>32</v>
      </c>
      <c r="BK12" s="7">
        <f>'Raw Data'!EX102</f>
        <v>37</v>
      </c>
      <c r="BL12" s="7">
        <f>'Raw Data'!EY102</f>
        <v>43</v>
      </c>
      <c r="BM12" s="7">
        <f>'Raw Data'!EZ102</f>
        <v>38</v>
      </c>
      <c r="BN12" s="7">
        <f>'Raw Data'!FA102</f>
        <v>39</v>
      </c>
      <c r="BO12" s="7">
        <f>'Raw Data'!FB102</f>
        <v>48</v>
      </c>
      <c r="BP12" s="7">
        <f>'Raw Data'!FC102</f>
        <v>46</v>
      </c>
      <c r="BQ12" s="7">
        <f>'Raw Data'!FD102</f>
        <v>44</v>
      </c>
      <c r="BR12" s="7">
        <f>'Raw Data'!FE102</f>
        <v>51</v>
      </c>
      <c r="BS12" s="7">
        <f>'Raw Data'!FF102</f>
        <v>44</v>
      </c>
      <c r="BT12" s="7">
        <f>'Raw Data'!FG102</f>
        <v>26</v>
      </c>
      <c r="BU12" s="7">
        <f>'Raw Data'!FH102</f>
        <v>23</v>
      </c>
      <c r="BV12" s="7">
        <f>'Raw Data'!FI102</f>
        <v>29</v>
      </c>
      <c r="BW12" s="7">
        <f>'Raw Data'!FJ102</f>
        <v>19</v>
      </c>
      <c r="BX12" s="7">
        <f>'Raw Data'!FK102</f>
        <v>54</v>
      </c>
      <c r="BY12" s="7">
        <f>'Raw Data'!FL102</f>
        <v>33</v>
      </c>
      <c r="BZ12" s="7">
        <f>'Raw Data'!FM102</f>
        <v>46</v>
      </c>
      <c r="CA12" s="7">
        <f>'Raw Data'!FN102</f>
        <v>75</v>
      </c>
      <c r="CB12" s="7">
        <f>'Raw Data'!FO102</f>
        <v>49</v>
      </c>
      <c r="CC12" s="7">
        <f>'Raw Data'!FP102</f>
        <v>52</v>
      </c>
      <c r="CD12" s="7">
        <f>'Raw Data'!FQ102</f>
        <v>44</v>
      </c>
      <c r="CE12" s="7">
        <f>'Raw Data'!FR102</f>
        <v>66</v>
      </c>
      <c r="CF12" s="7">
        <f>'Raw Data'!FS102</f>
        <v>40</v>
      </c>
      <c r="CG12" s="7">
        <f>'Raw Data'!FT102</f>
        <v>36</v>
      </c>
      <c r="CH12" s="7">
        <f>'Raw Data'!FU102</f>
        <v>35</v>
      </c>
      <c r="CI12" s="7">
        <f>'Raw Data'!FV102</f>
        <v>22</v>
      </c>
      <c r="CJ12" s="7">
        <f>'Raw Data'!FW102</f>
        <v>43</v>
      </c>
      <c r="CK12" s="7">
        <f>'Raw Data'!FX102</f>
        <v>35</v>
      </c>
      <c r="CL12" s="7">
        <f>'Raw Data'!FY102</f>
        <v>42</v>
      </c>
      <c r="CM12" s="7">
        <f>'Raw Data'!FZ102</f>
        <v>53</v>
      </c>
      <c r="CN12" s="7">
        <f>'Raw Data'!GA102</f>
        <v>37</v>
      </c>
      <c r="CO12" s="7">
        <f>'Raw Data'!GB102</f>
        <v>37</v>
      </c>
      <c r="CP12" s="7">
        <f>'Raw Data'!GC102</f>
        <v>35</v>
      </c>
      <c r="CQ12" s="7">
        <f>'Raw Data'!GD102</f>
        <v>36</v>
      </c>
      <c r="CR12" s="7">
        <f>'Raw Data'!GE102</f>
        <v>26</v>
      </c>
      <c r="CS12" s="7">
        <f>'Raw Data'!GF102</f>
        <v>23</v>
      </c>
      <c r="CT12" s="7">
        <f>'Raw Data'!GG102</f>
        <v>21</v>
      </c>
      <c r="CU12" s="7">
        <f>'Raw Data'!GH102</f>
        <v>37</v>
      </c>
      <c r="CV12" s="7">
        <f>'Raw Data'!GI102</f>
        <v>30</v>
      </c>
      <c r="CW12" s="7">
        <f>'Raw Data'!GJ102</f>
        <v>37</v>
      </c>
      <c r="CX12" s="7">
        <f>'Raw Data'!GK102</f>
        <v>34</v>
      </c>
      <c r="CY12" s="7">
        <f>'Raw Data'!GL102</f>
        <v>39</v>
      </c>
      <c r="CZ12" s="7">
        <f>'Raw Data'!GM102</f>
        <v>45</v>
      </c>
      <c r="DA12" s="7">
        <f>'Raw Data'!GN102</f>
        <v>39</v>
      </c>
      <c r="DB12" s="7">
        <f>'Raw Data'!GO102</f>
        <v>35</v>
      </c>
      <c r="DC12" s="7">
        <f>'Raw Data'!GP102</f>
        <v>32</v>
      </c>
      <c r="DD12" s="7">
        <f>'Raw Data'!GQ102</f>
        <v>43</v>
      </c>
      <c r="DE12" s="7">
        <f>'Raw Data'!GR102</f>
        <v>41</v>
      </c>
      <c r="DF12" s="7">
        <f>'Raw Data'!GS102</f>
        <v>25</v>
      </c>
      <c r="DG12" s="7">
        <f>'Raw Data'!GT102</f>
        <v>33</v>
      </c>
      <c r="DH12" s="7">
        <f>'Raw Data'!GU102</f>
        <v>38</v>
      </c>
      <c r="DI12" s="7">
        <f>'Raw Data'!GV102</f>
        <v>25</v>
      </c>
      <c r="DJ12" s="7">
        <f>'Raw Data'!GW102</f>
        <v>27</v>
      </c>
      <c r="DK12" s="7">
        <f>'Raw Data'!GX102</f>
        <v>27</v>
      </c>
      <c r="DL12" s="7">
        <f>'Raw Data'!GY102</f>
        <v>51</v>
      </c>
      <c r="DM12" s="7">
        <f>'Raw Data'!GZ102</f>
        <v>0</v>
      </c>
      <c r="DN12" s="7">
        <f>'Raw Data'!HA102</f>
        <v>0</v>
      </c>
    </row>
    <row r="14" spans="1:128" s="26" customFormat="1" x14ac:dyDescent="0.3">
      <c r="H14" s="26">
        <v>40735</v>
      </c>
      <c r="I14" s="26">
        <v>40766</v>
      </c>
      <c r="J14" s="26">
        <v>40797</v>
      </c>
      <c r="K14" s="26">
        <v>40827</v>
      </c>
      <c r="L14" s="26">
        <v>40858</v>
      </c>
      <c r="M14" s="26">
        <v>40888</v>
      </c>
      <c r="N14" s="26">
        <v>40919</v>
      </c>
      <c r="O14" s="26">
        <v>40950</v>
      </c>
      <c r="P14" s="26">
        <v>40979</v>
      </c>
      <c r="Q14" s="26">
        <v>41010</v>
      </c>
      <c r="R14" s="26">
        <v>41040</v>
      </c>
      <c r="S14" s="26">
        <v>41071</v>
      </c>
      <c r="T14" s="26">
        <v>41101</v>
      </c>
      <c r="U14" s="26">
        <v>41132</v>
      </c>
      <c r="V14" s="26">
        <v>41163</v>
      </c>
      <c r="W14" s="26">
        <v>41193</v>
      </c>
      <c r="X14" s="26">
        <v>41224</v>
      </c>
      <c r="Y14" s="26">
        <v>41254</v>
      </c>
      <c r="Z14" s="26">
        <v>41285</v>
      </c>
      <c r="AA14" s="26">
        <v>41316</v>
      </c>
      <c r="AB14" s="26">
        <v>41344</v>
      </c>
      <c r="AC14" s="26">
        <v>41375</v>
      </c>
      <c r="AD14" s="26">
        <v>41405</v>
      </c>
      <c r="AE14" s="26">
        <v>41436</v>
      </c>
      <c r="AF14" s="26">
        <v>41466</v>
      </c>
      <c r="AG14" s="26">
        <v>41497</v>
      </c>
      <c r="AH14" s="26">
        <v>41528</v>
      </c>
      <c r="AI14" s="26">
        <v>41558</v>
      </c>
      <c r="AJ14" s="26">
        <v>41589</v>
      </c>
      <c r="AK14" s="26">
        <v>41619</v>
      </c>
      <c r="AL14" s="26">
        <v>41650</v>
      </c>
      <c r="AM14" s="26">
        <v>41681</v>
      </c>
      <c r="AN14" s="26">
        <v>41709</v>
      </c>
      <c r="AO14" s="26">
        <v>41740</v>
      </c>
      <c r="AP14" s="26">
        <v>41770</v>
      </c>
      <c r="AQ14" s="26">
        <v>41801</v>
      </c>
      <c r="AR14" s="26">
        <v>41831</v>
      </c>
      <c r="AS14" s="26">
        <v>41862</v>
      </c>
      <c r="AT14" s="26">
        <v>41893</v>
      </c>
      <c r="AU14" s="26">
        <v>41923</v>
      </c>
      <c r="AV14" s="26">
        <v>41954</v>
      </c>
      <c r="AW14" s="26">
        <v>41984</v>
      </c>
      <c r="AX14" s="26">
        <v>42015</v>
      </c>
      <c r="AY14" s="26">
        <v>42046</v>
      </c>
      <c r="AZ14" s="26">
        <v>42074</v>
      </c>
      <c r="BA14" s="26">
        <v>42105</v>
      </c>
      <c r="BB14" s="26">
        <v>42135</v>
      </c>
      <c r="BC14" s="26">
        <v>42166</v>
      </c>
      <c r="BD14" s="26">
        <v>42196</v>
      </c>
      <c r="BE14" s="26">
        <v>42227</v>
      </c>
      <c r="BF14" s="26">
        <v>42258</v>
      </c>
      <c r="BG14" s="26">
        <v>42288</v>
      </c>
      <c r="BH14" s="26">
        <v>42319</v>
      </c>
      <c r="BI14" s="26">
        <v>42349</v>
      </c>
      <c r="BJ14" s="26">
        <v>42380</v>
      </c>
      <c r="BK14" s="26">
        <v>42411</v>
      </c>
      <c r="BL14" s="26">
        <v>42440</v>
      </c>
      <c r="BM14" s="26">
        <v>42471</v>
      </c>
      <c r="BN14" s="26">
        <v>42501</v>
      </c>
      <c r="BO14" s="26">
        <v>42532</v>
      </c>
      <c r="BP14" s="26">
        <v>42562</v>
      </c>
      <c r="BQ14" s="26">
        <v>42593</v>
      </c>
      <c r="BR14" s="26">
        <v>42624</v>
      </c>
      <c r="BS14" s="26">
        <v>42654</v>
      </c>
      <c r="BT14" s="26">
        <v>42685</v>
      </c>
      <c r="BU14" s="26">
        <v>42715</v>
      </c>
      <c r="BV14" s="26">
        <v>42746</v>
      </c>
      <c r="BW14" s="26">
        <v>42777</v>
      </c>
      <c r="BX14" s="26">
        <v>42805</v>
      </c>
      <c r="BY14" s="26">
        <v>42836</v>
      </c>
      <c r="BZ14" s="26">
        <v>42866</v>
      </c>
      <c r="CA14" s="26">
        <v>42897</v>
      </c>
      <c r="CB14" s="26">
        <v>42927</v>
      </c>
      <c r="CC14" s="26">
        <v>42958</v>
      </c>
      <c r="CD14" s="26">
        <v>42989</v>
      </c>
      <c r="CE14" s="26">
        <v>43019</v>
      </c>
      <c r="CF14" s="26">
        <v>43050</v>
      </c>
      <c r="CG14" s="26">
        <v>43080</v>
      </c>
      <c r="CH14" s="26">
        <v>43111</v>
      </c>
      <c r="CI14" s="26">
        <v>43142</v>
      </c>
      <c r="CJ14" s="26">
        <v>43170</v>
      </c>
      <c r="CK14" s="26">
        <v>43201</v>
      </c>
      <c r="CL14" s="26">
        <v>43231</v>
      </c>
      <c r="CM14" s="26">
        <v>43262</v>
      </c>
      <c r="CN14" s="26">
        <v>43292</v>
      </c>
      <c r="CO14" s="26">
        <v>43323</v>
      </c>
      <c r="CP14" s="26">
        <v>43354</v>
      </c>
      <c r="CQ14" s="26">
        <v>43384</v>
      </c>
      <c r="CR14" s="26">
        <v>43415</v>
      </c>
      <c r="CS14" s="26">
        <v>43445</v>
      </c>
      <c r="CT14" s="26">
        <v>43476</v>
      </c>
      <c r="CU14" s="26">
        <v>43507</v>
      </c>
      <c r="CV14" s="26">
        <v>43535</v>
      </c>
      <c r="CW14" s="26">
        <v>43566</v>
      </c>
      <c r="CX14" s="26">
        <v>43596</v>
      </c>
      <c r="CY14" s="26">
        <v>43627</v>
      </c>
      <c r="CZ14" s="26">
        <v>43657</v>
      </c>
      <c r="DA14" s="26">
        <v>43688</v>
      </c>
      <c r="DB14" s="26">
        <v>43719</v>
      </c>
      <c r="DC14" s="26">
        <v>43749</v>
      </c>
      <c r="DD14" s="26">
        <v>43780</v>
      </c>
      <c r="DE14" s="26">
        <v>43810</v>
      </c>
      <c r="DF14" s="26">
        <v>43841</v>
      </c>
      <c r="DG14" s="26">
        <v>43872</v>
      </c>
      <c r="DH14" s="26">
        <v>43901</v>
      </c>
      <c r="DI14" s="26">
        <v>43932</v>
      </c>
      <c r="DJ14" s="26">
        <v>43962</v>
      </c>
      <c r="DK14" s="26">
        <v>43993</v>
      </c>
      <c r="DL14" s="26">
        <v>44023</v>
      </c>
      <c r="DM14" s="26">
        <v>44054</v>
      </c>
      <c r="DN14" s="26">
        <v>44085</v>
      </c>
      <c r="DO14" s="26">
        <v>44115</v>
      </c>
      <c r="DP14" s="26">
        <v>44146</v>
      </c>
      <c r="DQ14" s="26">
        <v>44176</v>
      </c>
      <c r="DR14" s="26">
        <v>44207</v>
      </c>
      <c r="DS14" s="26">
        <v>44238</v>
      </c>
      <c r="DT14" s="26">
        <v>44266</v>
      </c>
      <c r="DU14" s="26">
        <v>44297</v>
      </c>
      <c r="DV14" s="26">
        <v>44327</v>
      </c>
      <c r="DW14" s="26">
        <v>44358</v>
      </c>
      <c r="DX14" s="26">
        <v>44388</v>
      </c>
    </row>
    <row r="15" spans="1:128" x14ac:dyDescent="0.3">
      <c r="A15" s="32" t="s">
        <v>161</v>
      </c>
      <c r="H15" s="7">
        <f>H12</f>
        <v>18</v>
      </c>
      <c r="I15" s="7">
        <f t="shared" ref="I15:BT15" si="2">I12</f>
        <v>27</v>
      </c>
      <c r="J15" s="7">
        <f t="shared" si="2"/>
        <v>23</v>
      </c>
      <c r="K15" s="7">
        <f t="shared" si="2"/>
        <v>18</v>
      </c>
      <c r="L15" s="7">
        <f t="shared" si="2"/>
        <v>45</v>
      </c>
      <c r="M15" s="7">
        <f t="shared" si="2"/>
        <v>38</v>
      </c>
      <c r="N15" s="7">
        <f t="shared" si="2"/>
        <v>18</v>
      </c>
      <c r="O15" s="7">
        <f t="shared" si="2"/>
        <v>31</v>
      </c>
      <c r="P15" s="7">
        <f t="shared" si="2"/>
        <v>50</v>
      </c>
      <c r="Q15" s="7">
        <f t="shared" si="2"/>
        <v>51</v>
      </c>
      <c r="R15" s="7">
        <f t="shared" si="2"/>
        <v>40</v>
      </c>
      <c r="S15" s="7">
        <f t="shared" si="2"/>
        <v>35</v>
      </c>
      <c r="T15" s="7">
        <f t="shared" si="2"/>
        <v>30</v>
      </c>
      <c r="U15" s="7">
        <f t="shared" si="2"/>
        <v>45</v>
      </c>
      <c r="V15" s="7">
        <f t="shared" si="2"/>
        <v>28</v>
      </c>
      <c r="W15" s="7">
        <f t="shared" si="2"/>
        <v>40</v>
      </c>
      <c r="X15" s="7">
        <f t="shared" si="2"/>
        <v>30</v>
      </c>
      <c r="Y15" s="7">
        <f t="shared" si="2"/>
        <v>27</v>
      </c>
      <c r="Z15" s="7">
        <f t="shared" si="2"/>
        <v>24</v>
      </c>
      <c r="AA15" s="7">
        <f t="shared" si="2"/>
        <v>51</v>
      </c>
      <c r="AB15" s="7">
        <f t="shared" si="2"/>
        <v>44</v>
      </c>
      <c r="AC15" s="7">
        <f t="shared" si="2"/>
        <v>41</v>
      </c>
      <c r="AD15" s="7">
        <f t="shared" si="2"/>
        <v>36</v>
      </c>
      <c r="AE15" s="7">
        <f t="shared" si="2"/>
        <v>34</v>
      </c>
      <c r="AF15" s="7">
        <f t="shared" si="2"/>
        <v>39</v>
      </c>
      <c r="AG15" s="7">
        <f t="shared" si="2"/>
        <v>43</v>
      </c>
      <c r="AH15" s="7">
        <f t="shared" si="2"/>
        <v>38</v>
      </c>
      <c r="AI15" s="7">
        <f t="shared" si="2"/>
        <v>56</v>
      </c>
      <c r="AJ15" s="7">
        <f t="shared" si="2"/>
        <v>27</v>
      </c>
      <c r="AK15" s="7">
        <f t="shared" si="2"/>
        <v>59</v>
      </c>
      <c r="AL15" s="7">
        <f t="shared" si="2"/>
        <v>21</v>
      </c>
      <c r="AM15" s="7">
        <f t="shared" si="2"/>
        <v>24</v>
      </c>
      <c r="AN15" s="7">
        <f t="shared" si="2"/>
        <v>29</v>
      </c>
      <c r="AO15" s="7">
        <f t="shared" si="2"/>
        <v>35</v>
      </c>
      <c r="AP15" s="7">
        <f t="shared" si="2"/>
        <v>33</v>
      </c>
      <c r="AQ15" s="7">
        <f t="shared" si="2"/>
        <v>51</v>
      </c>
      <c r="AR15" s="7">
        <f t="shared" si="2"/>
        <v>73</v>
      </c>
      <c r="AS15" s="7">
        <f t="shared" si="2"/>
        <v>44</v>
      </c>
      <c r="AT15" s="7">
        <f t="shared" si="2"/>
        <v>52</v>
      </c>
      <c r="AU15" s="7">
        <f t="shared" si="2"/>
        <v>48</v>
      </c>
      <c r="AV15" s="7">
        <f t="shared" si="2"/>
        <v>34</v>
      </c>
      <c r="AW15" s="7">
        <f t="shared" si="2"/>
        <v>35</v>
      </c>
      <c r="AX15" s="7">
        <f t="shared" si="2"/>
        <v>31</v>
      </c>
      <c r="AY15" s="7">
        <f t="shared" si="2"/>
        <v>30</v>
      </c>
      <c r="AZ15" s="7">
        <f t="shared" si="2"/>
        <v>40</v>
      </c>
      <c r="BA15" s="7">
        <f t="shared" si="2"/>
        <v>37</v>
      </c>
      <c r="BB15" s="7">
        <f t="shared" si="2"/>
        <v>36</v>
      </c>
      <c r="BC15" s="7">
        <f t="shared" si="2"/>
        <v>40</v>
      </c>
      <c r="BD15" s="7">
        <f t="shared" si="2"/>
        <v>43</v>
      </c>
      <c r="BE15" s="7">
        <f t="shared" si="2"/>
        <v>39</v>
      </c>
      <c r="BF15" s="7">
        <f t="shared" si="2"/>
        <v>50</v>
      </c>
      <c r="BG15" s="7">
        <f t="shared" si="2"/>
        <v>39</v>
      </c>
      <c r="BH15" s="7">
        <f t="shared" si="2"/>
        <v>28</v>
      </c>
      <c r="BI15" s="7">
        <f t="shared" si="2"/>
        <v>42</v>
      </c>
      <c r="BJ15" s="7">
        <f t="shared" si="2"/>
        <v>32</v>
      </c>
      <c r="BK15" s="7">
        <f t="shared" si="2"/>
        <v>37</v>
      </c>
      <c r="BL15" s="7">
        <f t="shared" si="2"/>
        <v>43</v>
      </c>
      <c r="BM15" s="7">
        <f t="shared" si="2"/>
        <v>38</v>
      </c>
      <c r="BN15" s="7">
        <f t="shared" si="2"/>
        <v>39</v>
      </c>
      <c r="BO15" s="7">
        <f t="shared" si="2"/>
        <v>48</v>
      </c>
      <c r="BP15" s="7">
        <f t="shared" si="2"/>
        <v>46</v>
      </c>
      <c r="BQ15" s="7">
        <f t="shared" si="2"/>
        <v>44</v>
      </c>
      <c r="BR15" s="7">
        <f t="shared" si="2"/>
        <v>51</v>
      </c>
      <c r="BS15" s="7">
        <f t="shared" si="2"/>
        <v>44</v>
      </c>
      <c r="BT15" s="7">
        <f t="shared" si="2"/>
        <v>26</v>
      </c>
      <c r="BU15" s="7">
        <f t="shared" ref="BU15:DQ15" si="3">BU12</f>
        <v>23</v>
      </c>
      <c r="BV15" s="7">
        <f t="shared" si="3"/>
        <v>29</v>
      </c>
      <c r="BW15" s="7">
        <f t="shared" si="3"/>
        <v>19</v>
      </c>
      <c r="BX15" s="7">
        <f t="shared" si="3"/>
        <v>54</v>
      </c>
      <c r="BY15" s="7">
        <f t="shared" si="3"/>
        <v>33</v>
      </c>
      <c r="BZ15" s="7">
        <f t="shared" si="3"/>
        <v>46</v>
      </c>
      <c r="CA15" s="7">
        <f t="shared" si="3"/>
        <v>75</v>
      </c>
      <c r="CB15" s="7">
        <f t="shared" si="3"/>
        <v>49</v>
      </c>
      <c r="CC15" s="7">
        <f t="shared" si="3"/>
        <v>52</v>
      </c>
      <c r="CD15" s="7">
        <f t="shared" si="3"/>
        <v>44</v>
      </c>
      <c r="CE15" s="7">
        <f t="shared" si="3"/>
        <v>66</v>
      </c>
      <c r="CF15" s="7">
        <f t="shared" si="3"/>
        <v>40</v>
      </c>
      <c r="CG15" s="7">
        <f t="shared" si="3"/>
        <v>36</v>
      </c>
      <c r="CH15" s="7">
        <f t="shared" si="3"/>
        <v>35</v>
      </c>
      <c r="CI15" s="7">
        <f t="shared" si="3"/>
        <v>22</v>
      </c>
      <c r="CJ15" s="7">
        <f t="shared" si="3"/>
        <v>43</v>
      </c>
      <c r="CK15" s="7">
        <f t="shared" si="3"/>
        <v>35</v>
      </c>
      <c r="CL15" s="7">
        <f t="shared" si="3"/>
        <v>42</v>
      </c>
      <c r="CM15" s="7">
        <f t="shared" si="3"/>
        <v>53</v>
      </c>
      <c r="CN15" s="7">
        <f t="shared" si="3"/>
        <v>37</v>
      </c>
      <c r="CO15" s="7">
        <f t="shared" si="3"/>
        <v>37</v>
      </c>
      <c r="CP15" s="7">
        <f t="shared" si="3"/>
        <v>35</v>
      </c>
      <c r="CQ15" s="7">
        <f t="shared" si="3"/>
        <v>36</v>
      </c>
      <c r="CR15" s="7">
        <f t="shared" si="3"/>
        <v>26</v>
      </c>
      <c r="CS15" s="7">
        <f t="shared" si="3"/>
        <v>23</v>
      </c>
      <c r="CT15" s="7">
        <f t="shared" si="3"/>
        <v>21</v>
      </c>
      <c r="CU15" s="7">
        <f t="shared" si="3"/>
        <v>37</v>
      </c>
      <c r="CV15" s="7">
        <f t="shared" si="3"/>
        <v>30</v>
      </c>
      <c r="CW15" s="7">
        <f t="shared" si="3"/>
        <v>37</v>
      </c>
      <c r="CX15" s="7">
        <f t="shared" si="3"/>
        <v>34</v>
      </c>
      <c r="CY15" s="7">
        <f t="shared" si="3"/>
        <v>39</v>
      </c>
      <c r="CZ15" s="7">
        <f t="shared" si="3"/>
        <v>45</v>
      </c>
      <c r="DA15" s="7">
        <f t="shared" si="3"/>
        <v>39</v>
      </c>
      <c r="DB15" s="7">
        <f t="shared" si="3"/>
        <v>35</v>
      </c>
      <c r="DC15" s="7">
        <f t="shared" si="3"/>
        <v>32</v>
      </c>
      <c r="DD15" s="7">
        <f t="shared" si="3"/>
        <v>43</v>
      </c>
      <c r="DE15" s="7">
        <f t="shared" si="3"/>
        <v>41</v>
      </c>
      <c r="DF15" s="7">
        <f t="shared" si="3"/>
        <v>25</v>
      </c>
      <c r="DG15" s="7">
        <f t="shared" si="3"/>
        <v>33</v>
      </c>
      <c r="DH15" s="7">
        <f t="shared" si="3"/>
        <v>38</v>
      </c>
      <c r="DI15" s="7">
        <f t="shared" si="3"/>
        <v>25</v>
      </c>
      <c r="DJ15" s="7">
        <f t="shared" si="3"/>
        <v>27</v>
      </c>
      <c r="DK15" s="7">
        <f t="shared" si="3"/>
        <v>27</v>
      </c>
      <c r="DL15" s="7">
        <f t="shared" si="3"/>
        <v>51</v>
      </c>
      <c r="DM15" s="7">
        <f t="shared" si="3"/>
        <v>0</v>
      </c>
      <c r="DN15" s="7">
        <f t="shared" si="3"/>
        <v>0</v>
      </c>
      <c r="DO15" s="7">
        <f t="shared" si="3"/>
        <v>0</v>
      </c>
      <c r="DP15" s="7">
        <f t="shared" si="3"/>
        <v>0</v>
      </c>
      <c r="DQ15" s="7">
        <f t="shared" si="3"/>
        <v>0</v>
      </c>
    </row>
    <row r="16" spans="1:128" x14ac:dyDescent="0.3"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</row>
    <row r="17" spans="86:110" x14ac:dyDescent="0.3">
      <c r="CH17" s="26" t="s">
        <v>256</v>
      </c>
      <c r="CI17" s="26"/>
      <c r="CJ17" s="26"/>
      <c r="CK17" s="26"/>
      <c r="CL17" s="26"/>
      <c r="CM17" s="26"/>
      <c r="CN17" s="26"/>
      <c r="CO17" s="26"/>
      <c r="CP17" s="26"/>
      <c r="CQ17" s="26"/>
      <c r="CR17" s="212"/>
      <c r="CS17" s="212"/>
      <c r="CT17" t="s">
        <v>117</v>
      </c>
    </row>
    <row r="18" spans="86:110" x14ac:dyDescent="0.3">
      <c r="CT18" s="6" t="s">
        <v>141</v>
      </c>
      <c r="CU18" s="6" t="s">
        <v>142</v>
      </c>
      <c r="CV18" s="6" t="s">
        <v>143</v>
      </c>
      <c r="CW18" s="6" t="s">
        <v>144</v>
      </c>
      <c r="CX18" s="6" t="s">
        <v>74</v>
      </c>
      <c r="CY18" s="6" t="s">
        <v>145</v>
      </c>
      <c r="CZ18" s="6" t="s">
        <v>146</v>
      </c>
      <c r="DA18" s="6" t="s">
        <v>147</v>
      </c>
      <c r="DB18" s="6" t="s">
        <v>148</v>
      </c>
      <c r="DC18" s="6" t="s">
        <v>149</v>
      </c>
      <c r="DD18" s="6" t="s">
        <v>150</v>
      </c>
      <c r="DE18" s="6" t="s">
        <v>151</v>
      </c>
    </row>
    <row r="19" spans="86:110" ht="14.7" hidden="1" customHeight="1" x14ac:dyDescent="0.3">
      <c r="CS19">
        <v>2014</v>
      </c>
      <c r="CT19" s="7">
        <f t="shared" ref="CT19:DE19" si="4">AL15</f>
        <v>21</v>
      </c>
      <c r="CU19" s="7">
        <f t="shared" si="4"/>
        <v>24</v>
      </c>
      <c r="CV19" s="7">
        <f t="shared" si="4"/>
        <v>29</v>
      </c>
      <c r="CW19" s="7">
        <f t="shared" si="4"/>
        <v>35</v>
      </c>
      <c r="CX19" s="7">
        <f t="shared" si="4"/>
        <v>33</v>
      </c>
      <c r="CY19" s="7">
        <f t="shared" si="4"/>
        <v>51</v>
      </c>
      <c r="CZ19" s="7">
        <f t="shared" si="4"/>
        <v>73</v>
      </c>
      <c r="DA19" s="7">
        <f t="shared" si="4"/>
        <v>44</v>
      </c>
      <c r="DB19" s="7">
        <f t="shared" si="4"/>
        <v>52</v>
      </c>
      <c r="DC19" s="7">
        <f t="shared" si="4"/>
        <v>48</v>
      </c>
      <c r="DD19" s="7">
        <f t="shared" si="4"/>
        <v>34</v>
      </c>
      <c r="DE19" s="7">
        <f t="shared" si="4"/>
        <v>35</v>
      </c>
    </row>
    <row r="20" spans="86:110" hidden="1" x14ac:dyDescent="0.3">
      <c r="CS20">
        <v>2015</v>
      </c>
      <c r="CT20" s="7">
        <f>'Raw Data'!EK46</f>
        <v>32</v>
      </c>
      <c r="CU20" s="7">
        <f>'Raw Data'!EL46</f>
        <v>31</v>
      </c>
      <c r="CV20" s="7">
        <f>'Raw Data'!EM46</f>
        <v>40</v>
      </c>
      <c r="CW20" s="7">
        <f>'Raw Data'!EN46</f>
        <v>38</v>
      </c>
      <c r="CX20" s="7">
        <f>'Raw Data'!EO46</f>
        <v>37</v>
      </c>
      <c r="CY20" s="7">
        <f>'Raw Data'!EP46</f>
        <v>42</v>
      </c>
      <c r="CZ20" s="7">
        <f>'Raw Data'!EQ46</f>
        <v>44</v>
      </c>
      <c r="DA20" s="7">
        <f>'Raw Data'!ER46</f>
        <v>39</v>
      </c>
      <c r="DB20" s="7">
        <f>'Raw Data'!ES46</f>
        <v>51</v>
      </c>
      <c r="DC20" s="7">
        <f>'Raw Data'!ET46</f>
        <v>39</v>
      </c>
      <c r="DD20" s="7">
        <f>'Raw Data'!EU46</f>
        <v>28</v>
      </c>
      <c r="DE20" s="7">
        <f>'Raw Data'!EV46</f>
        <v>46</v>
      </c>
      <c r="DF20" s="7">
        <f>SUM(CT20:DA20)</f>
        <v>303</v>
      </c>
    </row>
    <row r="21" spans="86:110" hidden="1" x14ac:dyDescent="0.3">
      <c r="CS21">
        <v>2016</v>
      </c>
      <c r="CT21" s="7">
        <f>'Raw Data'!EW46</f>
        <v>32</v>
      </c>
      <c r="CU21" s="7">
        <f>'Raw Data'!EX46</f>
        <v>37</v>
      </c>
      <c r="CV21" s="7">
        <f>'Raw Data'!EY46</f>
        <v>43</v>
      </c>
      <c r="CW21" s="7">
        <f>'Raw Data'!EZ46</f>
        <v>38</v>
      </c>
      <c r="CX21" s="7">
        <f>'Raw Data'!FA46</f>
        <v>39</v>
      </c>
      <c r="CY21" s="7">
        <f>'Raw Data'!FB46</f>
        <v>48</v>
      </c>
      <c r="CZ21" s="7">
        <f>'Raw Data'!FC46</f>
        <v>46</v>
      </c>
      <c r="DA21" s="7">
        <f>'Raw Data'!FD46</f>
        <v>44</v>
      </c>
      <c r="DB21" s="7">
        <f>'Raw Data'!FE46</f>
        <v>51</v>
      </c>
      <c r="DC21" s="7">
        <f>'Raw Data'!FF46</f>
        <v>44</v>
      </c>
      <c r="DD21" s="7">
        <f>'Raw Data'!FG46</f>
        <v>26</v>
      </c>
      <c r="DE21" s="7">
        <f>'Raw Data'!FH46</f>
        <v>23</v>
      </c>
      <c r="DF21" s="7">
        <f>SUM(CT21:DA21)</f>
        <v>327</v>
      </c>
    </row>
    <row r="22" spans="86:110" x14ac:dyDescent="0.3">
      <c r="CS22">
        <v>2017</v>
      </c>
      <c r="CT22" s="7">
        <f>'Raw Data'!FI46</f>
        <v>29</v>
      </c>
      <c r="CU22" s="7">
        <f>'Raw Data'!FJ46</f>
        <v>19</v>
      </c>
      <c r="CV22" s="7">
        <f>'Raw Data'!FK46</f>
        <v>54</v>
      </c>
      <c r="CW22" s="7">
        <f>'Raw Data'!FL46</f>
        <v>33</v>
      </c>
      <c r="CX22" s="7">
        <f>'Raw Data'!FM46</f>
        <v>45</v>
      </c>
      <c r="CY22" s="7">
        <f>'Raw Data'!FN46</f>
        <v>76</v>
      </c>
      <c r="CZ22" s="7">
        <f>'Raw Data'!FO46</f>
        <v>49</v>
      </c>
      <c r="DA22" s="7">
        <f>'Raw Data'!FP46</f>
        <v>52</v>
      </c>
      <c r="DB22" s="7">
        <f>'Raw Data'!FQ46</f>
        <v>44</v>
      </c>
      <c r="DC22" s="7">
        <f>'Raw Data'!FR46</f>
        <v>66</v>
      </c>
      <c r="DD22" s="7">
        <f>'Raw Data'!FS46</f>
        <v>42</v>
      </c>
      <c r="DE22" s="7">
        <f>'Raw Data'!FT46</f>
        <v>38</v>
      </c>
      <c r="DF22" s="7">
        <f>SUM(CT22:DE22)</f>
        <v>547</v>
      </c>
    </row>
    <row r="23" spans="86:110" x14ac:dyDescent="0.3">
      <c r="CS23">
        <v>2018</v>
      </c>
      <c r="CT23" s="7">
        <f>'Raw Data'!FU46</f>
        <v>35</v>
      </c>
      <c r="CU23" s="7">
        <f>'Raw Data'!FV46</f>
        <v>22</v>
      </c>
      <c r="CV23" s="7">
        <f>'Raw Data'!FW46</f>
        <v>43</v>
      </c>
      <c r="CW23" s="7">
        <f>'Raw Data'!FX46</f>
        <v>36</v>
      </c>
      <c r="CX23" s="7">
        <f>'Raw Data'!FY46</f>
        <v>44</v>
      </c>
      <c r="CY23" s="7">
        <f>'Raw Data'!FZ46</f>
        <v>53</v>
      </c>
      <c r="CZ23" s="7">
        <f>'Raw Data'!GA46</f>
        <v>37</v>
      </c>
      <c r="DA23" s="7">
        <f>'Raw Data'!GB46</f>
        <v>39</v>
      </c>
      <c r="DB23" s="7">
        <f>'Raw Data'!GC46</f>
        <v>35</v>
      </c>
      <c r="DC23" s="7">
        <f>'Raw Data'!GD46</f>
        <v>36</v>
      </c>
      <c r="DD23" s="7">
        <f>'Raw Data'!GE46</f>
        <v>26</v>
      </c>
      <c r="DE23" s="7">
        <f>'Raw Data'!GF46</f>
        <v>24</v>
      </c>
      <c r="DF23" s="7">
        <f>SUM(CT23:DE23)</f>
        <v>430</v>
      </c>
    </row>
    <row r="24" spans="86:110" x14ac:dyDescent="0.3">
      <c r="CS24">
        <v>2019</v>
      </c>
      <c r="CT24" s="7">
        <f>'Raw Data'!GG46</f>
        <v>21</v>
      </c>
      <c r="CU24" s="7">
        <f>'Raw Data'!GH46</f>
        <v>37</v>
      </c>
      <c r="CV24" s="7">
        <f>'Raw Data'!GI46</f>
        <v>30</v>
      </c>
      <c r="CW24" s="7">
        <f>'Raw Data'!GJ46</f>
        <v>37</v>
      </c>
      <c r="CX24" s="7">
        <f>'Raw Data'!GK46</f>
        <v>35</v>
      </c>
      <c r="CY24" s="7">
        <f>'Raw Data'!GL46</f>
        <v>39</v>
      </c>
      <c r="CZ24" s="7">
        <f>'Raw Data'!GM46</f>
        <v>45</v>
      </c>
      <c r="DA24" s="7">
        <f>'Raw Data'!GN46</f>
        <v>39</v>
      </c>
      <c r="DB24" s="7">
        <f>'Raw Data'!GO46</f>
        <v>35</v>
      </c>
      <c r="DC24" s="7">
        <f>'Raw Data'!GP46</f>
        <v>32</v>
      </c>
      <c r="DD24" s="7">
        <f>'Raw Data'!GQ46</f>
        <v>43</v>
      </c>
      <c r="DE24" s="7">
        <f>'Raw Data'!GR46</f>
        <v>41</v>
      </c>
      <c r="DF24" s="7">
        <f>SUM(CT24:DE24)</f>
        <v>434</v>
      </c>
    </row>
    <row r="25" spans="86:110" x14ac:dyDescent="0.3">
      <c r="CS25">
        <v>2020</v>
      </c>
      <c r="CT25" s="7">
        <f>DF2</f>
        <v>25</v>
      </c>
      <c r="CU25" s="7">
        <f t="shared" ref="CU25:DF25" si="5">DG2</f>
        <v>33</v>
      </c>
      <c r="CV25" s="7">
        <f t="shared" si="5"/>
        <v>38</v>
      </c>
      <c r="CW25" s="7">
        <f t="shared" si="5"/>
        <v>25</v>
      </c>
      <c r="CX25" s="7">
        <f t="shared" si="5"/>
        <v>27</v>
      </c>
      <c r="CY25" s="7">
        <f t="shared" si="5"/>
        <v>27</v>
      </c>
      <c r="CZ25" s="7">
        <f t="shared" si="5"/>
        <v>51</v>
      </c>
      <c r="DA25" s="7">
        <f t="shared" si="5"/>
        <v>0</v>
      </c>
      <c r="DB25" s="7">
        <f t="shared" si="5"/>
        <v>0</v>
      </c>
      <c r="DC25" s="7">
        <f t="shared" si="5"/>
        <v>0</v>
      </c>
      <c r="DD25" s="7">
        <f t="shared" si="5"/>
        <v>0</v>
      </c>
      <c r="DE25" s="7">
        <f t="shared" si="5"/>
        <v>0</v>
      </c>
      <c r="DF25" s="7">
        <f t="shared" si="5"/>
        <v>0</v>
      </c>
    </row>
    <row r="26" spans="86:110" s="181" customFormat="1" x14ac:dyDescent="0.3"/>
    <row r="27" spans="86:110" ht="16.2" thickBot="1" x14ac:dyDescent="0.35">
      <c r="CX27" s="229" t="s">
        <v>256</v>
      </c>
      <c r="CY27" s="229"/>
      <c r="CZ27" s="229"/>
    </row>
    <row r="28" spans="86:110" ht="15" thickTop="1" x14ac:dyDescent="0.3">
      <c r="CX28" s="165" t="s">
        <v>244</v>
      </c>
      <c r="CY28" s="165" t="s">
        <v>245</v>
      </c>
      <c r="CZ28" s="165" t="s">
        <v>247</v>
      </c>
    </row>
    <row r="29" spans="86:110" ht="15.6" x14ac:dyDescent="0.3">
      <c r="CX29" s="166" t="s">
        <v>320</v>
      </c>
      <c r="CY29" s="180">
        <f>CZ25</f>
        <v>51</v>
      </c>
      <c r="CZ29" s="168">
        <f>(CY29-CY30)/CY30</f>
        <v>0.13333333333333333</v>
      </c>
    </row>
    <row r="30" spans="86:110" ht="15.6" x14ac:dyDescent="0.3">
      <c r="CX30" s="166" t="s">
        <v>321</v>
      </c>
      <c r="CY30" s="180">
        <f>CZ24</f>
        <v>45</v>
      </c>
      <c r="CZ30" s="168">
        <f>(CY30-CY31)/CY31</f>
        <v>0.21621621621621623</v>
      </c>
    </row>
    <row r="31" spans="86:110" ht="15.6" x14ac:dyDescent="0.3">
      <c r="CX31" s="166" t="s">
        <v>322</v>
      </c>
      <c r="CY31" s="180">
        <f>CZ23</f>
        <v>37</v>
      </c>
      <c r="CZ31" s="168">
        <f>(CY31-CY32)/CY32</f>
        <v>-0.24489795918367346</v>
      </c>
    </row>
    <row r="32" spans="86:110" ht="15.6" x14ac:dyDescent="0.3">
      <c r="CX32" s="166" t="s">
        <v>323</v>
      </c>
      <c r="CY32" s="158">
        <f>CZ22</f>
        <v>49</v>
      </c>
      <c r="CZ32" s="163"/>
    </row>
    <row r="33" spans="97:110" x14ac:dyDescent="0.3">
      <c r="CX33" s="25"/>
      <c r="CY33" s="25"/>
      <c r="CZ33" s="25"/>
    </row>
    <row r="34" spans="97:110" x14ac:dyDescent="0.3">
      <c r="CT34" t="s">
        <v>116</v>
      </c>
    </row>
    <row r="35" spans="97:110" x14ac:dyDescent="0.3">
      <c r="CT35" s="6" t="s">
        <v>141</v>
      </c>
      <c r="CU35" s="6" t="s">
        <v>142</v>
      </c>
      <c r="CV35" s="6" t="s">
        <v>143</v>
      </c>
      <c r="CW35" s="6" t="s">
        <v>144</v>
      </c>
      <c r="CX35" s="6" t="s">
        <v>74</v>
      </c>
      <c r="CY35" s="6" t="s">
        <v>145</v>
      </c>
      <c r="CZ35" s="6" t="s">
        <v>146</v>
      </c>
      <c r="DA35" s="6" t="s">
        <v>147</v>
      </c>
      <c r="DB35" s="6" t="s">
        <v>148</v>
      </c>
      <c r="DC35" s="6" t="s">
        <v>149</v>
      </c>
      <c r="DD35" s="6" t="s">
        <v>150</v>
      </c>
      <c r="DE35" s="6" t="s">
        <v>151</v>
      </c>
    </row>
    <row r="36" spans="97:110" hidden="1" x14ac:dyDescent="0.3">
      <c r="CS36">
        <v>2015</v>
      </c>
      <c r="CT36" s="29">
        <f t="shared" ref="CT36:DE36" si="6">AX4</f>
        <v>72000</v>
      </c>
      <c r="CU36" s="29">
        <f t="shared" si="6"/>
        <v>84000</v>
      </c>
      <c r="CV36" s="29">
        <f t="shared" si="6"/>
        <v>70750</v>
      </c>
      <c r="CW36" s="29">
        <f t="shared" si="6"/>
        <v>70000</v>
      </c>
      <c r="CX36" s="29">
        <f t="shared" si="6"/>
        <v>87500</v>
      </c>
      <c r="CY36" s="29">
        <f t="shared" si="6"/>
        <v>79500</v>
      </c>
      <c r="CZ36" s="29">
        <f t="shared" si="6"/>
        <v>92000</v>
      </c>
      <c r="DA36" s="29">
        <f t="shared" si="6"/>
        <v>72000</v>
      </c>
      <c r="DB36" s="29">
        <f t="shared" si="6"/>
        <v>66720</v>
      </c>
      <c r="DC36" s="29">
        <f t="shared" si="6"/>
        <v>75000</v>
      </c>
      <c r="DD36" s="29">
        <f t="shared" si="6"/>
        <v>58450</v>
      </c>
      <c r="DE36" s="29">
        <f t="shared" si="6"/>
        <v>55000</v>
      </c>
    </row>
    <row r="37" spans="97:110" hidden="1" x14ac:dyDescent="0.3">
      <c r="CS37">
        <v>2016</v>
      </c>
      <c r="CT37" s="29">
        <f t="shared" ref="CT37:DE37" si="7">BJ4</f>
        <v>76450</v>
      </c>
      <c r="CU37" s="29">
        <f t="shared" si="7"/>
        <v>70000</v>
      </c>
      <c r="CV37" s="29">
        <f t="shared" si="7"/>
        <v>64500</v>
      </c>
      <c r="CW37" s="29">
        <f t="shared" si="7"/>
        <v>59000</v>
      </c>
      <c r="CX37" s="29">
        <f t="shared" si="7"/>
        <v>80000</v>
      </c>
      <c r="CY37" s="29">
        <f t="shared" si="7"/>
        <v>77750</v>
      </c>
      <c r="CZ37" s="29">
        <f t="shared" si="7"/>
        <v>78950</v>
      </c>
      <c r="DA37" s="29">
        <f t="shared" si="7"/>
        <v>75000</v>
      </c>
      <c r="DB37" s="29">
        <f t="shared" si="7"/>
        <v>70000</v>
      </c>
      <c r="DC37" s="29">
        <f t="shared" si="7"/>
        <v>64750</v>
      </c>
      <c r="DD37" s="29">
        <f t="shared" si="7"/>
        <v>98750</v>
      </c>
      <c r="DE37" s="29">
        <f t="shared" si="7"/>
        <v>55000</v>
      </c>
    </row>
    <row r="38" spans="97:110" x14ac:dyDescent="0.3">
      <c r="CS38">
        <v>2017</v>
      </c>
      <c r="CT38" s="29">
        <f t="shared" ref="CT38:DE38" si="8">BV4</f>
        <v>83000</v>
      </c>
      <c r="CU38" s="29">
        <f t="shared" si="8"/>
        <v>95000</v>
      </c>
      <c r="CV38" s="29">
        <f t="shared" si="8"/>
        <v>71250</v>
      </c>
      <c r="CW38" s="29">
        <f t="shared" si="8"/>
        <v>49000</v>
      </c>
      <c r="CX38" s="29">
        <f t="shared" si="8"/>
        <v>95000</v>
      </c>
      <c r="CY38" s="29">
        <f t="shared" si="8"/>
        <v>75500</v>
      </c>
      <c r="CZ38" s="29">
        <f t="shared" si="8"/>
        <v>75000</v>
      </c>
      <c r="DA38" s="29">
        <f t="shared" si="8"/>
        <v>82900</v>
      </c>
      <c r="DB38" s="29">
        <f t="shared" si="8"/>
        <v>77500</v>
      </c>
      <c r="DC38" s="29">
        <f t="shared" si="8"/>
        <v>80250</v>
      </c>
      <c r="DD38" s="29">
        <f t="shared" si="8"/>
        <v>69250</v>
      </c>
      <c r="DE38" s="29">
        <f t="shared" si="8"/>
        <v>61900</v>
      </c>
      <c r="DF38" s="130">
        <f>SUM(CT38:DE38)/12</f>
        <v>76295.833333333328</v>
      </c>
    </row>
    <row r="39" spans="97:110" x14ac:dyDescent="0.3">
      <c r="CS39">
        <v>2018</v>
      </c>
      <c r="CT39" s="29">
        <f t="shared" ref="CT39:DE39" si="9">CH4</f>
        <v>110000</v>
      </c>
      <c r="CU39" s="29">
        <f t="shared" si="9"/>
        <v>103500</v>
      </c>
      <c r="CV39" s="29">
        <f t="shared" si="9"/>
        <v>100000</v>
      </c>
      <c r="CW39" s="29">
        <f t="shared" si="9"/>
        <v>79500</v>
      </c>
      <c r="CX39" s="29">
        <f t="shared" si="9"/>
        <v>69000</v>
      </c>
      <c r="CY39" s="29">
        <f t="shared" si="9"/>
        <v>85000</v>
      </c>
      <c r="CZ39" s="29">
        <f t="shared" si="9"/>
        <v>133000</v>
      </c>
      <c r="DA39" s="29">
        <f t="shared" si="9"/>
        <v>90000</v>
      </c>
      <c r="DB39" s="29">
        <f t="shared" si="9"/>
        <v>85000</v>
      </c>
      <c r="DC39" s="29">
        <f t="shared" si="9"/>
        <v>92500</v>
      </c>
      <c r="DD39" s="29">
        <f t="shared" si="9"/>
        <v>102500</v>
      </c>
      <c r="DE39" s="29">
        <f t="shared" si="9"/>
        <v>72000</v>
      </c>
      <c r="DF39" s="130">
        <f>SUM(CT39:DE39)/12</f>
        <v>93500</v>
      </c>
    </row>
    <row r="40" spans="97:110" x14ac:dyDescent="0.3">
      <c r="CS40">
        <v>2019</v>
      </c>
      <c r="CT40" s="29">
        <f t="shared" ref="CT40:DE40" si="10">CT4</f>
        <v>115000</v>
      </c>
      <c r="CU40" s="29">
        <f t="shared" si="10"/>
        <v>95000</v>
      </c>
      <c r="CV40" s="29">
        <f t="shared" si="10"/>
        <v>50000</v>
      </c>
      <c r="CW40" s="29">
        <f t="shared" si="10"/>
        <v>50000</v>
      </c>
      <c r="CX40" s="29">
        <f t="shared" si="10"/>
        <v>68750</v>
      </c>
      <c r="CY40" s="29">
        <f t="shared" si="10"/>
        <v>76000</v>
      </c>
      <c r="CZ40" s="29">
        <f t="shared" si="10"/>
        <v>70000</v>
      </c>
      <c r="DA40" s="29">
        <f t="shared" si="10"/>
        <v>95500</v>
      </c>
      <c r="DB40" s="29">
        <f t="shared" si="10"/>
        <v>90000</v>
      </c>
      <c r="DC40" s="29">
        <f t="shared" si="10"/>
        <v>87500</v>
      </c>
      <c r="DD40" s="29">
        <f t="shared" si="10"/>
        <v>115000</v>
      </c>
      <c r="DE40" s="29">
        <f t="shared" si="10"/>
        <v>78000</v>
      </c>
    </row>
    <row r="41" spans="97:110" x14ac:dyDescent="0.3">
      <c r="CS41">
        <v>2020</v>
      </c>
      <c r="CT41" s="29">
        <f>DF4</f>
        <v>134791</v>
      </c>
      <c r="CU41" s="29">
        <f t="shared" ref="CU41:DE41" si="11">DG4</f>
        <v>70000</v>
      </c>
      <c r="CV41" s="29">
        <f t="shared" si="11"/>
        <v>77000</v>
      </c>
      <c r="CW41" s="29">
        <f t="shared" si="11"/>
        <v>112500</v>
      </c>
      <c r="CX41" s="29">
        <f t="shared" si="11"/>
        <v>95000</v>
      </c>
      <c r="CY41" s="29">
        <f t="shared" si="11"/>
        <v>95000</v>
      </c>
      <c r="CZ41" s="29">
        <f t="shared" si="11"/>
        <v>76000</v>
      </c>
      <c r="DA41" s="29">
        <f t="shared" si="11"/>
        <v>0</v>
      </c>
      <c r="DB41" s="29">
        <f t="shared" si="11"/>
        <v>0</v>
      </c>
      <c r="DC41" s="29">
        <f t="shared" si="11"/>
        <v>0</v>
      </c>
      <c r="DD41" s="29">
        <f t="shared" si="11"/>
        <v>0</v>
      </c>
      <c r="DE41" s="29">
        <f t="shared" si="11"/>
        <v>0</v>
      </c>
    </row>
    <row r="42" spans="97:110" x14ac:dyDescent="0.3"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</row>
    <row r="43" spans="97:110" ht="16.2" thickBot="1" x14ac:dyDescent="0.35">
      <c r="CT43" s="29"/>
      <c r="CU43" s="29"/>
      <c r="CV43" s="29"/>
      <c r="CW43" s="29"/>
      <c r="CX43" s="229" t="s">
        <v>258</v>
      </c>
      <c r="CY43" s="229"/>
      <c r="CZ43" s="229"/>
      <c r="DA43" s="29"/>
      <c r="DB43" s="29"/>
      <c r="DC43" s="29"/>
      <c r="DD43" s="29"/>
      <c r="DE43" s="29"/>
    </row>
    <row r="44" spans="97:110" ht="15" thickTop="1" x14ac:dyDescent="0.3">
      <c r="CT44" s="29"/>
      <c r="CU44" s="29"/>
      <c r="CV44" s="29"/>
      <c r="CW44" s="29"/>
      <c r="CX44" s="165" t="s">
        <v>244</v>
      </c>
      <c r="CY44" s="165" t="s">
        <v>245</v>
      </c>
      <c r="CZ44" s="165" t="s">
        <v>247</v>
      </c>
      <c r="DA44" s="29"/>
      <c r="DB44" s="29"/>
      <c r="DC44" s="29"/>
      <c r="DD44" s="29"/>
      <c r="DE44" s="29"/>
    </row>
    <row r="45" spans="97:110" ht="15.6" x14ac:dyDescent="0.3">
      <c r="CT45" s="29"/>
      <c r="CU45" s="29"/>
      <c r="CV45" s="29"/>
      <c r="CW45" s="29"/>
      <c r="CX45" s="166" t="s">
        <v>320</v>
      </c>
      <c r="CY45" s="179">
        <f>CZ41</f>
        <v>76000</v>
      </c>
      <c r="CZ45" s="168">
        <f>(CY45-CY46)/CY46</f>
        <v>8.5714285714285715E-2</v>
      </c>
      <c r="DA45" s="29"/>
      <c r="DB45" s="29"/>
      <c r="DC45" s="29"/>
      <c r="DD45" s="29"/>
      <c r="DE45" s="29"/>
    </row>
    <row r="46" spans="97:110" ht="15.6" x14ac:dyDescent="0.3">
      <c r="CT46" s="29"/>
      <c r="CU46" s="29"/>
      <c r="CV46" s="29"/>
      <c r="CW46" s="29"/>
      <c r="CX46" s="166" t="s">
        <v>321</v>
      </c>
      <c r="CY46" s="179">
        <f>CZ40</f>
        <v>70000</v>
      </c>
      <c r="CZ46" s="168">
        <f>(CY46-CY47)/CY47</f>
        <v>-0.47368421052631576</v>
      </c>
      <c r="DA46" s="29"/>
      <c r="DB46" s="29"/>
      <c r="DC46" s="29"/>
      <c r="DD46" s="29"/>
      <c r="DE46" s="29"/>
    </row>
    <row r="47" spans="97:110" ht="15.6" x14ac:dyDescent="0.3">
      <c r="CT47" s="29"/>
      <c r="CU47" s="29"/>
      <c r="CV47" s="29"/>
      <c r="CW47" s="29"/>
      <c r="CX47" s="166" t="s">
        <v>322</v>
      </c>
      <c r="CY47" s="179">
        <f>CZ39</f>
        <v>133000</v>
      </c>
      <c r="CZ47" s="168">
        <f>(CY47-CY48)/CY48</f>
        <v>0.77333333333333332</v>
      </c>
      <c r="DA47" s="29"/>
      <c r="DB47" s="29"/>
      <c r="DC47" s="29"/>
      <c r="DD47" s="29"/>
      <c r="DE47" s="29"/>
    </row>
    <row r="48" spans="97:110" ht="15" x14ac:dyDescent="0.3">
      <c r="CT48" s="29"/>
      <c r="CU48" s="29"/>
      <c r="CV48" s="29"/>
      <c r="CW48" s="29"/>
      <c r="CX48" s="166" t="s">
        <v>323</v>
      </c>
      <c r="CY48" s="171">
        <f>CZ38</f>
        <v>75000</v>
      </c>
      <c r="CZ48" s="172"/>
      <c r="DA48" s="29"/>
      <c r="DB48" s="29"/>
      <c r="DC48" s="29"/>
      <c r="DD48" s="29"/>
      <c r="DE48" s="29"/>
    </row>
    <row r="49" spans="97:109" x14ac:dyDescent="0.3"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</row>
    <row r="50" spans="97:109" x14ac:dyDescent="0.3">
      <c r="CT50" t="s">
        <v>120</v>
      </c>
      <c r="CU50" s="12"/>
      <c r="CV50" s="12"/>
      <c r="CW50" s="12"/>
    </row>
    <row r="51" spans="97:109" x14ac:dyDescent="0.3">
      <c r="CT51" s="6" t="s">
        <v>141</v>
      </c>
      <c r="CU51" s="6" t="s">
        <v>142</v>
      </c>
      <c r="CV51" s="6" t="s">
        <v>143</v>
      </c>
      <c r="CW51" s="6" t="s">
        <v>144</v>
      </c>
      <c r="CX51" s="6" t="s">
        <v>74</v>
      </c>
      <c r="CY51" s="6" t="s">
        <v>145</v>
      </c>
      <c r="CZ51" s="6" t="s">
        <v>146</v>
      </c>
      <c r="DA51" s="6" t="s">
        <v>147</v>
      </c>
      <c r="DB51" s="6" t="s">
        <v>148</v>
      </c>
      <c r="DC51" s="6" t="s">
        <v>149</v>
      </c>
      <c r="DD51" s="6" t="s">
        <v>150</v>
      </c>
      <c r="DE51" s="6" t="s">
        <v>151</v>
      </c>
    </row>
    <row r="52" spans="97:109" hidden="1" x14ac:dyDescent="0.3">
      <c r="CS52">
        <v>2015</v>
      </c>
      <c r="CT52" s="29">
        <f t="shared" ref="CT52:DE52" si="12">AX3</f>
        <v>110204</v>
      </c>
      <c r="CU52" s="29">
        <f t="shared" si="12"/>
        <v>102623</v>
      </c>
      <c r="CV52" s="29">
        <f t="shared" si="12"/>
        <v>87975</v>
      </c>
      <c r="CW52" s="29">
        <f t="shared" si="12"/>
        <v>101099</v>
      </c>
      <c r="CX52" s="29">
        <f t="shared" si="12"/>
        <v>216373</v>
      </c>
      <c r="CY52" s="29">
        <f t="shared" si="12"/>
        <v>111462</v>
      </c>
      <c r="CZ52" s="29">
        <f t="shared" si="12"/>
        <v>178079</v>
      </c>
      <c r="DA52" s="29">
        <f t="shared" si="12"/>
        <v>86702</v>
      </c>
      <c r="DB52" s="29">
        <f t="shared" si="12"/>
        <v>160944</v>
      </c>
      <c r="DC52" s="29">
        <f t="shared" si="12"/>
        <v>81685</v>
      </c>
      <c r="DD52" s="29">
        <f t="shared" si="12"/>
        <v>237153</v>
      </c>
      <c r="DE52" s="29">
        <f t="shared" si="12"/>
        <v>120910</v>
      </c>
    </row>
    <row r="53" spans="97:109" hidden="1" x14ac:dyDescent="0.3">
      <c r="CS53">
        <v>2016</v>
      </c>
      <c r="CT53" s="29">
        <f t="shared" ref="CT53:DE53" si="13">BJ3</f>
        <v>76851</v>
      </c>
      <c r="CU53" s="29">
        <f t="shared" si="13"/>
        <v>90406</v>
      </c>
      <c r="CV53" s="29">
        <f t="shared" si="13"/>
        <v>190946</v>
      </c>
      <c r="CW53" s="29">
        <f t="shared" si="13"/>
        <v>96831</v>
      </c>
      <c r="CX53" s="29">
        <f t="shared" si="13"/>
        <v>104817</v>
      </c>
      <c r="CY53" s="29">
        <f t="shared" si="13"/>
        <v>103856</v>
      </c>
      <c r="CZ53" s="29">
        <f t="shared" si="13"/>
        <v>289971</v>
      </c>
      <c r="DA53" s="29">
        <f t="shared" si="13"/>
        <v>106252</v>
      </c>
      <c r="DB53" s="29">
        <f t="shared" si="13"/>
        <v>138723</v>
      </c>
      <c r="DC53" s="29">
        <f t="shared" si="13"/>
        <v>92843</v>
      </c>
      <c r="DD53" s="29">
        <f t="shared" si="13"/>
        <v>163523</v>
      </c>
      <c r="DE53" s="29">
        <f t="shared" si="13"/>
        <v>144460</v>
      </c>
    </row>
    <row r="54" spans="97:109" x14ac:dyDescent="0.3">
      <c r="CS54">
        <v>2017</v>
      </c>
      <c r="CT54" s="29">
        <f t="shared" ref="CT54:DE54" si="14">BV3</f>
        <v>100048</v>
      </c>
      <c r="CU54" s="29">
        <f t="shared" si="14"/>
        <v>116157</v>
      </c>
      <c r="CV54" s="29">
        <f t="shared" si="14"/>
        <v>114108</v>
      </c>
      <c r="CW54" s="29">
        <f t="shared" si="14"/>
        <v>141193</v>
      </c>
      <c r="CX54" s="29">
        <f t="shared" si="14"/>
        <v>103777</v>
      </c>
      <c r="CY54" s="29">
        <f t="shared" si="14"/>
        <v>93727</v>
      </c>
      <c r="CZ54" s="29">
        <f t="shared" si="14"/>
        <v>93689</v>
      </c>
      <c r="DA54" s="29">
        <f t="shared" si="14"/>
        <v>101173</v>
      </c>
      <c r="DB54" s="29">
        <f t="shared" si="14"/>
        <v>133354</v>
      </c>
      <c r="DC54" s="29">
        <f t="shared" si="14"/>
        <v>124331</v>
      </c>
      <c r="DD54" s="29">
        <f t="shared" si="14"/>
        <v>130892</v>
      </c>
      <c r="DE54" s="29">
        <f t="shared" si="14"/>
        <v>126380</v>
      </c>
    </row>
    <row r="55" spans="97:109" x14ac:dyDescent="0.3">
      <c r="CS55">
        <v>2018</v>
      </c>
      <c r="CT55" s="29">
        <f t="shared" ref="CT55:DE55" si="15">CH3</f>
        <v>144135</v>
      </c>
      <c r="CU55" s="29">
        <f t="shared" si="15"/>
        <v>116451</v>
      </c>
      <c r="CV55" s="29">
        <f t="shared" si="15"/>
        <v>153531</v>
      </c>
      <c r="CW55" s="29">
        <f t="shared" si="15"/>
        <v>108688</v>
      </c>
      <c r="CX55" s="29">
        <f t="shared" si="15"/>
        <v>118595</v>
      </c>
      <c r="CY55" s="29">
        <f t="shared" si="15"/>
        <v>120586</v>
      </c>
      <c r="CZ55" s="29">
        <f t="shared" si="15"/>
        <v>219840</v>
      </c>
      <c r="DA55" s="29">
        <f t="shared" si="15"/>
        <v>137428</v>
      </c>
      <c r="DB55" s="29">
        <f t="shared" si="15"/>
        <v>107766</v>
      </c>
      <c r="DC55" s="29">
        <f t="shared" si="15"/>
        <v>119177</v>
      </c>
      <c r="DD55" s="29">
        <f t="shared" si="15"/>
        <v>133434</v>
      </c>
      <c r="DE55" s="29">
        <f t="shared" si="15"/>
        <v>123000</v>
      </c>
    </row>
    <row r="56" spans="97:109" x14ac:dyDescent="0.3">
      <c r="CS56">
        <v>2019</v>
      </c>
      <c r="CT56" s="29">
        <f t="shared" ref="CT56:DE56" si="16">CT3</f>
        <v>145685</v>
      </c>
      <c r="CU56" s="29">
        <f t="shared" si="16"/>
        <v>111560</v>
      </c>
      <c r="CV56" s="29">
        <f t="shared" si="16"/>
        <v>117766</v>
      </c>
      <c r="CW56" s="29">
        <f t="shared" si="16"/>
        <v>80586</v>
      </c>
      <c r="CX56" s="29">
        <f t="shared" si="16"/>
        <v>108102</v>
      </c>
      <c r="CY56" s="29">
        <f t="shared" si="16"/>
        <v>94658</v>
      </c>
      <c r="CZ56" s="29">
        <f t="shared" si="16"/>
        <v>95844</v>
      </c>
      <c r="DA56" s="29">
        <f t="shared" si="16"/>
        <v>170225</v>
      </c>
      <c r="DB56" s="29">
        <f t="shared" si="16"/>
        <v>165212</v>
      </c>
      <c r="DC56" s="29">
        <f t="shared" si="16"/>
        <v>130693</v>
      </c>
      <c r="DD56" s="29">
        <f t="shared" si="16"/>
        <v>120530</v>
      </c>
      <c r="DE56" s="29">
        <f t="shared" si="16"/>
        <v>118280</v>
      </c>
    </row>
    <row r="57" spans="97:109" x14ac:dyDescent="0.3">
      <c r="CS57">
        <v>2020</v>
      </c>
      <c r="CT57" s="29">
        <f>DF3</f>
        <v>119750</v>
      </c>
      <c r="CU57" s="29">
        <f t="shared" ref="CU57:DE57" si="17">DG3</f>
        <v>133486</v>
      </c>
      <c r="CV57" s="29">
        <f t="shared" si="17"/>
        <v>86317</v>
      </c>
      <c r="CW57" s="29">
        <f t="shared" si="17"/>
        <v>122183</v>
      </c>
      <c r="CX57" s="29">
        <f t="shared" si="17"/>
        <v>140240</v>
      </c>
      <c r="CY57" s="29">
        <f t="shared" si="17"/>
        <v>111700</v>
      </c>
      <c r="CZ57" s="29">
        <f t="shared" si="17"/>
        <v>111669</v>
      </c>
      <c r="DA57" s="29">
        <f t="shared" si="17"/>
        <v>0</v>
      </c>
      <c r="DB57" s="29">
        <f t="shared" si="17"/>
        <v>0</v>
      </c>
      <c r="DC57" s="29">
        <f t="shared" si="17"/>
        <v>0</v>
      </c>
      <c r="DD57" s="29">
        <f t="shared" si="17"/>
        <v>0</v>
      </c>
      <c r="DE57" s="29">
        <f t="shared" si="17"/>
        <v>0</v>
      </c>
    </row>
    <row r="58" spans="97:109" x14ac:dyDescent="0.3"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</row>
    <row r="59" spans="97:109" ht="16.2" thickBot="1" x14ac:dyDescent="0.35">
      <c r="CX59" s="229" t="s">
        <v>257</v>
      </c>
      <c r="CY59" s="229"/>
      <c r="CZ59" s="229"/>
    </row>
    <row r="60" spans="97:109" ht="15" thickTop="1" x14ac:dyDescent="0.3">
      <c r="CX60" s="165" t="s">
        <v>244</v>
      </c>
      <c r="CY60" s="165" t="s">
        <v>245</v>
      </c>
      <c r="CZ60" s="165" t="s">
        <v>247</v>
      </c>
    </row>
    <row r="61" spans="97:109" ht="15.6" x14ac:dyDescent="0.3">
      <c r="CX61" s="166" t="s">
        <v>320</v>
      </c>
      <c r="CY61" s="179">
        <f>CZ57</f>
        <v>111669</v>
      </c>
      <c r="CZ61" s="168">
        <f>(CY61-CY62)/CY62</f>
        <v>0.16511205709277577</v>
      </c>
    </row>
    <row r="62" spans="97:109" ht="15.6" x14ac:dyDescent="0.3">
      <c r="CX62" s="166" t="s">
        <v>321</v>
      </c>
      <c r="CY62" s="179">
        <f>CZ56</f>
        <v>95844</v>
      </c>
      <c r="CZ62" s="168">
        <f>(CY62-CY63)/CY63</f>
        <v>-0.56402838427947599</v>
      </c>
    </row>
    <row r="63" spans="97:109" ht="15.6" x14ac:dyDescent="0.3">
      <c r="CX63" s="166" t="s">
        <v>322</v>
      </c>
      <c r="CY63" s="179">
        <f>CZ55</f>
        <v>219840</v>
      </c>
      <c r="CZ63" s="168">
        <f>(CY63-CY64)/CY64</f>
        <v>1.3464867807319962</v>
      </c>
    </row>
    <row r="64" spans="97:109" ht="15.6" x14ac:dyDescent="0.3">
      <c r="CX64" s="166" t="s">
        <v>323</v>
      </c>
      <c r="CY64" s="162">
        <f>CZ54</f>
        <v>93689</v>
      </c>
      <c r="CZ64" s="163"/>
    </row>
  </sheetData>
  <mergeCells count="3">
    <mergeCell ref="CX27:CZ27"/>
    <mergeCell ref="CX43:CZ43"/>
    <mergeCell ref="CX59:CZ59"/>
  </mergeCells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24</vt:i4>
      </vt:variant>
      <vt:variant>
        <vt:lpstr>Charts</vt:lpstr>
      </vt:variant>
      <vt:variant>
        <vt:i4>37</vt:i4>
      </vt:variant>
      <vt:variant>
        <vt:lpstr>Named Ranges</vt:lpstr>
      </vt:variant>
      <vt:variant>
        <vt:i4>1</vt:i4>
      </vt:variant>
    </vt:vector>
  </HeadingPairs>
  <TitlesOfParts>
    <vt:vector size="62" baseType="lpstr">
      <vt:lpstr>New Listings</vt:lpstr>
      <vt:lpstr>YOY New Inventory</vt:lpstr>
      <vt:lpstr>Unit Sales Data</vt:lpstr>
      <vt:lpstr>Total Year to Year Sales</vt:lpstr>
      <vt:lpstr>3 Yr Snapshot</vt:lpstr>
      <vt:lpstr>1 YR Snapshot</vt:lpstr>
      <vt:lpstr>Distressed Data</vt:lpstr>
      <vt:lpstr>Residential</vt:lpstr>
      <vt:lpstr>Land Data</vt:lpstr>
      <vt:lpstr>YOY Inventory</vt:lpstr>
      <vt:lpstr>Sold vs UC data</vt:lpstr>
      <vt:lpstr>Sold Price per SF data</vt:lpstr>
      <vt:lpstr>Absorption Rate data</vt:lpstr>
      <vt:lpstr>Price Range Data</vt:lpstr>
      <vt:lpstr>Avg DOM</vt:lpstr>
      <vt:lpstr>Total Under Contract</vt:lpstr>
      <vt:lpstr>NC Numbers</vt:lpstr>
      <vt:lpstr>New Const Permits</vt:lpstr>
      <vt:lpstr>New Const Value</vt:lpstr>
      <vt:lpstr>YOY Building Permit Value</vt:lpstr>
      <vt:lpstr>NC Building Permit Data</vt:lpstr>
      <vt:lpstr>Data Tables</vt:lpstr>
      <vt:lpstr>Raw Data</vt:lpstr>
      <vt:lpstr>Sheet1</vt:lpstr>
      <vt:lpstr>New Listings Graph</vt:lpstr>
      <vt:lpstr>All Inventory</vt:lpstr>
      <vt:lpstr>Active Res Inventory</vt:lpstr>
      <vt:lpstr>RES Inventory Line Graph</vt:lpstr>
      <vt:lpstr>Total Sales</vt:lpstr>
      <vt:lpstr>Total Property Sold</vt:lpstr>
      <vt:lpstr>Active Distressed prop</vt:lpstr>
      <vt:lpstr>Year to Year Sales Total</vt:lpstr>
      <vt:lpstr>(3) Yr Snapshot</vt:lpstr>
      <vt:lpstr>(1) Yr Snapshot</vt:lpstr>
      <vt:lpstr>Residential Sales</vt:lpstr>
      <vt:lpstr>Distressed Inventory</vt:lpstr>
      <vt:lpstr>Distressed Sales</vt:lpstr>
      <vt:lpstr>Median Sale Price SFD</vt:lpstr>
      <vt:lpstr>Month to Month Res Median Sale</vt:lpstr>
      <vt:lpstr>SFD - Median Sale Price</vt:lpstr>
      <vt:lpstr>Y-O-Y Sales comparison</vt:lpstr>
      <vt:lpstr>Condo - Median Sale Price</vt:lpstr>
      <vt:lpstr>Residential Unit Sales</vt:lpstr>
      <vt:lpstr>Land - Type</vt:lpstr>
      <vt:lpstr>Land Average Sale Price</vt:lpstr>
      <vt:lpstr>Land-Median Sale Price</vt:lpstr>
      <vt:lpstr>Lots Land Sales</vt:lpstr>
      <vt:lpstr>Total Active Inventory</vt:lpstr>
      <vt:lpstr>Residential Inventory</vt:lpstr>
      <vt:lpstr>Land Inventory</vt:lpstr>
      <vt:lpstr>Sold vs UC </vt:lpstr>
      <vt:lpstr>Sold Price Per SqFt</vt:lpstr>
      <vt:lpstr>Absorption Rate</vt:lpstr>
      <vt:lpstr>Sales by Price Range</vt:lpstr>
      <vt:lpstr>Average DOM</vt:lpstr>
      <vt:lpstr>Under Contract</vt:lpstr>
      <vt:lpstr>2020 Buliding Permits</vt:lpstr>
      <vt:lpstr>New Const Value Graph</vt:lpstr>
      <vt:lpstr>2019 Building Permit Value</vt:lpstr>
      <vt:lpstr>2020 Building Permit Value</vt:lpstr>
      <vt:lpstr>Total Building Permit Value</vt:lpstr>
      <vt:lpstr>'Raw Data'!OLE_LINK5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Sutherland</dc:creator>
  <cp:lastModifiedBy>daniels</cp:lastModifiedBy>
  <cp:lastPrinted>2020-02-17T20:02:54Z</cp:lastPrinted>
  <dcterms:created xsi:type="dcterms:W3CDTF">2015-02-06T14:25:58Z</dcterms:created>
  <dcterms:modified xsi:type="dcterms:W3CDTF">2020-08-06T20:25:02Z</dcterms:modified>
</cp:coreProperties>
</file>