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2.xml" ContentType="application/vnd.openxmlformats-officedocument.spreadsheetml.work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3.xml" ContentType="application/vnd.openxmlformats-officedocument.spreadsheetml.work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4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8.xml" ContentType="application/vnd.openxmlformats-officedocument.spreadsheetml.worksheet+xml"/>
  <Override PartName="/xl/chartsheets/sheet26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7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4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35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worksheets/sheet16.xml" ContentType="application/vnd.openxmlformats-officedocument.spreadsheetml.work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44.xml" ContentType="application/vnd.openxmlformats-officedocument.spreadsheetml.chartsheet+xml"/>
  <Override PartName="/xl/chartsheets/sheet45.xml" ContentType="application/vnd.openxmlformats-officedocument.spreadsheetml.chart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chartsheets/sheet49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50.xml" ContentType="application/vnd.openxmlformats-officedocument.spreadsheetml.chart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heets/sheet53.xml" ContentType="application/vnd.openxmlformats-officedocument.spreadsheetml.chartsheet+xml"/>
  <Override PartName="/xl/chartsheets/sheet54.xml" ContentType="application/vnd.openxmlformats-officedocument.spreadsheetml.chartsheet+xml"/>
  <Override PartName="/xl/worksheets/sheet22.xml" ContentType="application/vnd.openxmlformats-officedocument.spreadsheetml.worksheet+xml"/>
  <Override PartName="/xl/chartsheets/sheet55.xml" ContentType="application/vnd.openxmlformats-officedocument.spreadsheetml.chartsheet+xml"/>
  <Override PartName="/xl/chartsheets/sheet56.xml" ContentType="application/vnd.openxmlformats-officedocument.spreadsheetml.chart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G:\My Drive\Dan\MLS\Statistics\2023\08 August 23\"/>
    </mc:Choice>
  </mc:AlternateContent>
  <xr:revisionPtr revIDLastSave="0" documentId="13_ncr:1_{0F05A88A-3400-431F-9E4C-AB3CE8B7C8F2}" xr6:coauthVersionLast="47" xr6:coauthVersionMax="47" xr10:uidLastSave="{00000000-0000-0000-0000-000000000000}"/>
  <bookViews>
    <workbookView xWindow="23880" yWindow="-120" windowWidth="29040" windowHeight="15720" firstSheet="26" activeTab="26" xr2:uid="{00000000-000D-0000-FFFF-FFFF00000000}"/>
  </bookViews>
  <sheets>
    <sheet name="New Listings Graph" sheetId="1" r:id="rId1"/>
    <sheet name="New Listings - Bar" sheetId="169" r:id="rId2"/>
    <sheet name="New Listings" sheetId="2" r:id="rId3"/>
    <sheet name="Inventory" sheetId="67" state="hidden" r:id="rId4"/>
    <sheet name="Residential Inventory 23" sheetId="136" r:id="rId5"/>
    <sheet name="Total Res Inv 23 - Line" sheetId="106" r:id="rId6"/>
    <sheet name="Total Inventory 23- Line" sheetId="125" r:id="rId7"/>
    <sheet name="Total Inventory 23" sheetId="137" r:id="rId8"/>
    <sheet name="YOY New Inventory" sheetId="6" r:id="rId9"/>
    <sheet name="Total Sold by Class 23" sheetId="93" r:id="rId10"/>
    <sheet name="Total Property Sold" sheetId="135" r:id="rId11"/>
    <sheet name="Total Property Sold - Bar" sheetId="164" r:id="rId12"/>
    <sheet name="Unit Sales Data" sheetId="9" r:id="rId13"/>
    <sheet name="Active Distressed prop" sheetId="10" state="hidden" r:id="rId14"/>
    <sheet name="Year to Year Sales 23" sheetId="138" r:id="rId15"/>
    <sheet name="Total Year to Year Sales" sheetId="12" r:id="rId16"/>
    <sheet name=" Three Year Snapshot 23" sheetId="72" r:id="rId17"/>
    <sheet name="3 Yr Snapshot" sheetId="14" r:id="rId18"/>
    <sheet name="One Year Snapshot 23" sheetId="94" r:id="rId19"/>
    <sheet name="1 YR Snapshot" sheetId="17" r:id="rId20"/>
    <sheet name="Distressed Sales 23" sheetId="139" r:id="rId21"/>
    <sheet name="Distressed Inventory 23" sheetId="140" r:id="rId22"/>
    <sheet name="Distressed Data" sheetId="20" r:id="rId23"/>
    <sheet name="Median Sale Price SFD" sheetId="21" state="hidden" r:id="rId24"/>
    <sheet name="Month to Month Res Median Sale" sheetId="22" state="hidden" r:id="rId25"/>
    <sheet name="Y-O-Y Sales comparison" sheetId="24" state="hidden" r:id="rId26"/>
    <sheet name="Residential Sales 23" sheetId="161" r:id="rId27"/>
    <sheet name="Res Median Sale Price 23" sheetId="142" r:id="rId28"/>
    <sheet name="SFD Median Sale Price 23" sheetId="143" r:id="rId29"/>
    <sheet name="Condo Median Sale Price 23" sheetId="144" r:id="rId30"/>
    <sheet name="SFD Med Sale Price" sheetId="165" r:id="rId31"/>
    <sheet name="Condo Sales" sheetId="168" r:id="rId32"/>
    <sheet name="Residential" sheetId="31" r:id="rId33"/>
    <sheet name="Sold Listings by Town - Chart" sheetId="29" state="hidden" r:id="rId34"/>
    <sheet name="Sold Residential by Town" sheetId="30" state="hidden" r:id="rId35"/>
    <sheet name="Land by Type 23" sheetId="95" r:id="rId36"/>
    <sheet name="Sheet3" sheetId="167" r:id="rId37"/>
    <sheet name="Lots  Land Units Sold 23" sheetId="145" r:id="rId38"/>
    <sheet name="Lots Land Median Sale Price 23" sheetId="146" r:id="rId39"/>
    <sheet name="Land Data" sheetId="36" r:id="rId40"/>
    <sheet name="Lots Land Inventory Line" sheetId="90" state="hidden" r:id="rId41"/>
    <sheet name="Res Inventory 23" sheetId="147" r:id="rId42"/>
    <sheet name="Lots Land Inventory 23" sheetId="148" r:id="rId43"/>
    <sheet name="Total Inventory 24" sheetId="149" r:id="rId44"/>
    <sheet name="YOY Inventory" sheetId="40" r:id="rId45"/>
    <sheet name="Sold Price per SF 23" sheetId="150" r:id="rId46"/>
    <sheet name="Sold Price per SF data" sheetId="44" r:id="rId47"/>
    <sheet name="Absorption Rate" sheetId="45" r:id="rId48"/>
    <sheet name="Absorption Rate data" sheetId="46" r:id="rId49"/>
    <sheet name="Residential DOM 23" sheetId="151" r:id="rId50"/>
    <sheet name="Lots Land DOM 23" sheetId="152" r:id="rId51"/>
    <sheet name="Avg DOM" sheetId="50" r:id="rId52"/>
    <sheet name="UCs - Line Graph" sheetId="101" r:id="rId53"/>
    <sheet name="Total Under Contract 23" sheetId="154" r:id="rId54"/>
    <sheet name="Total Under Contract" sheetId="52" r:id="rId55"/>
    <sheet name="2020 Buliding Permits" sheetId="53" state="hidden" r:id="rId56"/>
    <sheet name="2021 DC Building Permits" sheetId="92" state="hidden" r:id="rId57"/>
    <sheet name="2022" sheetId="129" state="hidden" r:id="rId58"/>
    <sheet name="2023" sheetId="160" r:id="rId59"/>
    <sheet name="NC Numbers" sheetId="54" r:id="rId60"/>
    <sheet name="New Const Permits" sheetId="55" state="hidden" r:id="rId61"/>
    <sheet name="New Const Value Graph" sheetId="56" state="hidden" r:id="rId62"/>
    <sheet name="2019 Building Permit Value" sheetId="57" state="hidden" r:id="rId63"/>
    <sheet name="2020 Building Permit Value" sheetId="58" state="hidden" r:id="rId64"/>
    <sheet name="2021 DC  Building Permit Value" sheetId="86" state="hidden" r:id="rId65"/>
    <sheet name="DC Permit Value 2022" sheetId="130" state="hidden" r:id="rId66"/>
    <sheet name="DC Building Permit Value 2023" sheetId="158" r:id="rId67"/>
    <sheet name="DC New Const Value" sheetId="59" r:id="rId68"/>
    <sheet name="YOY DC Building Permit Value 21" sheetId="87" state="hidden" r:id="rId69"/>
    <sheet name="YOY DC Building Permit Value 20" sheetId="128" state="hidden" r:id="rId70"/>
    <sheet name="DC Building Permit " sheetId="157" r:id="rId71"/>
    <sheet name="YOY DC Building Permit Value" sheetId="61" r:id="rId72"/>
    <sheet name="NC Building Permit Data" sheetId="62" state="hidden" r:id="rId73"/>
    <sheet name="Total CC Permit Value y-o y21-" sheetId="126" state="hidden" r:id="rId74"/>
    <sheet name="CC Permit Value 2022 vs 2023" sheetId="156" r:id="rId75"/>
    <sheet name="Total CC Permit Value y-o-y" sheetId="100" r:id="rId76"/>
    <sheet name="Total CC Building Permits 21 22" sheetId="127" state="hidden" r:id="rId77"/>
    <sheet name="CC Buildig Permints 22-23" sheetId="155" r:id="rId78"/>
    <sheet name="Total CC Permits y-o-y" sheetId="98" r:id="rId79"/>
    <sheet name="Data Tables" sheetId="63" r:id="rId80"/>
    <sheet name="Raw Data" sheetId="64" r:id="rId81"/>
    <sheet name="Sheet1" sheetId="162" r:id="rId82"/>
    <sheet name="Sheet2" sheetId="163" r:id="rId83"/>
  </sheets>
  <definedNames>
    <definedName name="OLE_LINK5" localSheetId="80">'Raw Data'!$A$27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T28" i="2" l="1"/>
  <c r="HT30" i="2"/>
  <c r="HT29" i="2"/>
  <c r="HT27" i="2"/>
  <c r="HU29" i="2"/>
  <c r="HO11" i="2"/>
  <c r="HP11" i="2"/>
  <c r="HQ11" i="2"/>
  <c r="HR11" i="2"/>
  <c r="HS11" i="2"/>
  <c r="HT11" i="2"/>
  <c r="HU11" i="2"/>
  <c r="HV11" i="2"/>
  <c r="HW11" i="2"/>
  <c r="HX11" i="2"/>
  <c r="HY11" i="2"/>
  <c r="HN11" i="2"/>
  <c r="HO9" i="2"/>
  <c r="HP9" i="2"/>
  <c r="HQ9" i="2"/>
  <c r="HR9" i="2"/>
  <c r="HS9" i="2"/>
  <c r="HT9" i="2"/>
  <c r="HU9" i="2"/>
  <c r="HV9" i="2"/>
  <c r="HW9" i="2"/>
  <c r="HX9" i="2"/>
  <c r="HY9" i="2"/>
  <c r="HO10" i="2"/>
  <c r="HP10" i="2"/>
  <c r="HQ10" i="2"/>
  <c r="HR10" i="2"/>
  <c r="HS10" i="2"/>
  <c r="HT10" i="2"/>
  <c r="HU10" i="2"/>
  <c r="HV10" i="2"/>
  <c r="HW10" i="2"/>
  <c r="HX10" i="2"/>
  <c r="HY10" i="2"/>
  <c r="HO8" i="2"/>
  <c r="HP8" i="2"/>
  <c r="HQ8" i="2"/>
  <c r="HR8" i="2"/>
  <c r="HS8" i="2"/>
  <c r="HT8" i="2"/>
  <c r="HU8" i="2"/>
  <c r="HV8" i="2"/>
  <c r="HW8" i="2"/>
  <c r="HX8" i="2"/>
  <c r="HY8" i="2"/>
  <c r="HN9" i="2"/>
  <c r="HN8" i="2"/>
  <c r="HN10" i="2"/>
  <c r="GZ131" i="31"/>
  <c r="HA131" i="31"/>
  <c r="HB131" i="31"/>
  <c r="HC131" i="31"/>
  <c r="HD131" i="31"/>
  <c r="HE131" i="31"/>
  <c r="HF131" i="31"/>
  <c r="HG131" i="31"/>
  <c r="HH131" i="31"/>
  <c r="HI131" i="31"/>
  <c r="HJ131" i="31"/>
  <c r="GZ132" i="31"/>
  <c r="HA132" i="31"/>
  <c r="HB132" i="31"/>
  <c r="HC132" i="31"/>
  <c r="HD132" i="31"/>
  <c r="HE132" i="31"/>
  <c r="HF132" i="31"/>
  <c r="HG132" i="31"/>
  <c r="HH132" i="31"/>
  <c r="HI132" i="31"/>
  <c r="HJ132" i="31"/>
  <c r="GZ133" i="31"/>
  <c r="HA133" i="31"/>
  <c r="HB133" i="31"/>
  <c r="HC133" i="31"/>
  <c r="HD133" i="31"/>
  <c r="HE133" i="31"/>
  <c r="HF133" i="31"/>
  <c r="HG133" i="31"/>
  <c r="HH133" i="31"/>
  <c r="HI133" i="31"/>
  <c r="HJ133" i="31"/>
  <c r="GZ130" i="31"/>
  <c r="HA130" i="31"/>
  <c r="HB130" i="31"/>
  <c r="HC130" i="31"/>
  <c r="HD130" i="31"/>
  <c r="HE130" i="31"/>
  <c r="HF130" i="31"/>
  <c r="HG130" i="31"/>
  <c r="HH130" i="31"/>
  <c r="HI130" i="31"/>
  <c r="HJ130" i="31"/>
  <c r="GY130" i="31"/>
  <c r="GY133" i="31"/>
  <c r="GY132" i="31"/>
  <c r="GY131" i="31"/>
  <c r="HJ115" i="31"/>
  <c r="HC116" i="31"/>
  <c r="HB117" i="31"/>
  <c r="HH117" i="31"/>
  <c r="HI117" i="31"/>
  <c r="HJ117" i="31"/>
  <c r="C109" i="3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Q109" i="31"/>
  <c r="R109" i="31"/>
  <c r="S109" i="31"/>
  <c r="T109" i="31"/>
  <c r="U109" i="31"/>
  <c r="V109" i="31"/>
  <c r="W109" i="31"/>
  <c r="X109" i="31"/>
  <c r="Y109" i="31"/>
  <c r="Z109" i="31"/>
  <c r="AA109" i="31"/>
  <c r="AB109" i="31"/>
  <c r="AC109" i="31"/>
  <c r="AD109" i="31"/>
  <c r="AE109" i="31"/>
  <c r="AF109" i="31"/>
  <c r="AG109" i="31"/>
  <c r="AH109" i="31"/>
  <c r="AI109" i="31"/>
  <c r="AJ109" i="31"/>
  <c r="AK109" i="31"/>
  <c r="AL109" i="31"/>
  <c r="AM109" i="31"/>
  <c r="AN109" i="31"/>
  <c r="AO109" i="31"/>
  <c r="AP109" i="31"/>
  <c r="AQ109" i="31"/>
  <c r="AR109" i="31"/>
  <c r="AS109" i="31"/>
  <c r="AT109" i="31"/>
  <c r="AU109" i="31"/>
  <c r="AV109" i="31"/>
  <c r="AW109" i="31"/>
  <c r="AX109" i="31"/>
  <c r="AY109" i="31"/>
  <c r="AZ109" i="31"/>
  <c r="BA109" i="31"/>
  <c r="BB109" i="31"/>
  <c r="BC109" i="31"/>
  <c r="BD109" i="31"/>
  <c r="BE109" i="31"/>
  <c r="BF109" i="31"/>
  <c r="BG109" i="31"/>
  <c r="BH109" i="31"/>
  <c r="BI109" i="31"/>
  <c r="BJ109" i="31"/>
  <c r="BK109" i="31"/>
  <c r="BL109" i="31"/>
  <c r="BM109" i="31"/>
  <c r="BN109" i="31"/>
  <c r="BO109" i="31"/>
  <c r="BP109" i="31"/>
  <c r="BQ109" i="31"/>
  <c r="BR109" i="31"/>
  <c r="BS109" i="31"/>
  <c r="BT109" i="31"/>
  <c r="BU109" i="31"/>
  <c r="BV109" i="31"/>
  <c r="BW109" i="31"/>
  <c r="BX109" i="31"/>
  <c r="BY109" i="31"/>
  <c r="BZ109" i="31"/>
  <c r="CA109" i="31"/>
  <c r="CB109" i="31"/>
  <c r="CC109" i="31"/>
  <c r="CD109" i="31"/>
  <c r="CE109" i="31"/>
  <c r="CF109" i="31"/>
  <c r="CG109" i="31"/>
  <c r="CH109" i="31"/>
  <c r="CI109" i="31"/>
  <c r="CJ109" i="31"/>
  <c r="CK109" i="31"/>
  <c r="CL109" i="31"/>
  <c r="CM109" i="31"/>
  <c r="CN109" i="31"/>
  <c r="CO109" i="31"/>
  <c r="CP109" i="31"/>
  <c r="CQ109" i="31"/>
  <c r="CR109" i="31"/>
  <c r="CS109" i="31"/>
  <c r="CT109" i="31"/>
  <c r="CU109" i="31"/>
  <c r="CV109" i="31"/>
  <c r="CW109" i="31"/>
  <c r="CX109" i="31"/>
  <c r="CY109" i="31"/>
  <c r="CZ109" i="31"/>
  <c r="DA109" i="31"/>
  <c r="DB109" i="31"/>
  <c r="DC109" i="31"/>
  <c r="DD109" i="31"/>
  <c r="DE109" i="31"/>
  <c r="DF109" i="31"/>
  <c r="DG109" i="31"/>
  <c r="DH109" i="31"/>
  <c r="DI109" i="31"/>
  <c r="DJ109" i="31"/>
  <c r="DK109" i="31"/>
  <c r="DL109" i="31"/>
  <c r="DM109" i="31"/>
  <c r="DN109" i="31"/>
  <c r="DO109" i="31"/>
  <c r="DP109" i="31"/>
  <c r="DQ109" i="31"/>
  <c r="DR109" i="31"/>
  <c r="DS109" i="31"/>
  <c r="DT109" i="31"/>
  <c r="DU109" i="31"/>
  <c r="DV109" i="31"/>
  <c r="DW109" i="31"/>
  <c r="DX109" i="31"/>
  <c r="DY109" i="31"/>
  <c r="DZ109" i="31"/>
  <c r="EA109" i="31"/>
  <c r="EB109" i="31"/>
  <c r="EC109" i="31"/>
  <c r="ED109" i="31"/>
  <c r="EE109" i="31"/>
  <c r="EF109" i="31"/>
  <c r="EG109" i="31"/>
  <c r="EH109" i="31"/>
  <c r="EI109" i="31"/>
  <c r="EJ109" i="31"/>
  <c r="EK109" i="31"/>
  <c r="EL109" i="31"/>
  <c r="EM109" i="31"/>
  <c r="EN109" i="31"/>
  <c r="EO109" i="31"/>
  <c r="EP109" i="31"/>
  <c r="EQ109" i="31"/>
  <c r="ER109" i="31"/>
  <c r="ES109" i="31"/>
  <c r="ET109" i="31"/>
  <c r="EU109" i="31"/>
  <c r="EV109" i="31"/>
  <c r="EW109" i="31"/>
  <c r="EX109" i="31"/>
  <c r="EY109" i="31"/>
  <c r="EZ109" i="31"/>
  <c r="FA109" i="31"/>
  <c r="FB109" i="31"/>
  <c r="FC109" i="31"/>
  <c r="FD109" i="31"/>
  <c r="FE109" i="31"/>
  <c r="FF109" i="31"/>
  <c r="FG109" i="31"/>
  <c r="FH109" i="31"/>
  <c r="FI109" i="31"/>
  <c r="FJ109" i="31"/>
  <c r="FK109" i="31"/>
  <c r="FL109" i="31"/>
  <c r="FM109" i="31"/>
  <c r="FN109" i="31"/>
  <c r="FO109" i="31"/>
  <c r="FP109" i="31"/>
  <c r="FQ109" i="31"/>
  <c r="FR109" i="31"/>
  <c r="FS109" i="31"/>
  <c r="FT109" i="31"/>
  <c r="FU109" i="31"/>
  <c r="FV109" i="31"/>
  <c r="FW109" i="31"/>
  <c r="FX109" i="31"/>
  <c r="FY109" i="31"/>
  <c r="FZ109" i="31"/>
  <c r="GA109" i="31"/>
  <c r="GB109" i="31"/>
  <c r="GC109" i="31"/>
  <c r="GD109" i="31"/>
  <c r="GE109" i="31"/>
  <c r="GF109" i="31"/>
  <c r="GG109" i="31"/>
  <c r="GH109" i="31"/>
  <c r="GI109" i="31"/>
  <c r="GJ109" i="31"/>
  <c r="GK109" i="31"/>
  <c r="GL109" i="31"/>
  <c r="GM109" i="31"/>
  <c r="GN109" i="31"/>
  <c r="GO109" i="31"/>
  <c r="GP109" i="31"/>
  <c r="GQ109" i="31"/>
  <c r="GR109" i="31"/>
  <c r="GS109" i="31"/>
  <c r="GT109" i="31"/>
  <c r="GU109" i="31"/>
  <c r="GV109" i="31"/>
  <c r="GW109" i="31"/>
  <c r="GX109" i="31"/>
  <c r="GY109" i="31"/>
  <c r="GZ109" i="31"/>
  <c r="HA109" i="31"/>
  <c r="HB109" i="31"/>
  <c r="HC109" i="31"/>
  <c r="HD109" i="31"/>
  <c r="HE109" i="31"/>
  <c r="HF109" i="31"/>
  <c r="HG109" i="31"/>
  <c r="HH109" i="31"/>
  <c r="HI109" i="31"/>
  <c r="HJ109" i="31"/>
  <c r="HK109" i="31"/>
  <c r="HL109" i="31"/>
  <c r="HM109" i="31"/>
  <c r="HN109" i="31"/>
  <c r="HO109" i="31"/>
  <c r="HP109" i="31"/>
  <c r="HQ109" i="31"/>
  <c r="HR109" i="31"/>
  <c r="HS109" i="31"/>
  <c r="HT109" i="31"/>
  <c r="HU109" i="31"/>
  <c r="HV109" i="31"/>
  <c r="HW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R110" i="31"/>
  <c r="S110" i="31"/>
  <c r="T110" i="31"/>
  <c r="U110" i="31"/>
  <c r="V110" i="31"/>
  <c r="W110" i="31"/>
  <c r="X110" i="31"/>
  <c r="Y110" i="31"/>
  <c r="Z110" i="31"/>
  <c r="AA110" i="31"/>
  <c r="AB110" i="31"/>
  <c r="AC110" i="31"/>
  <c r="AD110" i="31"/>
  <c r="AE110" i="31"/>
  <c r="AF110" i="31"/>
  <c r="AG110" i="31"/>
  <c r="AH110" i="31"/>
  <c r="AI110" i="31"/>
  <c r="AJ110" i="31"/>
  <c r="AK110" i="31"/>
  <c r="AL110" i="31"/>
  <c r="AM110" i="31"/>
  <c r="AN110" i="31"/>
  <c r="AO110" i="31"/>
  <c r="AP110" i="31"/>
  <c r="AQ110" i="31"/>
  <c r="AR110" i="31"/>
  <c r="AS110" i="31"/>
  <c r="AT110" i="31"/>
  <c r="AU110" i="31"/>
  <c r="AV110" i="31"/>
  <c r="AW110" i="31"/>
  <c r="AX110" i="31"/>
  <c r="AY110" i="31"/>
  <c r="AZ110" i="31"/>
  <c r="BA110" i="31"/>
  <c r="BB110" i="31"/>
  <c r="BC110" i="31"/>
  <c r="BD110" i="31"/>
  <c r="BE110" i="31"/>
  <c r="BF110" i="31"/>
  <c r="BG110" i="31"/>
  <c r="BH110" i="31"/>
  <c r="BI110" i="31"/>
  <c r="BJ110" i="31"/>
  <c r="BK110" i="31"/>
  <c r="BL110" i="31"/>
  <c r="BM110" i="31"/>
  <c r="BN110" i="31"/>
  <c r="BO110" i="31"/>
  <c r="BP110" i="31"/>
  <c r="BQ110" i="31"/>
  <c r="BR110" i="31"/>
  <c r="BS110" i="31"/>
  <c r="BT110" i="31"/>
  <c r="BU110" i="31"/>
  <c r="BV110" i="31"/>
  <c r="BW110" i="31"/>
  <c r="BX110" i="31"/>
  <c r="BY110" i="31"/>
  <c r="BZ110" i="31"/>
  <c r="CA110" i="31"/>
  <c r="CB110" i="31"/>
  <c r="CC110" i="31"/>
  <c r="CD110" i="31"/>
  <c r="CE110" i="31"/>
  <c r="CF110" i="31"/>
  <c r="CG110" i="31"/>
  <c r="CH110" i="31"/>
  <c r="CI110" i="31"/>
  <c r="CJ110" i="31"/>
  <c r="CK110" i="31"/>
  <c r="CL110" i="31"/>
  <c r="CM110" i="31"/>
  <c r="CN110" i="31"/>
  <c r="CO110" i="31"/>
  <c r="CP110" i="31"/>
  <c r="CQ110" i="31"/>
  <c r="CR110" i="31"/>
  <c r="CS110" i="31"/>
  <c r="CT110" i="31"/>
  <c r="CU110" i="31"/>
  <c r="CV110" i="31"/>
  <c r="CW110" i="31"/>
  <c r="CX110" i="31"/>
  <c r="CY110" i="31"/>
  <c r="CZ110" i="31"/>
  <c r="DA110" i="31"/>
  <c r="DB110" i="31"/>
  <c r="DC110" i="31"/>
  <c r="DD110" i="31"/>
  <c r="DE110" i="31"/>
  <c r="DF110" i="31"/>
  <c r="DG110" i="31"/>
  <c r="DH110" i="31"/>
  <c r="DI110" i="31"/>
  <c r="DJ110" i="31"/>
  <c r="DK110" i="31"/>
  <c r="DL110" i="31"/>
  <c r="DM110" i="31"/>
  <c r="DN110" i="31"/>
  <c r="DO110" i="31"/>
  <c r="DP110" i="31"/>
  <c r="DQ110" i="31"/>
  <c r="DR110" i="31"/>
  <c r="DS110" i="31"/>
  <c r="DT110" i="31"/>
  <c r="DU110" i="31"/>
  <c r="DV110" i="31"/>
  <c r="DW110" i="31"/>
  <c r="DX110" i="31"/>
  <c r="DY110" i="31"/>
  <c r="DZ110" i="31"/>
  <c r="EA110" i="31"/>
  <c r="EB110" i="31"/>
  <c r="EC110" i="31"/>
  <c r="ED110" i="31"/>
  <c r="EE110" i="31"/>
  <c r="EF110" i="31"/>
  <c r="EG110" i="31"/>
  <c r="EH110" i="31"/>
  <c r="EI110" i="31"/>
  <c r="EJ110" i="31"/>
  <c r="EK110" i="31"/>
  <c r="EL110" i="31"/>
  <c r="EM110" i="31"/>
  <c r="EN110" i="31"/>
  <c r="EO110" i="31"/>
  <c r="EP110" i="31"/>
  <c r="EQ110" i="31"/>
  <c r="ER110" i="31"/>
  <c r="ES110" i="31"/>
  <c r="ET110" i="31"/>
  <c r="EU110" i="31"/>
  <c r="EV110" i="31"/>
  <c r="EW110" i="31"/>
  <c r="EX110" i="31"/>
  <c r="EY110" i="31"/>
  <c r="EZ110" i="31"/>
  <c r="FA110" i="31"/>
  <c r="FB110" i="31"/>
  <c r="FC110" i="31"/>
  <c r="FD110" i="31"/>
  <c r="FE110" i="31"/>
  <c r="FF110" i="31"/>
  <c r="FG110" i="31"/>
  <c r="FH110" i="31"/>
  <c r="FI110" i="31"/>
  <c r="FJ110" i="31"/>
  <c r="FK110" i="31"/>
  <c r="FL110" i="31"/>
  <c r="FM110" i="31"/>
  <c r="FN110" i="31"/>
  <c r="FO110" i="31"/>
  <c r="FP110" i="31"/>
  <c r="FQ110" i="31"/>
  <c r="FR110" i="31"/>
  <c r="FS110" i="31"/>
  <c r="FT110" i="31"/>
  <c r="FU110" i="31"/>
  <c r="FV110" i="31"/>
  <c r="FW110" i="31"/>
  <c r="FX110" i="31"/>
  <c r="FY110" i="31"/>
  <c r="FZ110" i="31"/>
  <c r="GA110" i="31"/>
  <c r="GB110" i="31"/>
  <c r="GC110" i="31"/>
  <c r="GD110" i="31"/>
  <c r="GE110" i="31"/>
  <c r="GY114" i="31" s="1"/>
  <c r="GF110" i="31"/>
  <c r="GZ114" i="31" s="1"/>
  <c r="GG110" i="31"/>
  <c r="HA114" i="31" s="1"/>
  <c r="GH110" i="31"/>
  <c r="HB114" i="31" s="1"/>
  <c r="GI110" i="31"/>
  <c r="HC114" i="31" s="1"/>
  <c r="GJ110" i="31"/>
  <c r="HD114" i="31" s="1"/>
  <c r="GK110" i="31"/>
  <c r="HE114" i="31" s="1"/>
  <c r="GL110" i="31"/>
  <c r="HF114" i="31" s="1"/>
  <c r="GM110" i="31"/>
  <c r="HG114" i="31" s="1"/>
  <c r="GN110" i="31"/>
  <c r="HH114" i="31" s="1"/>
  <c r="GO110" i="31"/>
  <c r="HI114" i="31" s="1"/>
  <c r="GP110" i="31"/>
  <c r="HJ114" i="31" s="1"/>
  <c r="GQ110" i="31"/>
  <c r="GY115" i="31" s="1"/>
  <c r="GR110" i="31"/>
  <c r="GZ115" i="31" s="1"/>
  <c r="GS110" i="31"/>
  <c r="HA115" i="31" s="1"/>
  <c r="GT110" i="31"/>
  <c r="HB115" i="31" s="1"/>
  <c r="GU110" i="31"/>
  <c r="HC115" i="31" s="1"/>
  <c r="GV110" i="31"/>
  <c r="HD115" i="31" s="1"/>
  <c r="GW110" i="31"/>
  <c r="HE115" i="31" s="1"/>
  <c r="GX110" i="31"/>
  <c r="HF115" i="31" s="1"/>
  <c r="GY110" i="31"/>
  <c r="HG115" i="31" s="1"/>
  <c r="GZ110" i="31"/>
  <c r="HH115" i="31" s="1"/>
  <c r="HA110" i="31"/>
  <c r="HI115" i="31" s="1"/>
  <c r="HB110" i="31"/>
  <c r="HC110" i="31"/>
  <c r="GY116" i="31" s="1"/>
  <c r="HD110" i="31"/>
  <c r="GZ116" i="31" s="1"/>
  <c r="HE110" i="31"/>
  <c r="HA116" i="31" s="1"/>
  <c r="HF110" i="31"/>
  <c r="HB116" i="31" s="1"/>
  <c r="HG110" i="31"/>
  <c r="HH110" i="31"/>
  <c r="HD116" i="31" s="1"/>
  <c r="HI110" i="31"/>
  <c r="HE116" i="31" s="1"/>
  <c r="HJ110" i="31"/>
  <c r="HF116" i="31" s="1"/>
  <c r="HK110" i="31"/>
  <c r="HG116" i="31" s="1"/>
  <c r="HL110" i="31"/>
  <c r="HH116" i="31" s="1"/>
  <c r="HM110" i="31"/>
  <c r="HI116" i="31" s="1"/>
  <c r="HN110" i="31"/>
  <c r="HJ116" i="31" s="1"/>
  <c r="HO110" i="31"/>
  <c r="GY117" i="31" s="1"/>
  <c r="HP110" i="31"/>
  <c r="GZ117" i="31" s="1"/>
  <c r="HQ110" i="31"/>
  <c r="HA117" i="31" s="1"/>
  <c r="HR110" i="31"/>
  <c r="HS110" i="31"/>
  <c r="HC117" i="31" s="1"/>
  <c r="HT110" i="31"/>
  <c r="HD117" i="31" s="1"/>
  <c r="HU110" i="31"/>
  <c r="HE117" i="31" s="1"/>
  <c r="HV110" i="31"/>
  <c r="HF117" i="31" s="1"/>
  <c r="HW110" i="31"/>
  <c r="HG117" i="31" s="1"/>
  <c r="C111" i="31"/>
  <c r="D111" i="3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Q111" i="31"/>
  <c r="R111" i="31"/>
  <c r="S111" i="31"/>
  <c r="T111" i="31"/>
  <c r="U111" i="31"/>
  <c r="V111" i="31"/>
  <c r="W111" i="31"/>
  <c r="X111" i="31"/>
  <c r="Y111" i="31"/>
  <c r="Z111" i="31"/>
  <c r="AA111" i="31"/>
  <c r="AB111" i="31"/>
  <c r="AC111" i="31"/>
  <c r="AD111" i="31"/>
  <c r="AE111" i="31"/>
  <c r="AF111" i="31"/>
  <c r="AG111" i="31"/>
  <c r="AH111" i="31"/>
  <c r="AI111" i="31"/>
  <c r="AJ111" i="31"/>
  <c r="AK111" i="31"/>
  <c r="AL111" i="31"/>
  <c r="AM111" i="31"/>
  <c r="AN111" i="31"/>
  <c r="AO111" i="31"/>
  <c r="AP111" i="31"/>
  <c r="AQ111" i="31"/>
  <c r="AR111" i="31"/>
  <c r="AS111" i="31"/>
  <c r="AT111" i="31"/>
  <c r="AU111" i="31"/>
  <c r="AV111" i="31"/>
  <c r="AW111" i="31"/>
  <c r="AX111" i="31"/>
  <c r="AY111" i="31"/>
  <c r="AZ111" i="31"/>
  <c r="BA111" i="31"/>
  <c r="BB111" i="31"/>
  <c r="BC111" i="31"/>
  <c r="BD111" i="31"/>
  <c r="BE111" i="31"/>
  <c r="BF111" i="31"/>
  <c r="BG111" i="31"/>
  <c r="BH111" i="31"/>
  <c r="BI111" i="31"/>
  <c r="BJ111" i="31"/>
  <c r="BK111" i="31"/>
  <c r="BL111" i="31"/>
  <c r="BM111" i="31"/>
  <c r="BN111" i="31"/>
  <c r="BO111" i="31"/>
  <c r="BP111" i="31"/>
  <c r="BQ111" i="31"/>
  <c r="BR111" i="31"/>
  <c r="BS111" i="31"/>
  <c r="BT111" i="31"/>
  <c r="BU111" i="31"/>
  <c r="BV111" i="31"/>
  <c r="BW111" i="31"/>
  <c r="BX111" i="31"/>
  <c r="BY111" i="31"/>
  <c r="BZ111" i="31"/>
  <c r="CA111" i="31"/>
  <c r="CB111" i="31"/>
  <c r="CC111" i="31"/>
  <c r="CD111" i="31"/>
  <c r="CE111" i="31"/>
  <c r="CF111" i="31"/>
  <c r="CG111" i="31"/>
  <c r="CH111" i="31"/>
  <c r="CI111" i="31"/>
  <c r="CJ111" i="31"/>
  <c r="CK111" i="31"/>
  <c r="CL111" i="31"/>
  <c r="CM111" i="31"/>
  <c r="CN111" i="31"/>
  <c r="CO111" i="31"/>
  <c r="CP111" i="31"/>
  <c r="CQ111" i="31"/>
  <c r="CR111" i="31"/>
  <c r="CS111" i="31"/>
  <c r="CT111" i="31"/>
  <c r="CU111" i="31"/>
  <c r="CV111" i="31"/>
  <c r="CW111" i="31"/>
  <c r="CX111" i="31"/>
  <c r="CY111" i="31"/>
  <c r="CZ111" i="31"/>
  <c r="DA111" i="31"/>
  <c r="DB111" i="31"/>
  <c r="DC111" i="31"/>
  <c r="DD111" i="31"/>
  <c r="DE111" i="31"/>
  <c r="DF111" i="31"/>
  <c r="DG111" i="31"/>
  <c r="DH111" i="31"/>
  <c r="DI111" i="31"/>
  <c r="DJ111" i="31"/>
  <c r="DK111" i="31"/>
  <c r="DL111" i="31"/>
  <c r="DM111" i="31"/>
  <c r="DN111" i="31"/>
  <c r="DO111" i="31"/>
  <c r="DP111" i="31"/>
  <c r="DQ111" i="31"/>
  <c r="DR111" i="31"/>
  <c r="DS111" i="31"/>
  <c r="DT111" i="31"/>
  <c r="DU111" i="31"/>
  <c r="DV111" i="31"/>
  <c r="DW111" i="31"/>
  <c r="DX111" i="31"/>
  <c r="DY111" i="31"/>
  <c r="DZ111" i="31"/>
  <c r="EA111" i="31"/>
  <c r="EB111" i="31"/>
  <c r="EC111" i="31"/>
  <c r="ED111" i="31"/>
  <c r="EE111" i="31"/>
  <c r="EF111" i="31"/>
  <c r="EG111" i="31"/>
  <c r="EH111" i="31"/>
  <c r="EI111" i="31"/>
  <c r="EJ111" i="31"/>
  <c r="EK111" i="31"/>
  <c r="EL111" i="31"/>
  <c r="EM111" i="31"/>
  <c r="EN111" i="31"/>
  <c r="EO111" i="31"/>
  <c r="EP111" i="31"/>
  <c r="EQ111" i="31"/>
  <c r="ER111" i="31"/>
  <c r="ES111" i="31"/>
  <c r="ET111" i="31"/>
  <c r="EU111" i="31"/>
  <c r="EV111" i="31"/>
  <c r="EW111" i="31"/>
  <c r="EX111" i="31"/>
  <c r="EY111" i="31"/>
  <c r="EZ111" i="31"/>
  <c r="FA111" i="31"/>
  <c r="FB111" i="31"/>
  <c r="FC111" i="31"/>
  <c r="FD111" i="31"/>
  <c r="FE111" i="31"/>
  <c r="FF111" i="31"/>
  <c r="FG111" i="31"/>
  <c r="FH111" i="31"/>
  <c r="FI111" i="31"/>
  <c r="FJ111" i="31"/>
  <c r="FK111" i="31"/>
  <c r="FL111" i="31"/>
  <c r="FM111" i="31"/>
  <c r="FN111" i="31"/>
  <c r="FO111" i="31"/>
  <c r="FP111" i="31"/>
  <c r="FQ111" i="31"/>
  <c r="FR111" i="31"/>
  <c r="FS111" i="31"/>
  <c r="FT111" i="31"/>
  <c r="FU111" i="31"/>
  <c r="FV111" i="31"/>
  <c r="FW111" i="31"/>
  <c r="FX111" i="31"/>
  <c r="FY111" i="31"/>
  <c r="FZ111" i="31"/>
  <c r="GA111" i="31"/>
  <c r="GB111" i="31"/>
  <c r="GC111" i="31"/>
  <c r="GD111" i="31"/>
  <c r="GE111" i="31"/>
  <c r="GF111" i="31"/>
  <c r="GG111" i="31"/>
  <c r="GH111" i="31"/>
  <c r="GI111" i="31"/>
  <c r="GJ111" i="31"/>
  <c r="GK111" i="31"/>
  <c r="GL111" i="31"/>
  <c r="GM111" i="31"/>
  <c r="GN111" i="31"/>
  <c r="GO111" i="31"/>
  <c r="GP111" i="31"/>
  <c r="GQ111" i="31"/>
  <c r="GR111" i="31"/>
  <c r="GS111" i="31"/>
  <c r="GT111" i="31"/>
  <c r="GU111" i="31"/>
  <c r="GV111" i="31"/>
  <c r="GW111" i="31"/>
  <c r="GX111" i="31"/>
  <c r="GY111" i="31"/>
  <c r="GZ111" i="31"/>
  <c r="HA111" i="31"/>
  <c r="HB111" i="31"/>
  <c r="HC111" i="31"/>
  <c r="HD111" i="31"/>
  <c r="HE111" i="31"/>
  <c r="HF111" i="31"/>
  <c r="HG111" i="31"/>
  <c r="HH111" i="31"/>
  <c r="HI111" i="31"/>
  <c r="HJ111" i="31"/>
  <c r="HK111" i="31"/>
  <c r="HL111" i="31"/>
  <c r="HM111" i="31"/>
  <c r="HN111" i="31"/>
  <c r="HO111" i="31"/>
  <c r="HP111" i="31"/>
  <c r="HQ111" i="31"/>
  <c r="HR111" i="31"/>
  <c r="HS111" i="31"/>
  <c r="HT111" i="31"/>
  <c r="HU111" i="31"/>
  <c r="HV111" i="31"/>
  <c r="HW111" i="31"/>
  <c r="B109" i="31"/>
  <c r="B110" i="31"/>
  <c r="B111" i="31"/>
  <c r="HK108" i="31"/>
  <c r="HL108" i="31"/>
  <c r="HM108" i="31"/>
  <c r="HN108" i="31"/>
  <c r="HO108" i="31"/>
  <c r="HP108" i="31"/>
  <c r="HQ108" i="31"/>
  <c r="HR108" i="31"/>
  <c r="HS108" i="31"/>
  <c r="HT108" i="31"/>
  <c r="HU108" i="31"/>
  <c r="HV108" i="31"/>
  <c r="HW108" i="31"/>
  <c r="HX108" i="31"/>
  <c r="HY108" i="31"/>
  <c r="HZ108" i="31"/>
  <c r="IA108" i="31"/>
  <c r="IB108" i="31"/>
  <c r="HJ108" i="31"/>
  <c r="HI108" i="31"/>
  <c r="GA108" i="31"/>
  <c r="GB108" i="31"/>
  <c r="GC108" i="31"/>
  <c r="GD108" i="31"/>
  <c r="GE108" i="31"/>
  <c r="GF108" i="31"/>
  <c r="GG108" i="31"/>
  <c r="GH108" i="31"/>
  <c r="GI108" i="31"/>
  <c r="GJ108" i="31"/>
  <c r="GK108" i="31"/>
  <c r="GL108" i="31"/>
  <c r="GM108" i="31"/>
  <c r="GN108" i="31"/>
  <c r="GO108" i="31"/>
  <c r="GP108" i="31"/>
  <c r="GQ108" i="31"/>
  <c r="GR108" i="31"/>
  <c r="HF103" i="31" s="1"/>
  <c r="GS108" i="31"/>
  <c r="GT108" i="31"/>
  <c r="GU108" i="31"/>
  <c r="GV108" i="31"/>
  <c r="GW108" i="31"/>
  <c r="GX108" i="31"/>
  <c r="GY108" i="31"/>
  <c r="GZ108" i="31"/>
  <c r="HA108" i="31"/>
  <c r="HB108" i="31"/>
  <c r="HC108" i="31"/>
  <c r="HD108" i="31"/>
  <c r="HE108" i="31"/>
  <c r="HF108" i="31"/>
  <c r="HG108" i="31"/>
  <c r="HH108" i="31"/>
  <c r="A109" i="31"/>
  <c r="A110" i="31"/>
  <c r="A111" i="31"/>
  <c r="B108" i="31"/>
  <c r="C108" i="3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Q108" i="31"/>
  <c r="R108" i="31"/>
  <c r="S108" i="31"/>
  <c r="T108" i="31"/>
  <c r="U108" i="31"/>
  <c r="V108" i="31"/>
  <c r="W108" i="31"/>
  <c r="X108" i="31"/>
  <c r="Y108" i="31"/>
  <c r="Z108" i="31"/>
  <c r="AA108" i="31"/>
  <c r="AB108" i="31"/>
  <c r="AC108" i="31"/>
  <c r="AD108" i="31"/>
  <c r="AE108" i="31"/>
  <c r="AF108" i="31"/>
  <c r="AG108" i="31"/>
  <c r="AH108" i="31"/>
  <c r="AI108" i="31"/>
  <c r="AJ108" i="31"/>
  <c r="AK108" i="31"/>
  <c r="AL108" i="31"/>
  <c r="AM108" i="31"/>
  <c r="AN108" i="31"/>
  <c r="AO108" i="31"/>
  <c r="AP108" i="31"/>
  <c r="AQ108" i="31"/>
  <c r="AR108" i="31"/>
  <c r="AS108" i="31"/>
  <c r="AT108" i="31"/>
  <c r="AU108" i="31"/>
  <c r="AV108" i="31"/>
  <c r="AW108" i="31"/>
  <c r="AX108" i="31"/>
  <c r="AY108" i="31"/>
  <c r="AZ108" i="31"/>
  <c r="BA108" i="31"/>
  <c r="BB108" i="31"/>
  <c r="BC108" i="31"/>
  <c r="BD108" i="31"/>
  <c r="BE108" i="31"/>
  <c r="BF108" i="31"/>
  <c r="BG108" i="31"/>
  <c r="BH108" i="31"/>
  <c r="BI108" i="31"/>
  <c r="BJ108" i="31"/>
  <c r="BK108" i="31"/>
  <c r="BL108" i="31"/>
  <c r="BM108" i="31"/>
  <c r="BN108" i="31"/>
  <c r="BO108" i="31"/>
  <c r="BP108" i="31"/>
  <c r="BQ108" i="31"/>
  <c r="BR108" i="31"/>
  <c r="BS108" i="31"/>
  <c r="BT108" i="31"/>
  <c r="BU108" i="31"/>
  <c r="BV108" i="31"/>
  <c r="BW108" i="31"/>
  <c r="BX108" i="31"/>
  <c r="BY108" i="31"/>
  <c r="BZ108" i="31"/>
  <c r="CA108" i="31"/>
  <c r="CB108" i="31"/>
  <c r="CC108" i="31"/>
  <c r="CD108" i="31"/>
  <c r="CE108" i="31"/>
  <c r="CF108" i="31"/>
  <c r="CG108" i="31"/>
  <c r="CH108" i="31"/>
  <c r="CI108" i="31"/>
  <c r="CJ108" i="31"/>
  <c r="CK108" i="31"/>
  <c r="CL108" i="31"/>
  <c r="CM108" i="31"/>
  <c r="CN108" i="31"/>
  <c r="CO108" i="31"/>
  <c r="CP108" i="31"/>
  <c r="CQ108" i="31"/>
  <c r="CR108" i="31"/>
  <c r="CS108" i="31"/>
  <c r="CT108" i="31"/>
  <c r="CU108" i="31"/>
  <c r="CV108" i="31"/>
  <c r="CW108" i="31"/>
  <c r="CX108" i="31"/>
  <c r="CY108" i="31"/>
  <c r="CZ108" i="31"/>
  <c r="DA108" i="31"/>
  <c r="DB108" i="31"/>
  <c r="DC108" i="31"/>
  <c r="DD108" i="31"/>
  <c r="DE108" i="31"/>
  <c r="DF108" i="31"/>
  <c r="DG108" i="31"/>
  <c r="DH108" i="31"/>
  <c r="DI108" i="31"/>
  <c r="DJ108" i="31"/>
  <c r="DK108" i="31"/>
  <c r="DL108" i="31"/>
  <c r="DM108" i="31"/>
  <c r="DN108" i="31"/>
  <c r="DO108" i="31"/>
  <c r="DP108" i="31"/>
  <c r="DQ108" i="31"/>
  <c r="DR108" i="31"/>
  <c r="DS108" i="31"/>
  <c r="DT108" i="31"/>
  <c r="DU108" i="31"/>
  <c r="DV108" i="31"/>
  <c r="DW108" i="31"/>
  <c r="DX108" i="31"/>
  <c r="DY108" i="31"/>
  <c r="DZ108" i="31"/>
  <c r="EA108" i="31"/>
  <c r="EB108" i="31"/>
  <c r="EC108" i="31"/>
  <c r="ED108" i="31"/>
  <c r="EE108" i="31"/>
  <c r="EF108" i="31"/>
  <c r="EG108" i="31"/>
  <c r="EH108" i="31"/>
  <c r="EI108" i="31"/>
  <c r="EJ108" i="31"/>
  <c r="EK108" i="31"/>
  <c r="EL108" i="31"/>
  <c r="EM108" i="31"/>
  <c r="EN108" i="31"/>
  <c r="EO108" i="31"/>
  <c r="EP108" i="31"/>
  <c r="EQ108" i="31"/>
  <c r="ER108" i="31"/>
  <c r="ES108" i="31"/>
  <c r="ET108" i="31"/>
  <c r="EU108" i="31"/>
  <c r="EV108" i="31"/>
  <c r="EW108" i="31"/>
  <c r="EX108" i="31"/>
  <c r="EY108" i="31"/>
  <c r="EZ108" i="31"/>
  <c r="FA108" i="31"/>
  <c r="FB108" i="31"/>
  <c r="FC108" i="31"/>
  <c r="FD108" i="31"/>
  <c r="FE108" i="31"/>
  <c r="FF108" i="31"/>
  <c r="FG108" i="31"/>
  <c r="FH108" i="31"/>
  <c r="FI108" i="31"/>
  <c r="FJ108" i="31"/>
  <c r="FK108" i="31"/>
  <c r="FL108" i="31"/>
  <c r="FM108" i="31"/>
  <c r="FN108" i="31"/>
  <c r="FO108" i="31"/>
  <c r="FP108" i="31"/>
  <c r="FQ108" i="31"/>
  <c r="FR108" i="31"/>
  <c r="FS108" i="31"/>
  <c r="FT108" i="31"/>
  <c r="FU108" i="31"/>
  <c r="FV108" i="31"/>
  <c r="FW108" i="31"/>
  <c r="FX108" i="31"/>
  <c r="FY108" i="31"/>
  <c r="FZ108" i="31"/>
  <c r="A108" i="31"/>
  <c r="GM11" i="9"/>
  <c r="GN11" i="9"/>
  <c r="GO11" i="9"/>
  <c r="GP11" i="9"/>
  <c r="GQ11" i="9"/>
  <c r="GR11" i="9"/>
  <c r="GS11" i="9"/>
  <c r="GT11" i="9"/>
  <c r="GU11" i="9"/>
  <c r="GV11" i="9"/>
  <c r="GW11" i="9"/>
  <c r="GM12" i="9"/>
  <c r="GN12" i="9"/>
  <c r="GO12" i="9"/>
  <c r="GP12" i="9"/>
  <c r="GQ12" i="9"/>
  <c r="GR12" i="9"/>
  <c r="GS12" i="9"/>
  <c r="GT12" i="9"/>
  <c r="GU12" i="9"/>
  <c r="GV12" i="9"/>
  <c r="GW12" i="9"/>
  <c r="GM13" i="9"/>
  <c r="GN13" i="9"/>
  <c r="GO13" i="9"/>
  <c r="GP13" i="9"/>
  <c r="GQ13" i="9"/>
  <c r="GR13" i="9"/>
  <c r="GS13" i="9"/>
  <c r="GT13" i="9"/>
  <c r="GU13" i="9"/>
  <c r="GV13" i="9"/>
  <c r="GW13" i="9"/>
  <c r="GM14" i="9"/>
  <c r="GN14" i="9"/>
  <c r="GO14" i="9"/>
  <c r="GP14" i="9"/>
  <c r="GQ14" i="9"/>
  <c r="GR14" i="9"/>
  <c r="GS14" i="9"/>
  <c r="GT14" i="9"/>
  <c r="GU14" i="9"/>
  <c r="GV14" i="9"/>
  <c r="GW14" i="9"/>
  <c r="GL14" i="9"/>
  <c r="GL13" i="9"/>
  <c r="GL12" i="9"/>
  <c r="GL11" i="9"/>
  <c r="BW20" i="163"/>
  <c r="BW19" i="163"/>
  <c r="BX19" i="163" s="1"/>
  <c r="BX17" i="163"/>
  <c r="BV10" i="163"/>
  <c r="BV11" i="163"/>
  <c r="C3" i="163"/>
  <c r="D3" i="163"/>
  <c r="E3" i="163"/>
  <c r="F3" i="163"/>
  <c r="G3" i="163"/>
  <c r="H3" i="163"/>
  <c r="I3" i="163"/>
  <c r="J3" i="163"/>
  <c r="K3" i="163"/>
  <c r="L3" i="163"/>
  <c r="M3" i="163"/>
  <c r="N3" i="163"/>
  <c r="O3" i="163"/>
  <c r="P3" i="163"/>
  <c r="Q3" i="163"/>
  <c r="R3" i="163"/>
  <c r="S3" i="163"/>
  <c r="T3" i="163"/>
  <c r="U3" i="163"/>
  <c r="V3" i="163"/>
  <c r="W3" i="163"/>
  <c r="X3" i="163"/>
  <c r="Y3" i="163"/>
  <c r="Z3" i="163"/>
  <c r="AA3" i="163"/>
  <c r="AB3" i="163"/>
  <c r="AC3" i="163"/>
  <c r="AD3" i="163"/>
  <c r="AE3" i="163"/>
  <c r="AF3" i="163"/>
  <c r="AG3" i="163"/>
  <c r="AH3" i="163"/>
  <c r="AI3" i="163"/>
  <c r="AJ3" i="163"/>
  <c r="AK3" i="163"/>
  <c r="AL3" i="163"/>
  <c r="AM3" i="163"/>
  <c r="AN3" i="163"/>
  <c r="AO3" i="163"/>
  <c r="AP3" i="163"/>
  <c r="AQ3" i="163"/>
  <c r="AR3" i="163"/>
  <c r="AS3" i="163"/>
  <c r="AT3" i="163"/>
  <c r="AU3" i="163"/>
  <c r="AV3" i="163"/>
  <c r="AW3" i="163"/>
  <c r="AX3" i="163"/>
  <c r="AY3" i="163"/>
  <c r="AZ3" i="163"/>
  <c r="BA3" i="163"/>
  <c r="BB3" i="163"/>
  <c r="BC3" i="163"/>
  <c r="BD3" i="163"/>
  <c r="BE3" i="163"/>
  <c r="BF3" i="163"/>
  <c r="BG3" i="163"/>
  <c r="BH3" i="163"/>
  <c r="BI3" i="163"/>
  <c r="BJ3" i="163"/>
  <c r="BK3" i="163"/>
  <c r="BL3" i="163"/>
  <c r="BM3" i="163"/>
  <c r="BN3" i="163"/>
  <c r="BO3" i="163"/>
  <c r="BP3" i="163"/>
  <c r="BQ3" i="163"/>
  <c r="BR3" i="163"/>
  <c r="BS3" i="163"/>
  <c r="BT3" i="163"/>
  <c r="BU3" i="163"/>
  <c r="BV3" i="163"/>
  <c r="BW3" i="163"/>
  <c r="BX3" i="163"/>
  <c r="BY3" i="163"/>
  <c r="BZ3" i="163"/>
  <c r="CA3" i="163"/>
  <c r="CB3" i="163"/>
  <c r="CC3" i="163"/>
  <c r="CD3" i="163"/>
  <c r="CE3" i="163"/>
  <c r="CF3" i="163"/>
  <c r="CG3" i="163"/>
  <c r="CH3" i="163"/>
  <c r="CI3" i="163"/>
  <c r="CJ3" i="163"/>
  <c r="CK3" i="163"/>
  <c r="CL3" i="163"/>
  <c r="CM3" i="163"/>
  <c r="CN3" i="163"/>
  <c r="CO3" i="163"/>
  <c r="CP3" i="163"/>
  <c r="CQ3" i="163"/>
  <c r="CR3" i="163"/>
  <c r="CS3" i="163"/>
  <c r="CT3" i="163"/>
  <c r="CU3" i="163"/>
  <c r="CV3" i="163"/>
  <c r="CW3" i="163"/>
  <c r="CX3" i="163"/>
  <c r="CY3" i="163"/>
  <c r="CZ3" i="163"/>
  <c r="DA3" i="163"/>
  <c r="DB3" i="163"/>
  <c r="DC3" i="163"/>
  <c r="DD3" i="163"/>
  <c r="DE3" i="163"/>
  <c r="DF3" i="163"/>
  <c r="DG3" i="163"/>
  <c r="DH3" i="163"/>
  <c r="DI3" i="163"/>
  <c r="DJ3" i="163"/>
  <c r="DK3" i="163"/>
  <c r="DL3" i="163"/>
  <c r="DM3" i="163"/>
  <c r="DN3" i="163"/>
  <c r="DO3" i="163"/>
  <c r="DP3" i="163"/>
  <c r="DQ3" i="163"/>
  <c r="DR3" i="163"/>
  <c r="DS3" i="163"/>
  <c r="DT3" i="163"/>
  <c r="DU3" i="163"/>
  <c r="DV3" i="163"/>
  <c r="DW3" i="163"/>
  <c r="DX3" i="163"/>
  <c r="C4" i="163"/>
  <c r="D4" i="163"/>
  <c r="E4" i="163"/>
  <c r="F4" i="163"/>
  <c r="G4" i="163"/>
  <c r="H4" i="163"/>
  <c r="I4" i="163"/>
  <c r="J4" i="163"/>
  <c r="K4" i="163"/>
  <c r="L4" i="163"/>
  <c r="M4" i="163"/>
  <c r="N4" i="163"/>
  <c r="O4" i="163"/>
  <c r="P4" i="163"/>
  <c r="Q4" i="163"/>
  <c r="R4" i="163"/>
  <c r="S4" i="163"/>
  <c r="T4" i="163"/>
  <c r="U4" i="163"/>
  <c r="V4" i="163"/>
  <c r="W4" i="163"/>
  <c r="X4" i="163"/>
  <c r="Y4" i="163"/>
  <c r="Z4" i="163"/>
  <c r="AA4" i="163"/>
  <c r="AB4" i="163"/>
  <c r="AC4" i="163"/>
  <c r="AD4" i="163"/>
  <c r="AE4" i="163"/>
  <c r="AF4" i="163"/>
  <c r="AG4" i="163"/>
  <c r="AH4" i="163"/>
  <c r="AI4" i="163"/>
  <c r="AJ4" i="163"/>
  <c r="AK4" i="163"/>
  <c r="AL4" i="163"/>
  <c r="AM4" i="163"/>
  <c r="AN4" i="163"/>
  <c r="AO4" i="163"/>
  <c r="AP4" i="163"/>
  <c r="AQ4" i="163"/>
  <c r="AR4" i="163"/>
  <c r="AS4" i="163"/>
  <c r="AT4" i="163"/>
  <c r="AU4" i="163"/>
  <c r="AV4" i="163"/>
  <c r="AW4" i="163"/>
  <c r="AX4" i="163"/>
  <c r="AY4" i="163"/>
  <c r="AZ4" i="163"/>
  <c r="BA4" i="163"/>
  <c r="BB4" i="163"/>
  <c r="BC4" i="163"/>
  <c r="BD4" i="163"/>
  <c r="BE4" i="163"/>
  <c r="BF4" i="163"/>
  <c r="BG4" i="163"/>
  <c r="BH4" i="163"/>
  <c r="BI4" i="163"/>
  <c r="BJ4" i="163"/>
  <c r="BK4" i="163"/>
  <c r="BL4" i="163"/>
  <c r="BM4" i="163"/>
  <c r="BN4" i="163"/>
  <c r="BO4" i="163"/>
  <c r="BP4" i="163"/>
  <c r="BQ4" i="163"/>
  <c r="BR4" i="163"/>
  <c r="BS4" i="163"/>
  <c r="BT4" i="163"/>
  <c r="BU4" i="163"/>
  <c r="BV4" i="163"/>
  <c r="BW4" i="163"/>
  <c r="BX4" i="163"/>
  <c r="BY4" i="163"/>
  <c r="BZ4" i="163"/>
  <c r="CA4" i="163"/>
  <c r="CB4" i="163"/>
  <c r="CC4" i="163"/>
  <c r="CD4" i="163"/>
  <c r="CE4" i="163"/>
  <c r="CF4" i="163"/>
  <c r="CG4" i="163"/>
  <c r="CH4" i="163"/>
  <c r="CI4" i="163"/>
  <c r="CJ4" i="163"/>
  <c r="CK4" i="163"/>
  <c r="CL4" i="163"/>
  <c r="CM4" i="163"/>
  <c r="CN4" i="163"/>
  <c r="CO4" i="163"/>
  <c r="CP4" i="163"/>
  <c r="CQ4" i="163"/>
  <c r="CR4" i="163"/>
  <c r="CS4" i="163"/>
  <c r="CT4" i="163"/>
  <c r="CU4" i="163"/>
  <c r="CV4" i="163"/>
  <c r="CW4" i="163"/>
  <c r="CX4" i="163"/>
  <c r="CY4" i="163"/>
  <c r="CZ4" i="163"/>
  <c r="DA4" i="163"/>
  <c r="DB4" i="163"/>
  <c r="DC4" i="163"/>
  <c r="DD4" i="163"/>
  <c r="DE4" i="163"/>
  <c r="DF4" i="163"/>
  <c r="DG4" i="163"/>
  <c r="DH4" i="163"/>
  <c r="DI4" i="163"/>
  <c r="DJ4" i="163"/>
  <c r="DK4" i="163"/>
  <c r="DL4" i="163"/>
  <c r="DM4" i="163"/>
  <c r="DN4" i="163"/>
  <c r="DO4" i="163"/>
  <c r="DP4" i="163"/>
  <c r="DQ4" i="163"/>
  <c r="DR4" i="163"/>
  <c r="DS4" i="163"/>
  <c r="DT4" i="163"/>
  <c r="DU4" i="163"/>
  <c r="DV4" i="163"/>
  <c r="DW4" i="163"/>
  <c r="DX4" i="163"/>
  <c r="C5" i="163"/>
  <c r="D5" i="163"/>
  <c r="E5" i="163"/>
  <c r="F5" i="163"/>
  <c r="G5" i="163"/>
  <c r="H5" i="163"/>
  <c r="I5" i="163"/>
  <c r="J5" i="163"/>
  <c r="K5" i="163"/>
  <c r="L5" i="163"/>
  <c r="M5" i="163"/>
  <c r="N5" i="163"/>
  <c r="O5" i="163"/>
  <c r="P5" i="163"/>
  <c r="Q5" i="163"/>
  <c r="R5" i="163"/>
  <c r="S5" i="163"/>
  <c r="T5" i="163"/>
  <c r="U5" i="163"/>
  <c r="V5" i="163"/>
  <c r="W5" i="163"/>
  <c r="X5" i="163"/>
  <c r="Y5" i="163"/>
  <c r="Z5" i="163"/>
  <c r="AA5" i="163"/>
  <c r="AB5" i="163"/>
  <c r="AC5" i="163"/>
  <c r="AD5" i="163"/>
  <c r="AE5" i="163"/>
  <c r="AF5" i="163"/>
  <c r="AG5" i="163"/>
  <c r="AH5" i="163"/>
  <c r="AI5" i="163"/>
  <c r="AJ5" i="163"/>
  <c r="AK5" i="163"/>
  <c r="AL5" i="163"/>
  <c r="AM5" i="163"/>
  <c r="AN5" i="163"/>
  <c r="AO5" i="163"/>
  <c r="AP5" i="163"/>
  <c r="AQ5" i="163"/>
  <c r="AR5" i="163"/>
  <c r="AS5" i="163"/>
  <c r="AT5" i="163"/>
  <c r="AU5" i="163"/>
  <c r="AV5" i="163"/>
  <c r="AW5" i="163"/>
  <c r="AX5" i="163"/>
  <c r="AY5" i="163"/>
  <c r="AZ5" i="163"/>
  <c r="BA5" i="163"/>
  <c r="BB5" i="163"/>
  <c r="BC5" i="163"/>
  <c r="BD5" i="163"/>
  <c r="BE5" i="163"/>
  <c r="BF5" i="163"/>
  <c r="BG5" i="163"/>
  <c r="BH5" i="163"/>
  <c r="BI5" i="163"/>
  <c r="BJ5" i="163"/>
  <c r="BK5" i="163"/>
  <c r="BL5" i="163"/>
  <c r="BM5" i="163"/>
  <c r="BN5" i="163"/>
  <c r="BO5" i="163"/>
  <c r="BP5" i="163"/>
  <c r="BQ5" i="163"/>
  <c r="BR5" i="163"/>
  <c r="BS5" i="163"/>
  <c r="BT5" i="163"/>
  <c r="BU5" i="163"/>
  <c r="BV5" i="163"/>
  <c r="BW5" i="163"/>
  <c r="BX5" i="163"/>
  <c r="BY5" i="163"/>
  <c r="BZ5" i="163"/>
  <c r="CA5" i="163"/>
  <c r="CB5" i="163"/>
  <c r="CC5" i="163"/>
  <c r="CD5" i="163"/>
  <c r="CE5" i="163"/>
  <c r="CF5" i="163"/>
  <c r="CG5" i="163"/>
  <c r="CH5" i="163"/>
  <c r="CI5" i="163"/>
  <c r="CJ5" i="163"/>
  <c r="CK5" i="163"/>
  <c r="CL5" i="163"/>
  <c r="CM5" i="163"/>
  <c r="CN5" i="163"/>
  <c r="CO5" i="163"/>
  <c r="CP5" i="163"/>
  <c r="CQ5" i="163"/>
  <c r="CR5" i="163"/>
  <c r="CS5" i="163"/>
  <c r="CT5" i="163"/>
  <c r="CU5" i="163"/>
  <c r="CV5" i="163"/>
  <c r="CW5" i="163"/>
  <c r="CX5" i="163"/>
  <c r="CY5" i="163"/>
  <c r="CZ5" i="163"/>
  <c r="DA5" i="163"/>
  <c r="DB5" i="163"/>
  <c r="DC5" i="163"/>
  <c r="DD5" i="163"/>
  <c r="DE5" i="163"/>
  <c r="DF5" i="163"/>
  <c r="DG5" i="163"/>
  <c r="DH5" i="163"/>
  <c r="DI5" i="163"/>
  <c r="DJ5" i="163"/>
  <c r="DK5" i="163"/>
  <c r="DL5" i="163"/>
  <c r="DM5" i="163"/>
  <c r="DN5" i="163"/>
  <c r="DO5" i="163"/>
  <c r="DP5" i="163"/>
  <c r="DQ5" i="163"/>
  <c r="DR5" i="163"/>
  <c r="DS5" i="163"/>
  <c r="DT5" i="163"/>
  <c r="DU5" i="163"/>
  <c r="DV5" i="163"/>
  <c r="DW5" i="163"/>
  <c r="DX5" i="163"/>
  <c r="C6" i="163"/>
  <c r="D6" i="163"/>
  <c r="E6" i="163"/>
  <c r="F6" i="163"/>
  <c r="G6" i="163"/>
  <c r="H6" i="163"/>
  <c r="I6" i="163"/>
  <c r="J6" i="163"/>
  <c r="K6" i="163"/>
  <c r="L6" i="163"/>
  <c r="M6" i="163"/>
  <c r="N6" i="163"/>
  <c r="O6" i="163"/>
  <c r="P6" i="163"/>
  <c r="Q6" i="163"/>
  <c r="R6" i="163"/>
  <c r="S6" i="163"/>
  <c r="T6" i="163"/>
  <c r="U6" i="163"/>
  <c r="V6" i="163"/>
  <c r="W6" i="163"/>
  <c r="X6" i="163"/>
  <c r="Y6" i="163"/>
  <c r="Z6" i="163"/>
  <c r="AA6" i="163"/>
  <c r="AB6" i="163"/>
  <c r="AC6" i="163"/>
  <c r="AD6" i="163"/>
  <c r="AE6" i="163"/>
  <c r="AF6" i="163"/>
  <c r="AG6" i="163"/>
  <c r="AH6" i="163"/>
  <c r="AI6" i="163"/>
  <c r="AJ6" i="163"/>
  <c r="AK6" i="163"/>
  <c r="AL6" i="163"/>
  <c r="AM6" i="163"/>
  <c r="AN6" i="163"/>
  <c r="AO6" i="163"/>
  <c r="AP6" i="163"/>
  <c r="AQ6" i="163"/>
  <c r="AR6" i="163"/>
  <c r="AS6" i="163"/>
  <c r="AT6" i="163"/>
  <c r="AU6" i="163"/>
  <c r="AV6" i="163"/>
  <c r="AW6" i="163"/>
  <c r="AX6" i="163"/>
  <c r="AY6" i="163"/>
  <c r="AZ6" i="163"/>
  <c r="BA6" i="163"/>
  <c r="BB6" i="163"/>
  <c r="BC6" i="163"/>
  <c r="BD6" i="163"/>
  <c r="BE6" i="163"/>
  <c r="BF6" i="163"/>
  <c r="BG6" i="163"/>
  <c r="BH6" i="163"/>
  <c r="BI6" i="163"/>
  <c r="BJ6" i="163"/>
  <c r="BK6" i="163"/>
  <c r="BL6" i="163"/>
  <c r="BM6" i="163"/>
  <c r="BN6" i="163"/>
  <c r="BO6" i="163"/>
  <c r="BP6" i="163"/>
  <c r="BQ6" i="163"/>
  <c r="BR6" i="163"/>
  <c r="BS6" i="163"/>
  <c r="BT6" i="163"/>
  <c r="BU6" i="163"/>
  <c r="BV6" i="163"/>
  <c r="BW6" i="163"/>
  <c r="BX6" i="163"/>
  <c r="BY6" i="163"/>
  <c r="BZ6" i="163"/>
  <c r="CA6" i="163"/>
  <c r="CB6" i="163"/>
  <c r="CC6" i="163"/>
  <c r="CD6" i="163"/>
  <c r="CE6" i="163"/>
  <c r="CF6" i="163"/>
  <c r="CG6" i="163"/>
  <c r="CH6" i="163"/>
  <c r="CI6" i="163"/>
  <c r="CJ6" i="163"/>
  <c r="CK6" i="163"/>
  <c r="CL6" i="163"/>
  <c r="CM6" i="163"/>
  <c r="CN6" i="163"/>
  <c r="CO6" i="163"/>
  <c r="CP6" i="163"/>
  <c r="CQ6" i="163"/>
  <c r="CR6" i="163"/>
  <c r="CS6" i="163"/>
  <c r="CT6" i="163"/>
  <c r="CU6" i="163"/>
  <c r="CV6" i="163"/>
  <c r="CW6" i="163"/>
  <c r="CX6" i="163"/>
  <c r="CY6" i="163"/>
  <c r="CZ6" i="163"/>
  <c r="DA6" i="163"/>
  <c r="DB6" i="163"/>
  <c r="DC6" i="163"/>
  <c r="DD6" i="163"/>
  <c r="DE6" i="163"/>
  <c r="DF6" i="163"/>
  <c r="DG6" i="163"/>
  <c r="DH6" i="163"/>
  <c r="DI6" i="163"/>
  <c r="DJ6" i="163"/>
  <c r="DK6" i="163"/>
  <c r="DL6" i="163"/>
  <c r="DM6" i="163"/>
  <c r="DN6" i="163"/>
  <c r="DO6" i="163"/>
  <c r="DP6" i="163"/>
  <c r="DQ6" i="163"/>
  <c r="DR6" i="163"/>
  <c r="DS6" i="163"/>
  <c r="DT6" i="163"/>
  <c r="DU6" i="163"/>
  <c r="DV6" i="163"/>
  <c r="DW6" i="163"/>
  <c r="DX6" i="163"/>
  <c r="B4" i="163"/>
  <c r="B5" i="163"/>
  <c r="B6" i="163"/>
  <c r="B3" i="163"/>
  <c r="IJ58" i="64"/>
  <c r="IJ31" i="64"/>
  <c r="IJ32" i="64"/>
  <c r="IJ33" i="64"/>
  <c r="IJ28" i="64"/>
  <c r="IJ29" i="64"/>
  <c r="IJ13" i="64"/>
  <c r="EU41" i="50"/>
  <c r="EU40" i="50"/>
  <c r="EU39" i="50"/>
  <c r="EQ41" i="50"/>
  <c r="EQ40" i="50"/>
  <c r="EQ39" i="50"/>
  <c r="EU23" i="50"/>
  <c r="EU22" i="50"/>
  <c r="EU21" i="50"/>
  <c r="EQ23" i="50"/>
  <c r="EQ22" i="50"/>
  <c r="EQ21" i="50"/>
  <c r="E68" i="40"/>
  <c r="E67" i="40"/>
  <c r="E66" i="40"/>
  <c r="E37" i="40"/>
  <c r="E36" i="40"/>
  <c r="E35" i="40"/>
  <c r="E18" i="40"/>
  <c r="E17" i="40"/>
  <c r="E16" i="40"/>
  <c r="DC73" i="36"/>
  <c r="DC72" i="36"/>
  <c r="DC71" i="36"/>
  <c r="CY73" i="36"/>
  <c r="CY72" i="36"/>
  <c r="CY71" i="36"/>
  <c r="CY54" i="36"/>
  <c r="CY53" i="36"/>
  <c r="CY52" i="36"/>
  <c r="DC35" i="36"/>
  <c r="DC34" i="36"/>
  <c r="DC33" i="36"/>
  <c r="CY35" i="36"/>
  <c r="CY34" i="36"/>
  <c r="CY33" i="36"/>
  <c r="GC69" i="20"/>
  <c r="GC68" i="20"/>
  <c r="GC67" i="20"/>
  <c r="GC61" i="20"/>
  <c r="GC60" i="20"/>
  <c r="GC59" i="20"/>
  <c r="FY61" i="20"/>
  <c r="FY60" i="20"/>
  <c r="FY59" i="20"/>
  <c r="HN35" i="17"/>
  <c r="HN34" i="17"/>
  <c r="HN33" i="17"/>
  <c r="O19" i="12"/>
  <c r="O18" i="12"/>
  <c r="O17" i="12"/>
  <c r="F27" i="12"/>
  <c r="F26" i="12"/>
  <c r="F25" i="12"/>
  <c r="K36" i="6"/>
  <c r="K35" i="6"/>
  <c r="K34" i="6"/>
  <c r="G36" i="6"/>
  <c r="G35" i="6"/>
  <c r="G34" i="6"/>
  <c r="C6" i="162"/>
  <c r="D6" i="162"/>
  <c r="E6" i="162"/>
  <c r="F6" i="162"/>
  <c r="G6" i="162"/>
  <c r="H6" i="162"/>
  <c r="I6" i="162"/>
  <c r="J6" i="162"/>
  <c r="K6" i="162"/>
  <c r="L6" i="162"/>
  <c r="M6" i="162"/>
  <c r="N6" i="162"/>
  <c r="O6" i="162"/>
  <c r="P6" i="162"/>
  <c r="Q6" i="162"/>
  <c r="R6" i="162"/>
  <c r="S6" i="162"/>
  <c r="V6" i="162"/>
  <c r="W6" i="162"/>
  <c r="X6" i="162"/>
  <c r="Y6" i="162"/>
  <c r="Z6" i="162"/>
  <c r="AA6" i="162"/>
  <c r="AB6" i="162"/>
  <c r="AC6" i="162"/>
  <c r="AD6" i="162"/>
  <c r="AE6" i="162"/>
  <c r="AH6" i="162"/>
  <c r="AI6" i="162"/>
  <c r="AJ6" i="162"/>
  <c r="AK6" i="162"/>
  <c r="B6" i="162"/>
  <c r="C2" i="162"/>
  <c r="D2" i="162"/>
  <c r="E2" i="162"/>
  <c r="F2" i="162"/>
  <c r="G2" i="162"/>
  <c r="H2" i="162"/>
  <c r="I2" i="162"/>
  <c r="J2" i="162"/>
  <c r="K2" i="162"/>
  <c r="L2" i="162"/>
  <c r="M2" i="162"/>
  <c r="N2" i="162"/>
  <c r="O2" i="162"/>
  <c r="P2" i="162"/>
  <c r="Q2" i="162"/>
  <c r="R2" i="162"/>
  <c r="S2" i="162"/>
  <c r="T2" i="162"/>
  <c r="U2" i="162"/>
  <c r="V2" i="162"/>
  <c r="W2" i="162"/>
  <c r="X2" i="162"/>
  <c r="Y2" i="162"/>
  <c r="Z2" i="162"/>
  <c r="AA2" i="162"/>
  <c r="AB2" i="162"/>
  <c r="AC2" i="162"/>
  <c r="AD2" i="162"/>
  <c r="AE2" i="162"/>
  <c r="AF2" i="162"/>
  <c r="AG2" i="162"/>
  <c r="AH2" i="162"/>
  <c r="AI2" i="162"/>
  <c r="AJ2" i="162"/>
  <c r="AK2" i="162"/>
  <c r="C3" i="162"/>
  <c r="D3" i="162"/>
  <c r="E3" i="162"/>
  <c r="F3" i="162"/>
  <c r="G3" i="162"/>
  <c r="H3" i="162"/>
  <c r="I3" i="162"/>
  <c r="J3" i="162"/>
  <c r="K3" i="162"/>
  <c r="L3" i="162"/>
  <c r="M3" i="162"/>
  <c r="N3" i="162"/>
  <c r="O3" i="162"/>
  <c r="P3" i="162"/>
  <c r="Q3" i="162"/>
  <c r="R3" i="162"/>
  <c r="S3" i="162"/>
  <c r="T3" i="162"/>
  <c r="U3" i="162"/>
  <c r="V3" i="162"/>
  <c r="W3" i="162"/>
  <c r="X3" i="162"/>
  <c r="Y3" i="162"/>
  <c r="Z3" i="162"/>
  <c r="AA3" i="162"/>
  <c r="AB3" i="162"/>
  <c r="AC3" i="162"/>
  <c r="AD3" i="162"/>
  <c r="AE3" i="162"/>
  <c r="AF3" i="162"/>
  <c r="AG3" i="162"/>
  <c r="AH3" i="162"/>
  <c r="AI3" i="162"/>
  <c r="AJ3" i="162"/>
  <c r="AK3" i="162"/>
  <c r="C4" i="162"/>
  <c r="D4" i="162"/>
  <c r="E4" i="162"/>
  <c r="F4" i="162"/>
  <c r="G4" i="162"/>
  <c r="H4" i="162"/>
  <c r="I4" i="162"/>
  <c r="J4" i="162"/>
  <c r="K4" i="162"/>
  <c r="L4" i="162"/>
  <c r="M4" i="162"/>
  <c r="N4" i="162"/>
  <c r="O4" i="162"/>
  <c r="P4" i="162"/>
  <c r="Q4" i="162"/>
  <c r="R4" i="162"/>
  <c r="S4" i="162"/>
  <c r="T4" i="162"/>
  <c r="U4" i="162"/>
  <c r="V4" i="162"/>
  <c r="W4" i="162"/>
  <c r="X4" i="162"/>
  <c r="Y4" i="162"/>
  <c r="Z4" i="162"/>
  <c r="AA4" i="162"/>
  <c r="AB4" i="162"/>
  <c r="AC4" i="162"/>
  <c r="AD4" i="162"/>
  <c r="AE4" i="162"/>
  <c r="AF4" i="162"/>
  <c r="AG4" i="162"/>
  <c r="AH4" i="162"/>
  <c r="AI4" i="162"/>
  <c r="AJ4" i="162"/>
  <c r="AK4" i="162"/>
  <c r="C5" i="162"/>
  <c r="D5" i="162"/>
  <c r="E5" i="162"/>
  <c r="F5" i="162"/>
  <c r="G5" i="162"/>
  <c r="H5" i="162"/>
  <c r="I5" i="162"/>
  <c r="J5" i="162"/>
  <c r="K5" i="162"/>
  <c r="L5" i="162"/>
  <c r="M5" i="162"/>
  <c r="N5" i="162"/>
  <c r="O5" i="162"/>
  <c r="P5" i="162"/>
  <c r="Q5" i="162"/>
  <c r="R5" i="162"/>
  <c r="S5" i="162"/>
  <c r="T5" i="162"/>
  <c r="U5" i="162"/>
  <c r="V5" i="162"/>
  <c r="W5" i="162"/>
  <c r="X5" i="162"/>
  <c r="Y5" i="162"/>
  <c r="Z5" i="162"/>
  <c r="AA5" i="162"/>
  <c r="AB5" i="162"/>
  <c r="AC5" i="162"/>
  <c r="AD5" i="162"/>
  <c r="AE5" i="162"/>
  <c r="AF5" i="162"/>
  <c r="AG5" i="162"/>
  <c r="AH5" i="162"/>
  <c r="AI5" i="162"/>
  <c r="AJ5" i="162"/>
  <c r="AK5" i="162"/>
  <c r="B3" i="162"/>
  <c r="B4" i="162"/>
  <c r="B5" i="162"/>
  <c r="B2" i="162"/>
  <c r="II58" i="64"/>
  <c r="II31" i="64"/>
  <c r="II32" i="64"/>
  <c r="II33" i="64"/>
  <c r="II28" i="64"/>
  <c r="II29" i="64"/>
  <c r="II13" i="64"/>
  <c r="G20" i="52"/>
  <c r="G19" i="52"/>
  <c r="C100" i="100"/>
  <c r="C99" i="100"/>
  <c r="C98" i="100"/>
  <c r="C97" i="100"/>
  <c r="C96" i="100"/>
  <c r="C95" i="100"/>
  <c r="C94" i="100"/>
  <c r="C93" i="100"/>
  <c r="C92" i="100"/>
  <c r="C91" i="100"/>
  <c r="C90" i="100"/>
  <c r="C89" i="100"/>
  <c r="C88" i="100"/>
  <c r="C87" i="100"/>
  <c r="C86" i="100"/>
  <c r="C85" i="100"/>
  <c r="B42" i="61"/>
  <c r="B41" i="61"/>
  <c r="B40" i="61"/>
  <c r="B39" i="61"/>
  <c r="B38" i="61"/>
  <c r="B37" i="61"/>
  <c r="B36" i="61"/>
  <c r="B35" i="61"/>
  <c r="B34" i="61"/>
  <c r="B33" i="61"/>
  <c r="B32" i="61"/>
  <c r="B31" i="61"/>
  <c r="B30" i="61"/>
  <c r="F16" i="44"/>
  <c r="C100" i="98"/>
  <c r="C99" i="98"/>
  <c r="C98" i="98"/>
  <c r="C97" i="98"/>
  <c r="C96" i="98"/>
  <c r="C95" i="98"/>
  <c r="C94" i="98"/>
  <c r="C93" i="98"/>
  <c r="C92" i="98"/>
  <c r="C91" i="98"/>
  <c r="C90" i="98"/>
  <c r="C89" i="98"/>
  <c r="C88" i="98"/>
  <c r="C87" i="98"/>
  <c r="C86" i="98"/>
  <c r="C85" i="98"/>
  <c r="IH58" i="64"/>
  <c r="IH28" i="64"/>
  <c r="IH29" i="64"/>
  <c r="IH31" i="64"/>
  <c r="IH32" i="64"/>
  <c r="IH33" i="64"/>
  <c r="IH13" i="64"/>
  <c r="EQ2" i="36"/>
  <c r="ER2" i="36"/>
  <c r="ES2" i="36"/>
  <c r="ET2" i="36"/>
  <c r="EP2" i="36"/>
  <c r="EN2" i="36"/>
  <c r="EO2" i="36"/>
  <c r="IG31" i="64"/>
  <c r="IG32" i="64"/>
  <c r="IG33" i="64"/>
  <c r="IG28" i="64"/>
  <c r="IG29" i="64"/>
  <c r="IG13" i="64"/>
  <c r="HU27" i="2" l="1"/>
  <c r="HF102" i="31"/>
  <c r="HF104" i="31"/>
  <c r="HG103" i="31"/>
  <c r="HC121" i="31"/>
  <c r="HD121" i="31" s="1"/>
  <c r="HC122" i="31"/>
  <c r="HD122" i="31" s="1"/>
  <c r="HC123" i="31"/>
  <c r="HD123" i="31" s="1"/>
  <c r="HC124" i="31"/>
  <c r="HF101" i="31"/>
  <c r="HG102" i="31"/>
  <c r="BX18" i="163"/>
  <c r="HU28" i="2"/>
  <c r="GM45" i="6"/>
  <c r="GN45" i="6"/>
  <c r="GO45" i="6"/>
  <c r="GP45" i="6"/>
  <c r="GQ45" i="6"/>
  <c r="GR45" i="6"/>
  <c r="GS45" i="6"/>
  <c r="GT45" i="6"/>
  <c r="GU45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CV66" i="36"/>
  <c r="DB66" i="36"/>
  <c r="DC66" i="36"/>
  <c r="IF31" i="64"/>
  <c r="IF32" i="64"/>
  <c r="IF33" i="64"/>
  <c r="IF28" i="64"/>
  <c r="IF29" i="64"/>
  <c r="N25" i="54"/>
  <c r="N26" i="54"/>
  <c r="N27" i="54"/>
  <c r="N28" i="54"/>
  <c r="N29" i="54"/>
  <c r="N30" i="54"/>
  <c r="N31" i="54"/>
  <c r="N32" i="54"/>
  <c r="N33" i="54"/>
  <c r="N34" i="54"/>
  <c r="N35" i="54"/>
  <c r="N36" i="54"/>
  <c r="N37" i="54"/>
  <c r="N38" i="54"/>
  <c r="N39" i="54"/>
  <c r="N40" i="54"/>
  <c r="N41" i="54"/>
  <c r="N24" i="54"/>
  <c r="N25" i="100"/>
  <c r="N26" i="100"/>
  <c r="N40" i="100" s="1"/>
  <c r="N27" i="100"/>
  <c r="N28" i="100"/>
  <c r="N29" i="100"/>
  <c r="N30" i="100"/>
  <c r="N31" i="100"/>
  <c r="N32" i="100"/>
  <c r="N33" i="100"/>
  <c r="N34" i="100"/>
  <c r="N35" i="100"/>
  <c r="N36" i="100"/>
  <c r="N37" i="100"/>
  <c r="N38" i="100"/>
  <c r="N39" i="100"/>
  <c r="N24" i="100"/>
  <c r="C101" i="100"/>
  <c r="C101" i="98"/>
  <c r="FZ60" i="20"/>
  <c r="GG3" i="46"/>
  <c r="GH3" i="46"/>
  <c r="GI3" i="46"/>
  <c r="D11" i="40"/>
  <c r="E11" i="40"/>
  <c r="F11" i="40"/>
  <c r="G11" i="40"/>
  <c r="H11" i="40"/>
  <c r="I11" i="40"/>
  <c r="E15" i="40" s="1"/>
  <c r="J11" i="40"/>
  <c r="K11" i="40"/>
  <c r="L11" i="40"/>
  <c r="M11" i="40"/>
  <c r="D49" i="40"/>
  <c r="E49" i="40"/>
  <c r="F49" i="40"/>
  <c r="G49" i="40"/>
  <c r="H49" i="40"/>
  <c r="I49" i="40"/>
  <c r="J49" i="40"/>
  <c r="K49" i="40"/>
  <c r="L49" i="40"/>
  <c r="M49" i="40"/>
  <c r="D30" i="40"/>
  <c r="E30" i="40"/>
  <c r="F30" i="40"/>
  <c r="G30" i="40"/>
  <c r="H30" i="40"/>
  <c r="I30" i="40"/>
  <c r="E34" i="40" s="1"/>
  <c r="J30" i="40"/>
  <c r="K30" i="40"/>
  <c r="L30" i="40"/>
  <c r="M30" i="40"/>
  <c r="GG40" i="6"/>
  <c r="GH40" i="6"/>
  <c r="IE31" i="64"/>
  <c r="IE32" i="64"/>
  <c r="IE33" i="64"/>
  <c r="HG101" i="31" l="1"/>
  <c r="N11" i="54"/>
  <c r="N189" i="54" s="1"/>
  <c r="N3" i="54"/>
  <c r="N185" i="54" s="1"/>
  <c r="N4" i="54"/>
  <c r="N194" i="54" s="1"/>
  <c r="N5" i="54"/>
  <c r="N193" i="54" s="1"/>
  <c r="N6" i="54"/>
  <c r="N192" i="54" s="1"/>
  <c r="N7" i="54"/>
  <c r="N191" i="54" s="1"/>
  <c r="N8" i="54"/>
  <c r="N202" i="54" s="1"/>
  <c r="N9" i="54"/>
  <c r="N201" i="54" s="1"/>
  <c r="N10" i="54"/>
  <c r="N190" i="54" s="1"/>
  <c r="N12" i="54"/>
  <c r="N188" i="54" s="1"/>
  <c r="N13" i="54"/>
  <c r="N187" i="54" s="1"/>
  <c r="N14" i="54"/>
  <c r="N196" i="54" s="1"/>
  <c r="N15" i="54"/>
  <c r="N195" i="54" s="1"/>
  <c r="N16" i="54"/>
  <c r="N198" i="54" s="1"/>
  <c r="N17" i="54"/>
  <c r="N197" i="54" s="1"/>
  <c r="N18" i="54"/>
  <c r="N200" i="54" s="1"/>
  <c r="N19" i="54"/>
  <c r="N199" i="54" s="1"/>
  <c r="N2" i="54"/>
  <c r="N186" i="54" s="1"/>
  <c r="D19" i="100" l="1"/>
  <c r="E19" i="100"/>
  <c r="F19" i="100"/>
  <c r="G19" i="100"/>
  <c r="H19" i="100"/>
  <c r="I19" i="100"/>
  <c r="J19" i="100"/>
  <c r="K19" i="100"/>
  <c r="L19" i="100"/>
  <c r="M19" i="100"/>
  <c r="N3" i="100"/>
  <c r="C19" i="100"/>
  <c r="IE34" i="64"/>
  <c r="IF34" i="64"/>
  <c r="IG34" i="64"/>
  <c r="GI45" i="6" s="1"/>
  <c r="IH34" i="64"/>
  <c r="GJ45" i="6" s="1"/>
  <c r="II34" i="64"/>
  <c r="GK45" i="6" s="1"/>
  <c r="IJ34" i="64"/>
  <c r="GL45" i="6" s="1"/>
  <c r="IK34" i="64"/>
  <c r="IL34" i="64"/>
  <c r="IM34" i="64"/>
  <c r="IN34" i="64"/>
  <c r="IO34" i="64"/>
  <c r="IE28" i="64"/>
  <c r="IE29" i="64"/>
  <c r="D13" i="52" s="1"/>
  <c r="V48" i="64"/>
  <c r="W48" i="64"/>
  <c r="X48" i="64"/>
  <c r="Y48" i="64"/>
  <c r="Z48" i="64"/>
  <c r="AA48" i="64"/>
  <c r="AB48" i="64"/>
  <c r="AC48" i="64"/>
  <c r="AD48" i="64"/>
  <c r="AE48" i="64"/>
  <c r="AF48" i="64"/>
  <c r="AG48" i="64"/>
  <c r="AH48" i="64"/>
  <c r="AI48" i="64"/>
  <c r="AJ48" i="64"/>
  <c r="AK48" i="64"/>
  <c r="AL48" i="64"/>
  <c r="AM48" i="64"/>
  <c r="AN48" i="64"/>
  <c r="AO48" i="64"/>
  <c r="AP48" i="64"/>
  <c r="AQ48" i="64"/>
  <c r="AR48" i="64"/>
  <c r="AS48" i="64"/>
  <c r="AT48" i="64"/>
  <c r="AU48" i="64"/>
  <c r="AV48" i="64"/>
  <c r="AW48" i="64"/>
  <c r="AX48" i="64"/>
  <c r="AY48" i="64"/>
  <c r="AZ48" i="64"/>
  <c r="BA48" i="64"/>
  <c r="BB48" i="64"/>
  <c r="BC48" i="64"/>
  <c r="BD48" i="64"/>
  <c r="BE48" i="64"/>
  <c r="BF48" i="64"/>
  <c r="BG48" i="64"/>
  <c r="BH48" i="64"/>
  <c r="BI48" i="64"/>
  <c r="BJ48" i="64"/>
  <c r="BK48" i="64"/>
  <c r="BL48" i="64"/>
  <c r="BM48" i="64"/>
  <c r="BN48" i="64"/>
  <c r="BO48" i="64"/>
  <c r="BP48" i="64"/>
  <c r="BQ48" i="64"/>
  <c r="BR48" i="64"/>
  <c r="BS48" i="64"/>
  <c r="BT48" i="64"/>
  <c r="BU48" i="64"/>
  <c r="BV48" i="64"/>
  <c r="BW48" i="64"/>
  <c r="BX48" i="64"/>
  <c r="BY48" i="64"/>
  <c r="BZ48" i="64"/>
  <c r="CA48" i="64"/>
  <c r="CB48" i="64"/>
  <c r="CC48" i="64"/>
  <c r="CD48" i="64"/>
  <c r="CE48" i="64"/>
  <c r="CF48" i="64"/>
  <c r="CG48" i="64"/>
  <c r="CH48" i="64"/>
  <c r="CI48" i="64"/>
  <c r="CJ48" i="64"/>
  <c r="CK48" i="64"/>
  <c r="CL48" i="64"/>
  <c r="CM48" i="64"/>
  <c r="CN48" i="64"/>
  <c r="CO48" i="64"/>
  <c r="CP48" i="64"/>
  <c r="CQ48" i="64"/>
  <c r="CR48" i="64"/>
  <c r="CS48" i="64"/>
  <c r="CT48" i="64"/>
  <c r="CU48" i="64"/>
  <c r="CV48" i="64"/>
  <c r="CW48" i="64"/>
  <c r="CX48" i="64"/>
  <c r="CY48" i="64"/>
  <c r="CZ48" i="64"/>
  <c r="DA48" i="64"/>
  <c r="DB48" i="64"/>
  <c r="DC48" i="64"/>
  <c r="DD48" i="64"/>
  <c r="DE48" i="64"/>
  <c r="DF48" i="64"/>
  <c r="DG48" i="64"/>
  <c r="DH48" i="64"/>
  <c r="DI48" i="64"/>
  <c r="DJ48" i="64"/>
  <c r="DK48" i="64"/>
  <c r="DL48" i="64"/>
  <c r="DM48" i="64"/>
  <c r="DN48" i="64"/>
  <c r="DO48" i="64"/>
  <c r="DP48" i="64"/>
  <c r="DQ48" i="64"/>
  <c r="DR48" i="64"/>
  <c r="DS48" i="64"/>
  <c r="DT48" i="64"/>
  <c r="DU48" i="64"/>
  <c r="DV48" i="64"/>
  <c r="DW48" i="64"/>
  <c r="DX48" i="64"/>
  <c r="DY48" i="64"/>
  <c r="DZ48" i="64"/>
  <c r="EA48" i="64"/>
  <c r="EB48" i="64"/>
  <c r="EC48" i="64"/>
  <c r="ED48" i="64"/>
  <c r="EE48" i="64"/>
  <c r="EF48" i="64"/>
  <c r="EG48" i="64"/>
  <c r="EH48" i="64"/>
  <c r="EI48" i="64"/>
  <c r="EJ48" i="64"/>
  <c r="EK48" i="64"/>
  <c r="EL48" i="64"/>
  <c r="EM48" i="64"/>
  <c r="EN48" i="64"/>
  <c r="EO48" i="64"/>
  <c r="EP48" i="64"/>
  <c r="EQ48" i="64"/>
  <c r="ER48" i="64"/>
  <c r="ES48" i="64"/>
  <c r="ET48" i="64"/>
  <c r="EU48" i="64"/>
  <c r="EV48" i="64"/>
  <c r="EW48" i="64"/>
  <c r="EX48" i="64"/>
  <c r="EY48" i="64"/>
  <c r="EZ48" i="64"/>
  <c r="FA48" i="64"/>
  <c r="FB48" i="64"/>
  <c r="FC48" i="64"/>
  <c r="FD48" i="64"/>
  <c r="FE48" i="64"/>
  <c r="FF48" i="64"/>
  <c r="FG48" i="64"/>
  <c r="FH48" i="64"/>
  <c r="FI48" i="64"/>
  <c r="FJ48" i="64"/>
  <c r="FK48" i="64"/>
  <c r="FL48" i="64"/>
  <c r="FM48" i="64"/>
  <c r="FN48" i="64"/>
  <c r="FO48" i="64"/>
  <c r="FP48" i="64"/>
  <c r="FQ48" i="64"/>
  <c r="FR48" i="64"/>
  <c r="FS48" i="64"/>
  <c r="FT48" i="64"/>
  <c r="FU48" i="64"/>
  <c r="FV48" i="64"/>
  <c r="FW48" i="64"/>
  <c r="FX48" i="64"/>
  <c r="FY48" i="64"/>
  <c r="FZ48" i="64"/>
  <c r="GA48" i="64"/>
  <c r="GB48" i="64"/>
  <c r="GC48" i="64"/>
  <c r="GD48" i="64"/>
  <c r="GE48" i="64"/>
  <c r="GF48" i="64"/>
  <c r="GG48" i="64"/>
  <c r="GH48" i="64"/>
  <c r="GI48" i="64"/>
  <c r="GJ48" i="64"/>
  <c r="GK48" i="64"/>
  <c r="GL48" i="64"/>
  <c r="GM48" i="64"/>
  <c r="GN48" i="64"/>
  <c r="GO48" i="64"/>
  <c r="GP48" i="64"/>
  <c r="GQ48" i="64"/>
  <c r="GR48" i="64"/>
  <c r="GS48" i="64"/>
  <c r="GT48" i="64"/>
  <c r="GU48" i="64"/>
  <c r="GV48" i="64"/>
  <c r="GW48" i="64"/>
  <c r="GX48" i="64"/>
  <c r="GY48" i="64"/>
  <c r="GZ48" i="64"/>
  <c r="HA48" i="64"/>
  <c r="HB48" i="64"/>
  <c r="HC48" i="64"/>
  <c r="HD48" i="64"/>
  <c r="HE48" i="64"/>
  <c r="HF48" i="64"/>
  <c r="HG48" i="64"/>
  <c r="HH48" i="64"/>
  <c r="HI48" i="64"/>
  <c r="HJ48" i="64"/>
  <c r="HK48" i="64"/>
  <c r="HL48" i="64"/>
  <c r="HM48" i="64"/>
  <c r="HN48" i="64"/>
  <c r="HO48" i="64"/>
  <c r="HP48" i="64"/>
  <c r="HQ48" i="64"/>
  <c r="HR48" i="64"/>
  <c r="HS48" i="64"/>
  <c r="HT48" i="64"/>
  <c r="HU48" i="64"/>
  <c r="HV48" i="64"/>
  <c r="HW48" i="64"/>
  <c r="HX48" i="64"/>
  <c r="HY48" i="64"/>
  <c r="HZ48" i="64"/>
  <c r="IA48" i="64"/>
  <c r="IB48" i="64"/>
  <c r="IC48" i="64"/>
  <c r="ID48" i="64"/>
  <c r="IE48" i="64"/>
  <c r="IF48" i="64"/>
  <c r="IG48" i="64"/>
  <c r="IH48" i="64"/>
  <c r="II48" i="64"/>
  <c r="IJ48" i="64"/>
  <c r="IK48" i="64"/>
  <c r="IL48" i="64"/>
  <c r="IM48" i="64"/>
  <c r="IN48" i="64"/>
  <c r="IO48" i="64"/>
  <c r="IP48" i="64"/>
  <c r="U48" i="64"/>
  <c r="C49" i="40"/>
  <c r="C30" i="40"/>
  <c r="C11" i="40"/>
  <c r="FX15" i="20"/>
  <c r="FX11" i="20" s="1"/>
  <c r="FY15" i="20"/>
  <c r="FY17" i="20" s="1"/>
  <c r="FZ15" i="20"/>
  <c r="FZ11" i="20" s="1"/>
  <c r="FZ12" i="20" s="1"/>
  <c r="GA15" i="20"/>
  <c r="GA11" i="20" s="1"/>
  <c r="GA24" i="20" s="1"/>
  <c r="GA29" i="20" s="1"/>
  <c r="FX16" i="20"/>
  <c r="FX22" i="20" s="1"/>
  <c r="FY16" i="20"/>
  <c r="FY22" i="20" s="1"/>
  <c r="FZ16" i="20"/>
  <c r="FZ17" i="20" s="1"/>
  <c r="GA16" i="20"/>
  <c r="GA22" i="20" s="1"/>
  <c r="FY10" i="20"/>
  <c r="FY25" i="20" s="1"/>
  <c r="FY42" i="20" s="1"/>
  <c r="FZ10" i="20"/>
  <c r="FZ25" i="20" s="1"/>
  <c r="FZ42" i="20" s="1"/>
  <c r="FQ2" i="20"/>
  <c r="FR2" i="20"/>
  <c r="FS2" i="20"/>
  <c r="FT2" i="20"/>
  <c r="FT5" i="20" s="1"/>
  <c r="FU2" i="20"/>
  <c r="FU5" i="20" s="1"/>
  <c r="FV2" i="20"/>
  <c r="FW2" i="20"/>
  <c r="FX2" i="20"/>
  <c r="FY2" i="20"/>
  <c r="FY7" i="20" s="1"/>
  <c r="FZ2" i="20"/>
  <c r="FZ6" i="20" s="1"/>
  <c r="GA2" i="20"/>
  <c r="GA6" i="20" s="1"/>
  <c r="FQ3" i="20"/>
  <c r="FQ5" i="20" s="1"/>
  <c r="FR3" i="20"/>
  <c r="FR10" i="20" s="1"/>
  <c r="FR25" i="20" s="1"/>
  <c r="FR42" i="20" s="1"/>
  <c r="FS3" i="20"/>
  <c r="FT3" i="20"/>
  <c r="FU3" i="20"/>
  <c r="FV3" i="20"/>
  <c r="FW3" i="20"/>
  <c r="FX3" i="20"/>
  <c r="FX5" i="20" s="1"/>
  <c r="FY3" i="20"/>
  <c r="FZ3" i="20"/>
  <c r="FZ7" i="20" s="1"/>
  <c r="GA3" i="20"/>
  <c r="FQ4" i="20"/>
  <c r="FR4" i="20"/>
  <c r="FS4" i="20"/>
  <c r="FS10" i="20" s="1"/>
  <c r="FS25" i="20" s="1"/>
  <c r="FS42" i="20" s="1"/>
  <c r="FT4" i="20"/>
  <c r="FU4" i="20"/>
  <c r="FU10" i="20" s="1"/>
  <c r="FU25" i="20" s="1"/>
  <c r="FU42" i="20" s="1"/>
  <c r="FV4" i="20"/>
  <c r="FW4" i="20"/>
  <c r="FX4" i="20"/>
  <c r="FX10" i="20" s="1"/>
  <c r="FX25" i="20" s="1"/>
  <c r="FX42" i="20" s="1"/>
  <c r="FY4" i="20"/>
  <c r="FZ4" i="20"/>
  <c r="GA4" i="20"/>
  <c r="FX6" i="20"/>
  <c r="FZ21" i="20"/>
  <c r="GA21" i="20"/>
  <c r="DZ25" i="52"/>
  <c r="EA25" i="52"/>
  <c r="EB25" i="52"/>
  <c r="E13" i="52"/>
  <c r="F13" i="52"/>
  <c r="G13" i="52"/>
  <c r="H13" i="52"/>
  <c r="I13" i="52"/>
  <c r="DY25" i="52" s="1"/>
  <c r="J13" i="52"/>
  <c r="K13" i="52"/>
  <c r="L13" i="52"/>
  <c r="M13" i="52"/>
  <c r="EC25" i="52" s="1"/>
  <c r="M21" i="54"/>
  <c r="L21" i="54"/>
  <c r="K21" i="54"/>
  <c r="J21" i="54"/>
  <c r="I21" i="54"/>
  <c r="H21" i="54"/>
  <c r="G21" i="54"/>
  <c r="F21" i="54"/>
  <c r="E21" i="54"/>
  <c r="D21" i="54"/>
  <c r="C21" i="54"/>
  <c r="B21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N20" i="54"/>
  <c r="N204" i="54" s="1"/>
  <c r="N21" i="54"/>
  <c r="N203" i="54" s="1"/>
  <c r="FW10" i="20" l="1"/>
  <c r="FW25" i="20" s="1"/>
  <c r="FW42" i="20" s="1"/>
  <c r="FV10" i="20"/>
  <c r="FV25" i="20" s="1"/>
  <c r="FV42" i="20" s="1"/>
  <c r="FW6" i="20"/>
  <c r="FV5" i="20"/>
  <c r="DX25" i="52"/>
  <c r="G17" i="52"/>
  <c r="FV7" i="20"/>
  <c r="DW25" i="52"/>
  <c r="FU7" i="20"/>
  <c r="FT10" i="20"/>
  <c r="FT25" i="20" s="1"/>
  <c r="FT42" i="20" s="1"/>
  <c r="DV25" i="52"/>
  <c r="FT7" i="20"/>
  <c r="DU25" i="52"/>
  <c r="FS7" i="20"/>
  <c r="FS5" i="20"/>
  <c r="FS6" i="20"/>
  <c r="FY6" i="20"/>
  <c r="GA7" i="20"/>
  <c r="FV6" i="20"/>
  <c r="FY5" i="20"/>
  <c r="FT6" i="20"/>
  <c r="FQ10" i="20"/>
  <c r="FW5" i="20"/>
  <c r="FR6" i="20"/>
  <c r="FU6" i="20"/>
  <c r="FQ7" i="20"/>
  <c r="FX7" i="20"/>
  <c r="FW7" i="20"/>
  <c r="GA10" i="20"/>
  <c r="GA25" i="20" s="1"/>
  <c r="GA42" i="20" s="1"/>
  <c r="FR7" i="20"/>
  <c r="FR5" i="20"/>
  <c r="DT25" i="52"/>
  <c r="FQ6" i="20"/>
  <c r="FX24" i="20"/>
  <c r="FX29" i="20" s="1"/>
  <c r="FX12" i="20"/>
  <c r="GA17" i="20"/>
  <c r="FX17" i="20"/>
  <c r="FX21" i="20"/>
  <c r="FZ24" i="20"/>
  <c r="FZ29" i="20" s="1"/>
  <c r="FZ22" i="20"/>
  <c r="GA12" i="20"/>
  <c r="FY21" i="20"/>
  <c r="FY11" i="20"/>
  <c r="FQ25" i="20"/>
  <c r="FQ42" i="20" s="1"/>
  <c r="GA5" i="20"/>
  <c r="FZ5" i="20"/>
  <c r="P10" i="59"/>
  <c r="N10" i="59"/>
  <c r="Q10" i="59" s="1"/>
  <c r="P9" i="59"/>
  <c r="N9" i="59"/>
  <c r="Q9" i="59" s="1"/>
  <c r="P8" i="59"/>
  <c r="N8" i="59"/>
  <c r="Q8" i="59" s="1"/>
  <c r="P7" i="59"/>
  <c r="N7" i="59"/>
  <c r="Q7" i="59" s="1"/>
  <c r="P6" i="59"/>
  <c r="N6" i="59"/>
  <c r="Q6" i="59" s="1"/>
  <c r="P5" i="59"/>
  <c r="N5" i="59"/>
  <c r="Q5" i="59" s="1"/>
  <c r="P4" i="59"/>
  <c r="N4" i="59"/>
  <c r="Q4" i="59" s="1"/>
  <c r="P3" i="59"/>
  <c r="N3" i="59"/>
  <c r="Q3" i="59" s="1"/>
  <c r="P2" i="59"/>
  <c r="N2" i="59"/>
  <c r="Q2" i="59" s="1"/>
  <c r="N14" i="61"/>
  <c r="N13" i="61"/>
  <c r="N12" i="61"/>
  <c r="N11" i="61"/>
  <c r="N10" i="61"/>
  <c r="N9" i="61"/>
  <c r="N8" i="61"/>
  <c r="N7" i="61"/>
  <c r="N6" i="61"/>
  <c r="N5" i="61"/>
  <c r="N4" i="61"/>
  <c r="N3" i="61"/>
  <c r="N2" i="61"/>
  <c r="B19" i="100"/>
  <c r="N18" i="100"/>
  <c r="D100" i="100" s="1"/>
  <c r="N17" i="100"/>
  <c r="D99" i="100" s="1"/>
  <c r="N16" i="100"/>
  <c r="D98" i="100" s="1"/>
  <c r="N15" i="100"/>
  <c r="D97" i="100" s="1"/>
  <c r="N14" i="100"/>
  <c r="N13" i="100"/>
  <c r="D95" i="100" s="1"/>
  <c r="N12" i="100"/>
  <c r="D94" i="100" s="1"/>
  <c r="N11" i="100"/>
  <c r="D93" i="100" s="1"/>
  <c r="N10" i="100"/>
  <c r="D92" i="100" s="1"/>
  <c r="N9" i="100"/>
  <c r="D91" i="100" s="1"/>
  <c r="N8" i="100"/>
  <c r="D90" i="100" s="1"/>
  <c r="N7" i="100"/>
  <c r="D89" i="100" s="1"/>
  <c r="N6" i="100"/>
  <c r="D88" i="100" s="1"/>
  <c r="N5" i="100"/>
  <c r="D87" i="100" s="1"/>
  <c r="N4" i="100"/>
  <c r="D86" i="100" s="1"/>
  <c r="D85" i="100"/>
  <c r="M19" i="98"/>
  <c r="L19" i="98"/>
  <c r="K19" i="98"/>
  <c r="J19" i="98"/>
  <c r="I19" i="98"/>
  <c r="H19" i="98"/>
  <c r="G19" i="98"/>
  <c r="F19" i="98"/>
  <c r="E19" i="98"/>
  <c r="D19" i="98"/>
  <c r="C19" i="98"/>
  <c r="B19" i="98"/>
  <c r="N18" i="98"/>
  <c r="D100" i="98" s="1"/>
  <c r="N17" i="98"/>
  <c r="D99" i="98" s="1"/>
  <c r="N16" i="98"/>
  <c r="D98" i="98" s="1"/>
  <c r="N15" i="98"/>
  <c r="D97" i="98" s="1"/>
  <c r="N14" i="98"/>
  <c r="D96" i="98" s="1"/>
  <c r="N13" i="98"/>
  <c r="D95" i="98" s="1"/>
  <c r="N12" i="98"/>
  <c r="D94" i="98" s="1"/>
  <c r="N11" i="98"/>
  <c r="D93" i="98" s="1"/>
  <c r="N10" i="98"/>
  <c r="D92" i="98" s="1"/>
  <c r="N9" i="98"/>
  <c r="D91" i="98" s="1"/>
  <c r="N8" i="98"/>
  <c r="D90" i="98" s="1"/>
  <c r="N7" i="98"/>
  <c r="D89" i="98" s="1"/>
  <c r="N6" i="98"/>
  <c r="D88" i="98" s="1"/>
  <c r="N5" i="98"/>
  <c r="D87" i="98" s="1"/>
  <c r="N4" i="98"/>
  <c r="D86" i="98" s="1"/>
  <c r="N3" i="98"/>
  <c r="D85" i="98" s="1"/>
  <c r="HU31" i="64"/>
  <c r="HV31" i="64"/>
  <c r="HW31" i="64"/>
  <c r="HX31" i="64"/>
  <c r="HY31" i="64"/>
  <c r="HZ31" i="64"/>
  <c r="IA31" i="64"/>
  <c r="IB31" i="64"/>
  <c r="IC31" i="64"/>
  <c r="ID31" i="64"/>
  <c r="ID34" i="64" s="1"/>
  <c r="ID32" i="64"/>
  <c r="ID33" i="64"/>
  <c r="ID29" i="64"/>
  <c r="C13" i="52" s="1"/>
  <c r="ID28" i="64"/>
  <c r="GC58" i="20" l="1"/>
  <c r="GC66" i="20"/>
  <c r="D96" i="100"/>
  <c r="D101" i="100" s="1"/>
  <c r="N19" i="100"/>
  <c r="DS25" i="52"/>
  <c r="FY12" i="20"/>
  <c r="FY24" i="20"/>
  <c r="FY29" i="20" s="1"/>
  <c r="N19" i="98"/>
  <c r="D101" i="98" s="1"/>
  <c r="C16" i="44" l="1"/>
  <c r="D16" i="44"/>
  <c r="E16" i="44"/>
  <c r="G16" i="44"/>
  <c r="H16" i="44"/>
  <c r="I16" i="44"/>
  <c r="J16" i="44"/>
  <c r="K16" i="44"/>
  <c r="L16" i="44"/>
  <c r="M16" i="44"/>
  <c r="B16" i="44"/>
  <c r="C14" i="6"/>
  <c r="D14" i="6"/>
  <c r="E14" i="6"/>
  <c r="F14" i="6"/>
  <c r="G14" i="6"/>
  <c r="H14" i="6"/>
  <c r="I14" i="6"/>
  <c r="K33" i="6" s="1"/>
  <c r="J14" i="6"/>
  <c r="K14" i="6"/>
  <c r="L14" i="6"/>
  <c r="M14" i="6"/>
  <c r="B100" i="100"/>
  <c r="B99" i="100"/>
  <c r="B98" i="100"/>
  <c r="B97" i="100"/>
  <c r="B96" i="100"/>
  <c r="B95" i="100"/>
  <c r="B94" i="100"/>
  <c r="B93" i="100"/>
  <c r="B92" i="100"/>
  <c r="B91" i="100"/>
  <c r="B90" i="100"/>
  <c r="B89" i="100"/>
  <c r="B88" i="100"/>
  <c r="B87" i="100"/>
  <c r="B86" i="100"/>
  <c r="B85" i="100"/>
  <c r="ED25" i="52"/>
  <c r="EE25" i="52"/>
  <c r="EF25" i="52"/>
  <c r="EG25" i="52"/>
  <c r="EH25" i="52"/>
  <c r="EI25" i="52"/>
  <c r="EJ25" i="52"/>
  <c r="EK25" i="52"/>
  <c r="EL25" i="52"/>
  <c r="EM25" i="52"/>
  <c r="EN25" i="52"/>
  <c r="EO25" i="52"/>
  <c r="EP25" i="52"/>
  <c r="EQ25" i="52"/>
  <c r="ER25" i="52"/>
  <c r="ES25" i="52"/>
  <c r="ET25" i="52"/>
  <c r="EU25" i="52"/>
  <c r="EV25" i="52"/>
  <c r="EW25" i="52"/>
  <c r="EX25" i="52"/>
  <c r="EY25" i="52"/>
  <c r="EZ25" i="52"/>
  <c r="FA25" i="52"/>
  <c r="EJ16" i="50"/>
  <c r="EK16" i="50"/>
  <c r="EL16" i="50"/>
  <c r="EM16" i="50"/>
  <c r="EN16" i="50"/>
  <c r="EO16" i="50"/>
  <c r="EP16" i="50"/>
  <c r="EQ16" i="50"/>
  <c r="ER16" i="50"/>
  <c r="ES16" i="50"/>
  <c r="ET16" i="50"/>
  <c r="EJ34" i="50"/>
  <c r="EK34" i="50"/>
  <c r="EL34" i="50"/>
  <c r="EM34" i="50"/>
  <c r="EN34" i="50"/>
  <c r="EO34" i="50"/>
  <c r="EP34" i="50"/>
  <c r="EQ34" i="50"/>
  <c r="ER34" i="50"/>
  <c r="ES34" i="50"/>
  <c r="ET34" i="50"/>
  <c r="EI34" i="50"/>
  <c r="EI16" i="50"/>
  <c r="C61" i="40"/>
  <c r="D61" i="40"/>
  <c r="E61" i="40"/>
  <c r="F61" i="40"/>
  <c r="G61" i="40"/>
  <c r="H61" i="40"/>
  <c r="I61" i="40"/>
  <c r="E65" i="40" s="1"/>
  <c r="J61" i="40"/>
  <c r="K61" i="40"/>
  <c r="L61" i="40"/>
  <c r="M61" i="40"/>
  <c r="B49" i="40"/>
  <c r="B30" i="40"/>
  <c r="B11" i="40"/>
  <c r="EQ8" i="36"/>
  <c r="ER8" i="36"/>
  <c r="ES8" i="36"/>
  <c r="ET8" i="36"/>
  <c r="EU8" i="36"/>
  <c r="EV8" i="36"/>
  <c r="EW8" i="36"/>
  <c r="EX8" i="36"/>
  <c r="EY8" i="36"/>
  <c r="EZ8" i="36"/>
  <c r="FA8" i="36"/>
  <c r="FB8" i="36"/>
  <c r="FC8" i="36"/>
  <c r="FD8" i="36"/>
  <c r="FE8" i="36"/>
  <c r="FF8" i="36"/>
  <c r="FG8" i="36"/>
  <c r="FH8" i="36"/>
  <c r="FI8" i="36"/>
  <c r="FJ8" i="36"/>
  <c r="FK8" i="36"/>
  <c r="FL8" i="36"/>
  <c r="FM8" i="36"/>
  <c r="FN8" i="36"/>
  <c r="FO8" i="36"/>
  <c r="FP8" i="36"/>
  <c r="FQ8" i="36"/>
  <c r="FR8" i="36"/>
  <c r="FS8" i="36"/>
  <c r="FT8" i="36"/>
  <c r="FU8" i="36"/>
  <c r="FV8" i="36"/>
  <c r="FW8" i="36"/>
  <c r="FX8" i="36"/>
  <c r="FY8" i="36"/>
  <c r="EQ9" i="36"/>
  <c r="ER9" i="36"/>
  <c r="ES9" i="36"/>
  <c r="ET9" i="36"/>
  <c r="EU9" i="36"/>
  <c r="EV9" i="36"/>
  <c r="EW9" i="36"/>
  <c r="EX9" i="36"/>
  <c r="EY9" i="36"/>
  <c r="EZ9" i="36"/>
  <c r="FA9" i="36"/>
  <c r="FB9" i="36"/>
  <c r="FC9" i="36"/>
  <c r="FD9" i="36"/>
  <c r="FE9" i="36"/>
  <c r="FF9" i="36"/>
  <c r="FG9" i="36"/>
  <c r="FH9" i="36"/>
  <c r="FI9" i="36"/>
  <c r="FJ9" i="36"/>
  <c r="FK9" i="36"/>
  <c r="FL9" i="36"/>
  <c r="FM9" i="36"/>
  <c r="FN9" i="36"/>
  <c r="FO9" i="36"/>
  <c r="FP9" i="36"/>
  <c r="FQ9" i="36"/>
  <c r="FR9" i="36"/>
  <c r="FS9" i="36"/>
  <c r="FT9" i="36"/>
  <c r="FU9" i="36"/>
  <c r="FV9" i="36"/>
  <c r="FW9" i="36"/>
  <c r="FX9" i="36"/>
  <c r="FY9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FU10" i="36"/>
  <c r="FV10" i="36"/>
  <c r="FW10" i="36"/>
  <c r="FX10" i="36"/>
  <c r="FY10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FU11" i="36"/>
  <c r="FV11" i="36"/>
  <c r="FW11" i="36"/>
  <c r="FX11" i="36"/>
  <c r="FY11" i="36"/>
  <c r="FG12" i="36"/>
  <c r="FG15" i="36" s="1"/>
  <c r="FH12" i="36"/>
  <c r="FH15" i="36" s="1"/>
  <c r="FI12" i="36"/>
  <c r="FI15" i="36" s="1"/>
  <c r="FJ12" i="36"/>
  <c r="FJ15" i="36" s="1"/>
  <c r="FK12" i="36"/>
  <c r="FK15" i="36" s="1"/>
  <c r="FL12" i="36"/>
  <c r="FL15" i="36" s="1"/>
  <c r="FM12" i="36"/>
  <c r="FM15" i="36" s="1"/>
  <c r="FN12" i="36"/>
  <c r="FN15" i="36" s="1"/>
  <c r="FO12" i="36"/>
  <c r="FO15" i="36" s="1"/>
  <c r="FP12" i="36"/>
  <c r="FP15" i="36" s="1"/>
  <c r="FQ12" i="36"/>
  <c r="FQ15" i="36" s="1"/>
  <c r="FR12" i="36"/>
  <c r="FR15" i="36" s="1"/>
  <c r="FS12" i="36"/>
  <c r="FS15" i="36" s="1"/>
  <c r="FT12" i="36"/>
  <c r="FT15" i="36" s="1"/>
  <c r="FU12" i="36"/>
  <c r="FU15" i="36" s="1"/>
  <c r="FV12" i="36"/>
  <c r="FV15" i="36" s="1"/>
  <c r="FW12" i="36"/>
  <c r="FW15" i="36" s="1"/>
  <c r="FX12" i="36"/>
  <c r="FX15" i="36" s="1"/>
  <c r="FY12" i="36"/>
  <c r="FY15" i="36" s="1"/>
  <c r="FG2" i="36"/>
  <c r="FH2" i="36"/>
  <c r="FI2" i="36"/>
  <c r="FJ2" i="36"/>
  <c r="FK2" i="36"/>
  <c r="FL2" i="36"/>
  <c r="FM2" i="36"/>
  <c r="FN2" i="36"/>
  <c r="FO2" i="36"/>
  <c r="FP2" i="36"/>
  <c r="FQ2" i="36"/>
  <c r="FR2" i="36"/>
  <c r="FS2" i="36"/>
  <c r="FT2" i="36"/>
  <c r="FU2" i="36"/>
  <c r="FV2" i="36"/>
  <c r="FW2" i="36"/>
  <c r="FX2" i="36"/>
  <c r="FY2" i="36"/>
  <c r="EQ3" i="36"/>
  <c r="CU66" i="36" s="1"/>
  <c r="ER3" i="36"/>
  <c r="ES3" i="36"/>
  <c r="CW66" i="36" s="1"/>
  <c r="ET3" i="36"/>
  <c r="CX66" i="36" s="1"/>
  <c r="EU3" i="36"/>
  <c r="CY66" i="36" s="1"/>
  <c r="EV3" i="36"/>
  <c r="CZ66" i="36" s="1"/>
  <c r="EW3" i="36"/>
  <c r="DA66" i="36" s="1"/>
  <c r="EX3" i="36"/>
  <c r="EY3" i="36"/>
  <c r="EZ3" i="36"/>
  <c r="FA3" i="36"/>
  <c r="FB3" i="36"/>
  <c r="FC3" i="36"/>
  <c r="FD3" i="36"/>
  <c r="FE3" i="36"/>
  <c r="FF3" i="36"/>
  <c r="FG3" i="36"/>
  <c r="FH3" i="36"/>
  <c r="FI3" i="36"/>
  <c r="FJ3" i="36"/>
  <c r="FK3" i="36"/>
  <c r="FL3" i="36"/>
  <c r="FM3" i="36"/>
  <c r="FN3" i="36"/>
  <c r="FO3" i="36"/>
  <c r="FP3" i="36"/>
  <c r="FQ3" i="36"/>
  <c r="FR3" i="36"/>
  <c r="FS3" i="36"/>
  <c r="FT3" i="36"/>
  <c r="FU3" i="36"/>
  <c r="FV3" i="36"/>
  <c r="FW3" i="36"/>
  <c r="FX3" i="36"/>
  <c r="FY3" i="36"/>
  <c r="EQ4" i="36"/>
  <c r="CU47" i="36" s="1"/>
  <c r="ER4" i="36"/>
  <c r="CV47" i="36" s="1"/>
  <c r="ES4" i="36"/>
  <c r="CW47" i="36" s="1"/>
  <c r="ET4" i="36"/>
  <c r="CX47" i="36" s="1"/>
  <c r="EU4" i="36"/>
  <c r="CY47" i="36" s="1"/>
  <c r="EV4" i="36"/>
  <c r="CZ47" i="36" s="1"/>
  <c r="EW4" i="36"/>
  <c r="DA47" i="36" s="1"/>
  <c r="CY51" i="36" s="1"/>
  <c r="EX4" i="36"/>
  <c r="DB47" i="36" s="1"/>
  <c r="EY4" i="36"/>
  <c r="DC47" i="36" s="1"/>
  <c r="EZ4" i="36"/>
  <c r="DD47" i="36" s="1"/>
  <c r="FA4" i="36"/>
  <c r="DE47" i="36" s="1"/>
  <c r="FB4" i="36"/>
  <c r="FC4" i="36"/>
  <c r="FD4" i="36"/>
  <c r="FE4" i="36"/>
  <c r="FF4" i="36"/>
  <c r="FG4" i="36"/>
  <c r="FH4" i="36"/>
  <c r="FI4" i="36"/>
  <c r="FJ4" i="36"/>
  <c r="FK4" i="36"/>
  <c r="FL4" i="36"/>
  <c r="FM4" i="36"/>
  <c r="FN4" i="36"/>
  <c r="FO4" i="36"/>
  <c r="FP4" i="36"/>
  <c r="FQ4" i="36"/>
  <c r="FR4" i="36"/>
  <c r="FS4" i="36"/>
  <c r="FT4" i="36"/>
  <c r="FU4" i="36"/>
  <c r="FV4" i="36"/>
  <c r="FW4" i="36"/>
  <c r="FX4" i="36"/>
  <c r="FY4" i="36"/>
  <c r="EQ5" i="36"/>
  <c r="ER5" i="36"/>
  <c r="ES5" i="36"/>
  <c r="ET5" i="36"/>
  <c r="EU5" i="36"/>
  <c r="EV5" i="36"/>
  <c r="EW5" i="36"/>
  <c r="EX5" i="36"/>
  <c r="EY5" i="36"/>
  <c r="EZ5" i="36"/>
  <c r="FA5" i="36"/>
  <c r="FB5" i="36"/>
  <c r="FC5" i="36"/>
  <c r="FD5" i="36"/>
  <c r="FE5" i="36"/>
  <c r="FF5" i="36"/>
  <c r="FG5" i="36"/>
  <c r="FH5" i="36"/>
  <c r="FI5" i="36"/>
  <c r="FJ5" i="36"/>
  <c r="FK5" i="36"/>
  <c r="FL5" i="36"/>
  <c r="FM5" i="36"/>
  <c r="FN5" i="36"/>
  <c r="FO5" i="36"/>
  <c r="FP5" i="36"/>
  <c r="FQ5" i="36"/>
  <c r="FR5" i="36"/>
  <c r="FS5" i="36"/>
  <c r="FT5" i="36"/>
  <c r="FU5" i="36"/>
  <c r="FV5" i="36"/>
  <c r="FW5" i="36"/>
  <c r="FX5" i="36"/>
  <c r="FY5" i="36"/>
  <c r="HO18" i="31"/>
  <c r="GY72" i="31" s="1"/>
  <c r="HP18" i="31"/>
  <c r="GZ72" i="31" s="1"/>
  <c r="HQ18" i="31"/>
  <c r="HA72" i="31" s="1"/>
  <c r="HR18" i="31"/>
  <c r="HB72" i="31" s="1"/>
  <c r="HS18" i="31"/>
  <c r="HC72" i="31" s="1"/>
  <c r="HT18" i="31"/>
  <c r="HD72" i="31" s="1"/>
  <c r="HU18" i="31"/>
  <c r="HE72" i="31" s="1"/>
  <c r="HV18" i="31"/>
  <c r="HF72" i="31" s="1"/>
  <c r="HJ78" i="31" s="1"/>
  <c r="HW18" i="31"/>
  <c r="HG72" i="31" s="1"/>
  <c r="HX18" i="31"/>
  <c r="HH72" i="31" s="1"/>
  <c r="HY18" i="31"/>
  <c r="HI72" i="31" s="1"/>
  <c r="HZ18" i="31"/>
  <c r="HJ72" i="31" s="1"/>
  <c r="IA18" i="31"/>
  <c r="IB18" i="31"/>
  <c r="IC18" i="31"/>
  <c r="ID18" i="31"/>
  <c r="IE18" i="31"/>
  <c r="IF18" i="31"/>
  <c r="IG18" i="31"/>
  <c r="IH18" i="31"/>
  <c r="II18" i="31"/>
  <c r="IJ18" i="31"/>
  <c r="IK18" i="31"/>
  <c r="IL18" i="31"/>
  <c r="IM18" i="31"/>
  <c r="IN18" i="31"/>
  <c r="IO18" i="31"/>
  <c r="IP18" i="31"/>
  <c r="IQ18" i="31"/>
  <c r="IR18" i="31"/>
  <c r="IS18" i="31"/>
  <c r="IT18" i="31"/>
  <c r="IU18" i="31"/>
  <c r="IV18" i="31"/>
  <c r="IW18" i="31"/>
  <c r="IX18" i="31"/>
  <c r="HO19" i="31"/>
  <c r="HP19" i="31"/>
  <c r="HQ19" i="31"/>
  <c r="HR19" i="31"/>
  <c r="HS19" i="31"/>
  <c r="HT19" i="31"/>
  <c r="HU19" i="31"/>
  <c r="HV19" i="31"/>
  <c r="HW19" i="31"/>
  <c r="HX19" i="31"/>
  <c r="HY19" i="31"/>
  <c r="HZ19" i="31"/>
  <c r="IA19" i="31"/>
  <c r="IB19" i="31"/>
  <c r="IC19" i="31"/>
  <c r="ID19" i="31"/>
  <c r="IE19" i="31"/>
  <c r="IF19" i="31"/>
  <c r="IG19" i="31"/>
  <c r="IH19" i="31"/>
  <c r="II19" i="31"/>
  <c r="IJ19" i="31"/>
  <c r="IK19" i="31"/>
  <c r="IL19" i="31"/>
  <c r="IM19" i="31"/>
  <c r="IN19" i="31"/>
  <c r="IO19" i="31"/>
  <c r="IP19" i="31"/>
  <c r="IQ19" i="31"/>
  <c r="IR19" i="31"/>
  <c r="IS19" i="31"/>
  <c r="IT19" i="31"/>
  <c r="IU19" i="31"/>
  <c r="IV19" i="31"/>
  <c r="IW19" i="31"/>
  <c r="IX19" i="31"/>
  <c r="HO14" i="31"/>
  <c r="GY60" i="31" s="1"/>
  <c r="HP14" i="31"/>
  <c r="GZ60" i="31" s="1"/>
  <c r="HQ14" i="31"/>
  <c r="HA60" i="31" s="1"/>
  <c r="HR14" i="31"/>
  <c r="HB60" i="31" s="1"/>
  <c r="HS14" i="31"/>
  <c r="HC60" i="31" s="1"/>
  <c r="HT14" i="31"/>
  <c r="HD60" i="31" s="1"/>
  <c r="HU14" i="31"/>
  <c r="HE60" i="31" s="1"/>
  <c r="HV14" i="31"/>
  <c r="HF60" i="31" s="1"/>
  <c r="HF78" i="31" s="1"/>
  <c r="HW14" i="31"/>
  <c r="HG60" i="31" s="1"/>
  <c r="HX14" i="31"/>
  <c r="HH60" i="31" s="1"/>
  <c r="HY14" i="31"/>
  <c r="HI60" i="31" s="1"/>
  <c r="HZ14" i="31"/>
  <c r="HJ60" i="31" s="1"/>
  <c r="IA14" i="31"/>
  <c r="IB14" i="31"/>
  <c r="IC14" i="31"/>
  <c r="ID14" i="31"/>
  <c r="IE14" i="31"/>
  <c r="IF14" i="31"/>
  <c r="IG14" i="31"/>
  <c r="IH14" i="31"/>
  <c r="II14" i="31"/>
  <c r="IJ14" i="31"/>
  <c r="IK14" i="31"/>
  <c r="IL14" i="31"/>
  <c r="IM14" i="31"/>
  <c r="IN14" i="31"/>
  <c r="IO14" i="31"/>
  <c r="IP14" i="31"/>
  <c r="IQ14" i="31"/>
  <c r="IR14" i="31"/>
  <c r="IS14" i="31"/>
  <c r="IT14" i="31"/>
  <c r="IU14" i="31"/>
  <c r="IV14" i="31"/>
  <c r="IW14" i="31"/>
  <c r="IX14" i="31"/>
  <c r="HO15" i="31"/>
  <c r="HP15" i="31"/>
  <c r="HQ15" i="31"/>
  <c r="HR15" i="31"/>
  <c r="HS15" i="31"/>
  <c r="HT15" i="31"/>
  <c r="HU15" i="31"/>
  <c r="HV15" i="31"/>
  <c r="HW15" i="31"/>
  <c r="HX15" i="31"/>
  <c r="HY15" i="31"/>
  <c r="HZ15" i="31"/>
  <c r="IA15" i="31"/>
  <c r="IB15" i="31"/>
  <c r="IC15" i="31"/>
  <c r="ID15" i="31"/>
  <c r="IE15" i="31"/>
  <c r="IF15" i="31"/>
  <c r="IG15" i="31"/>
  <c r="IH15" i="31"/>
  <c r="II15" i="31"/>
  <c r="IJ15" i="31"/>
  <c r="IK15" i="31"/>
  <c r="IL15" i="31"/>
  <c r="IM15" i="31"/>
  <c r="IN15" i="31"/>
  <c r="IO15" i="31"/>
  <c r="IP15" i="31"/>
  <c r="IQ15" i="31"/>
  <c r="IR15" i="31"/>
  <c r="IS15" i="31"/>
  <c r="IT15" i="31"/>
  <c r="IU15" i="31"/>
  <c r="IV15" i="31"/>
  <c r="IW15" i="31"/>
  <c r="IX15" i="31"/>
  <c r="HO10" i="31"/>
  <c r="GY48" i="31" s="1"/>
  <c r="HP10" i="31"/>
  <c r="GZ48" i="31" s="1"/>
  <c r="HQ10" i="31"/>
  <c r="HA48" i="31" s="1"/>
  <c r="HR10" i="31"/>
  <c r="HB48" i="31" s="1"/>
  <c r="HS10" i="31"/>
  <c r="HC48" i="31" s="1"/>
  <c r="HT10" i="31"/>
  <c r="HD48" i="31" s="1"/>
  <c r="HU10" i="31"/>
  <c r="HE48" i="31" s="1"/>
  <c r="HV10" i="31"/>
  <c r="HF48" i="31" s="1"/>
  <c r="HB78" i="31" s="1"/>
  <c r="HW10" i="31"/>
  <c r="HG48" i="31" s="1"/>
  <c r="HX10" i="31"/>
  <c r="HH48" i="31" s="1"/>
  <c r="HY10" i="31"/>
  <c r="HI48" i="31" s="1"/>
  <c r="HZ10" i="31"/>
  <c r="HJ48" i="31" s="1"/>
  <c r="IA10" i="31"/>
  <c r="IB10" i="31"/>
  <c r="IC10" i="31"/>
  <c r="ID10" i="31"/>
  <c r="IE10" i="31"/>
  <c r="IF10" i="31"/>
  <c r="IG10" i="31"/>
  <c r="IH10" i="31"/>
  <c r="II10" i="31"/>
  <c r="IJ10" i="31"/>
  <c r="IK10" i="31"/>
  <c r="IL10" i="31"/>
  <c r="IM10" i="31"/>
  <c r="IN10" i="31"/>
  <c r="IO10" i="31"/>
  <c r="IP10" i="31"/>
  <c r="IQ10" i="31"/>
  <c r="IR10" i="31"/>
  <c r="IS10" i="31"/>
  <c r="IT10" i="31"/>
  <c r="IU10" i="31"/>
  <c r="IV10" i="31"/>
  <c r="IW10" i="31"/>
  <c r="IX10" i="31"/>
  <c r="HO11" i="31"/>
  <c r="HP11" i="31"/>
  <c r="HQ11" i="31"/>
  <c r="HR11" i="31"/>
  <c r="HS11" i="31"/>
  <c r="HT11" i="31"/>
  <c r="HU11" i="31"/>
  <c r="HV11" i="31"/>
  <c r="HW11" i="31"/>
  <c r="HX11" i="31"/>
  <c r="HY11" i="31"/>
  <c r="HZ11" i="31"/>
  <c r="IA11" i="31"/>
  <c r="IB11" i="31"/>
  <c r="IC11" i="31"/>
  <c r="ID11" i="31"/>
  <c r="IE11" i="31"/>
  <c r="IF11" i="31"/>
  <c r="IG11" i="31"/>
  <c r="IH11" i="31"/>
  <c r="II11" i="31"/>
  <c r="IJ11" i="31"/>
  <c r="IK11" i="31"/>
  <c r="IL11" i="31"/>
  <c r="IM11" i="31"/>
  <c r="IN11" i="31"/>
  <c r="IO11" i="31"/>
  <c r="IP11" i="31"/>
  <c r="IQ11" i="31"/>
  <c r="IR11" i="31"/>
  <c r="IS11" i="31"/>
  <c r="IT11" i="31"/>
  <c r="IU11" i="31"/>
  <c r="IV11" i="31"/>
  <c r="IW11" i="31"/>
  <c r="IX11" i="31"/>
  <c r="HO6" i="31"/>
  <c r="GY36" i="31" s="1"/>
  <c r="HP6" i="31"/>
  <c r="GZ36" i="31" s="1"/>
  <c r="HQ6" i="31"/>
  <c r="HA36" i="31" s="1"/>
  <c r="HR6" i="31"/>
  <c r="HB36" i="31" s="1"/>
  <c r="HS6" i="31"/>
  <c r="HC36" i="31" s="1"/>
  <c r="HT6" i="31"/>
  <c r="HD36" i="31" s="1"/>
  <c r="HU6" i="31"/>
  <c r="HE36" i="31" s="1"/>
  <c r="HV6" i="31"/>
  <c r="HF36" i="31" s="1"/>
  <c r="GX78" i="31" s="1"/>
  <c r="HW6" i="31"/>
  <c r="HG36" i="31" s="1"/>
  <c r="HX6" i="31"/>
  <c r="HH36" i="31" s="1"/>
  <c r="HY6" i="31"/>
  <c r="HI36" i="31" s="1"/>
  <c r="HZ6" i="31"/>
  <c r="HJ36" i="31" s="1"/>
  <c r="IA6" i="31"/>
  <c r="IB6" i="31"/>
  <c r="IC6" i="31"/>
  <c r="ID6" i="31"/>
  <c r="IE6" i="31"/>
  <c r="IF6" i="31"/>
  <c r="IG6" i="31"/>
  <c r="IH6" i="31"/>
  <c r="II6" i="31"/>
  <c r="IJ6" i="31"/>
  <c r="IK6" i="31"/>
  <c r="IL6" i="31"/>
  <c r="IM6" i="31"/>
  <c r="IN6" i="31"/>
  <c r="IO6" i="31"/>
  <c r="IP6" i="31"/>
  <c r="IQ6" i="31"/>
  <c r="IR6" i="31"/>
  <c r="IS6" i="31"/>
  <c r="IT6" i="31"/>
  <c r="IU6" i="31"/>
  <c r="IV6" i="31"/>
  <c r="IW6" i="31"/>
  <c r="IX6" i="31"/>
  <c r="HO7" i="31"/>
  <c r="HP7" i="31"/>
  <c r="HQ7" i="31"/>
  <c r="HR7" i="31"/>
  <c r="HS7" i="31"/>
  <c r="HT7" i="31"/>
  <c r="HU7" i="31"/>
  <c r="HV7" i="31"/>
  <c r="HW7" i="31"/>
  <c r="HX7" i="31"/>
  <c r="HY7" i="31"/>
  <c r="HZ7" i="31"/>
  <c r="IA7" i="31"/>
  <c r="IB7" i="31"/>
  <c r="IC7" i="31"/>
  <c r="ID7" i="31"/>
  <c r="IE7" i="31"/>
  <c r="IF7" i="31"/>
  <c r="IG7" i="31"/>
  <c r="IH7" i="31"/>
  <c r="II7" i="31"/>
  <c r="IJ7" i="31"/>
  <c r="IK7" i="31"/>
  <c r="IL7" i="31"/>
  <c r="IM7" i="31"/>
  <c r="IN7" i="31"/>
  <c r="IO7" i="31"/>
  <c r="IP7" i="31"/>
  <c r="IQ7" i="31"/>
  <c r="IR7" i="31"/>
  <c r="IS7" i="31"/>
  <c r="IT7" i="31"/>
  <c r="IU7" i="31"/>
  <c r="IV7" i="31"/>
  <c r="IW7" i="31"/>
  <c r="IX7" i="31"/>
  <c r="HP2" i="31"/>
  <c r="GZ96" i="31" s="1"/>
  <c r="HQ2" i="31"/>
  <c r="HA96" i="31" s="1"/>
  <c r="HR2" i="31"/>
  <c r="HB96" i="31" s="1"/>
  <c r="HS2" i="31"/>
  <c r="HC96" i="31" s="1"/>
  <c r="HT2" i="31"/>
  <c r="HD96" i="31" s="1"/>
  <c r="HU2" i="31"/>
  <c r="HE96" i="31" s="1"/>
  <c r="HV2" i="31"/>
  <c r="HF96" i="31" s="1"/>
  <c r="HW2" i="31"/>
  <c r="HG96" i="31" s="1"/>
  <c r="HX2" i="31"/>
  <c r="HH96" i="31" s="1"/>
  <c r="HY2" i="31"/>
  <c r="HI96" i="31" s="1"/>
  <c r="HZ2" i="31"/>
  <c r="HJ96" i="31" s="1"/>
  <c r="IA2" i="31"/>
  <c r="IB2" i="31"/>
  <c r="IC2" i="31"/>
  <c r="ID2" i="31"/>
  <c r="IE2" i="31"/>
  <c r="IF2" i="31"/>
  <c r="IG2" i="31"/>
  <c r="IH2" i="31"/>
  <c r="II2" i="31"/>
  <c r="IJ2" i="31"/>
  <c r="IK2" i="31"/>
  <c r="IL2" i="31"/>
  <c r="IM2" i="31"/>
  <c r="IN2" i="31"/>
  <c r="IO2" i="31"/>
  <c r="IP2" i="31"/>
  <c r="IQ2" i="31"/>
  <c r="IR2" i="31"/>
  <c r="IS2" i="31"/>
  <c r="IT2" i="31"/>
  <c r="IU2" i="31"/>
  <c r="IV2" i="31"/>
  <c r="IW2" i="31"/>
  <c r="IX2" i="31"/>
  <c r="HP3" i="31"/>
  <c r="HQ3" i="31"/>
  <c r="HR3" i="31"/>
  <c r="HS3" i="31"/>
  <c r="HT3" i="31"/>
  <c r="HU3" i="31"/>
  <c r="HV3" i="31"/>
  <c r="HW3" i="31"/>
  <c r="HX3" i="31"/>
  <c r="HY3" i="31"/>
  <c r="HZ3" i="31"/>
  <c r="IA3" i="31"/>
  <c r="IB3" i="31"/>
  <c r="IC3" i="31"/>
  <c r="ID3" i="31"/>
  <c r="IE3" i="31"/>
  <c r="IF3" i="31"/>
  <c r="IG3" i="31"/>
  <c r="IH3" i="31"/>
  <c r="II3" i="31"/>
  <c r="IJ3" i="31"/>
  <c r="IK3" i="31"/>
  <c r="IL3" i="31"/>
  <c r="IM3" i="31"/>
  <c r="IN3" i="31"/>
  <c r="IO3" i="31"/>
  <c r="IP3" i="31"/>
  <c r="IQ3" i="31"/>
  <c r="IR3" i="31"/>
  <c r="IS3" i="31"/>
  <c r="IT3" i="31"/>
  <c r="IU3" i="31"/>
  <c r="IV3" i="31"/>
  <c r="IW3" i="31"/>
  <c r="IX3" i="31"/>
  <c r="HO2" i="31"/>
  <c r="GY96" i="31" s="1"/>
  <c r="HO3" i="31"/>
  <c r="HK2" i="17"/>
  <c r="HK27" i="17" s="1"/>
  <c r="HL2" i="17"/>
  <c r="HL27" i="17" s="1"/>
  <c r="HM2" i="17"/>
  <c r="HM27" i="17" s="1"/>
  <c r="HN2" i="17"/>
  <c r="HN27" i="17" s="1"/>
  <c r="HO2" i="17"/>
  <c r="HO27" i="17" s="1"/>
  <c r="HP2" i="17"/>
  <c r="HP27" i="17" s="1"/>
  <c r="HQ2" i="17"/>
  <c r="HQ27" i="17" s="1"/>
  <c r="HN32" i="17" s="1"/>
  <c r="HR2" i="17"/>
  <c r="HR27" i="17" s="1"/>
  <c r="HS2" i="17"/>
  <c r="HS27" i="17" s="1"/>
  <c r="HT2" i="17"/>
  <c r="HT27" i="17" s="1"/>
  <c r="HU2" i="17"/>
  <c r="HU27" i="17" s="1"/>
  <c r="HV2" i="17"/>
  <c r="HW2" i="17"/>
  <c r="HX2" i="17"/>
  <c r="HY2" i="17"/>
  <c r="HZ2" i="17"/>
  <c r="IA2" i="17"/>
  <c r="HK3" i="17"/>
  <c r="HL3" i="17"/>
  <c r="HM3" i="17"/>
  <c r="HN3" i="17"/>
  <c r="HO3" i="17"/>
  <c r="HP3" i="17"/>
  <c r="HQ3" i="17"/>
  <c r="HR3" i="17"/>
  <c r="HS3" i="17"/>
  <c r="HT3" i="17"/>
  <c r="HU3" i="17"/>
  <c r="HV3" i="17"/>
  <c r="HW3" i="17"/>
  <c r="HX3" i="17"/>
  <c r="HY3" i="17"/>
  <c r="HZ3" i="17"/>
  <c r="IA3" i="17"/>
  <c r="HK4" i="17"/>
  <c r="HL4" i="17"/>
  <c r="HM4" i="17"/>
  <c r="HN4" i="17"/>
  <c r="HO4" i="17"/>
  <c r="HP4" i="17"/>
  <c r="HQ4" i="17"/>
  <c r="HR4" i="17"/>
  <c r="HS4" i="17"/>
  <c r="HT4" i="17"/>
  <c r="HU4" i="17"/>
  <c r="HV4" i="17"/>
  <c r="HW4" i="17"/>
  <c r="HX4" i="17"/>
  <c r="HY4" i="17"/>
  <c r="HZ4" i="17"/>
  <c r="IA4" i="17"/>
  <c r="IA5" i="17"/>
  <c r="HK1" i="17"/>
  <c r="HL1" i="17"/>
  <c r="HM1" i="17"/>
  <c r="HN1" i="17"/>
  <c r="HO1" i="17"/>
  <c r="HP1" i="17"/>
  <c r="HQ1" i="17"/>
  <c r="HR1" i="17"/>
  <c r="HS1" i="17"/>
  <c r="HT1" i="17"/>
  <c r="HU1" i="17"/>
  <c r="HV1" i="17"/>
  <c r="HW1" i="17"/>
  <c r="HX1" i="17"/>
  <c r="HY1" i="17"/>
  <c r="HZ1" i="17"/>
  <c r="IA1" i="17"/>
  <c r="HK2" i="14"/>
  <c r="HL2" i="14"/>
  <c r="HM2" i="14"/>
  <c r="HN2" i="14"/>
  <c r="HO2" i="14"/>
  <c r="HP2" i="14"/>
  <c r="HQ2" i="14"/>
  <c r="HR2" i="14"/>
  <c r="HS2" i="14"/>
  <c r="HT2" i="14"/>
  <c r="HU2" i="14"/>
  <c r="HV2" i="14"/>
  <c r="HW2" i="14"/>
  <c r="HX2" i="14"/>
  <c r="HY2" i="14"/>
  <c r="HZ2" i="14"/>
  <c r="IA2" i="14"/>
  <c r="IB2" i="14"/>
  <c r="IC2" i="14"/>
  <c r="ID2" i="14"/>
  <c r="IE2" i="14"/>
  <c r="IF2" i="14"/>
  <c r="IG2" i="14"/>
  <c r="IH2" i="14"/>
  <c r="HK3" i="14"/>
  <c r="HL3" i="14"/>
  <c r="HM3" i="14"/>
  <c r="HN3" i="14"/>
  <c r="HO3" i="14"/>
  <c r="HP3" i="14"/>
  <c r="HQ3" i="14"/>
  <c r="HR3" i="14"/>
  <c r="HS3" i="14"/>
  <c r="HT3" i="14"/>
  <c r="HU3" i="14"/>
  <c r="HV3" i="14"/>
  <c r="HW3" i="14"/>
  <c r="HX3" i="14"/>
  <c r="HY3" i="14"/>
  <c r="HZ3" i="14"/>
  <c r="IA3" i="14"/>
  <c r="IB3" i="14"/>
  <c r="IC3" i="14"/>
  <c r="ID3" i="14"/>
  <c r="IE3" i="14"/>
  <c r="IF3" i="14"/>
  <c r="IG3" i="14"/>
  <c r="IH3" i="14"/>
  <c r="HK4" i="14"/>
  <c r="HL4" i="14"/>
  <c r="HM4" i="14"/>
  <c r="HN4" i="14"/>
  <c r="HO4" i="14"/>
  <c r="HP4" i="14"/>
  <c r="HQ4" i="14"/>
  <c r="HR4" i="14"/>
  <c r="HS4" i="14"/>
  <c r="HT4" i="14"/>
  <c r="HU4" i="14"/>
  <c r="HV4" i="14"/>
  <c r="HW4" i="14"/>
  <c r="HX4" i="14"/>
  <c r="HY4" i="14"/>
  <c r="HZ4" i="14"/>
  <c r="IA4" i="14"/>
  <c r="IB4" i="14"/>
  <c r="IC4" i="14"/>
  <c r="ID4" i="14"/>
  <c r="IE4" i="14"/>
  <c r="IF4" i="14"/>
  <c r="IG4" i="14"/>
  <c r="IH4" i="14"/>
  <c r="IA5" i="14"/>
  <c r="IB5" i="14"/>
  <c r="IC5" i="14"/>
  <c r="ID5" i="14"/>
  <c r="IE5" i="14"/>
  <c r="IF5" i="14"/>
  <c r="IG5" i="14"/>
  <c r="IH5" i="14"/>
  <c r="IH2" i="9"/>
  <c r="IH3" i="9"/>
  <c r="IH4" i="9"/>
  <c r="IH5" i="9"/>
  <c r="HJ2" i="9"/>
  <c r="HK2" i="9"/>
  <c r="HL2" i="9"/>
  <c r="HM2" i="9"/>
  <c r="HN2" i="9"/>
  <c r="HO2" i="9"/>
  <c r="HP2" i="9"/>
  <c r="HQ2" i="9"/>
  <c r="HR2" i="9"/>
  <c r="HS2" i="9"/>
  <c r="HT2" i="9"/>
  <c r="HU2" i="9"/>
  <c r="HV2" i="9"/>
  <c r="HW2" i="9"/>
  <c r="HX2" i="9"/>
  <c r="HY2" i="9"/>
  <c r="HZ2" i="9"/>
  <c r="IA2" i="9"/>
  <c r="IB2" i="9"/>
  <c r="IC2" i="9"/>
  <c r="ID2" i="9"/>
  <c r="IE2" i="9"/>
  <c r="IF2" i="9"/>
  <c r="IG2" i="9"/>
  <c r="HJ3" i="9"/>
  <c r="HK3" i="9"/>
  <c r="HL3" i="9"/>
  <c r="HM3" i="9"/>
  <c r="HN3" i="9"/>
  <c r="HO3" i="9"/>
  <c r="HP3" i="9"/>
  <c r="HQ3" i="9"/>
  <c r="HR3" i="9"/>
  <c r="HS3" i="9"/>
  <c r="HT3" i="9"/>
  <c r="HU3" i="9"/>
  <c r="HV3" i="9"/>
  <c r="HW3" i="9"/>
  <c r="HX3" i="9"/>
  <c r="HY3" i="9"/>
  <c r="HZ3" i="9"/>
  <c r="IA3" i="9"/>
  <c r="IB3" i="9"/>
  <c r="IC3" i="9"/>
  <c r="ID3" i="9"/>
  <c r="IE3" i="9"/>
  <c r="IF3" i="9"/>
  <c r="IG3" i="9"/>
  <c r="HJ4" i="9"/>
  <c r="HK4" i="9"/>
  <c r="HL4" i="9"/>
  <c r="HM4" i="9"/>
  <c r="HN4" i="9"/>
  <c r="HO4" i="9"/>
  <c r="HP4" i="9"/>
  <c r="HQ4" i="9"/>
  <c r="HR4" i="9"/>
  <c r="HS4" i="9"/>
  <c r="HT4" i="9"/>
  <c r="HU4" i="9"/>
  <c r="HV4" i="9"/>
  <c r="HW4" i="9"/>
  <c r="HX4" i="9"/>
  <c r="HY4" i="9"/>
  <c r="HZ4" i="9"/>
  <c r="IA4" i="9"/>
  <c r="IB4" i="9"/>
  <c r="IC4" i="9"/>
  <c r="ID4" i="9"/>
  <c r="IE4" i="9"/>
  <c r="IF4" i="9"/>
  <c r="IG4" i="9"/>
  <c r="IA5" i="9"/>
  <c r="IB5" i="9"/>
  <c r="IC5" i="9"/>
  <c r="ID5" i="9"/>
  <c r="IE5" i="9"/>
  <c r="IF5" i="9"/>
  <c r="IG5" i="9"/>
  <c r="C29" i="6"/>
  <c r="D29" i="6"/>
  <c r="E29" i="6"/>
  <c r="F29" i="6"/>
  <c r="G29" i="6"/>
  <c r="H29" i="6"/>
  <c r="I29" i="6"/>
  <c r="G33" i="6" s="1"/>
  <c r="J29" i="6"/>
  <c r="K29" i="6"/>
  <c r="L29" i="6"/>
  <c r="M29" i="6"/>
  <c r="HN2" i="2"/>
  <c r="HO2" i="2"/>
  <c r="HP2" i="2"/>
  <c r="HQ2" i="2"/>
  <c r="HR2" i="2"/>
  <c r="HS2" i="2"/>
  <c r="HT2" i="2"/>
  <c r="HU2" i="2"/>
  <c r="HV2" i="2"/>
  <c r="HW2" i="2"/>
  <c r="HX2" i="2"/>
  <c r="HY2" i="2"/>
  <c r="HZ2" i="2"/>
  <c r="IA2" i="2"/>
  <c r="IB2" i="2"/>
  <c r="IC2" i="2"/>
  <c r="GA3" i="46"/>
  <c r="GB3" i="46"/>
  <c r="GC3" i="46"/>
  <c r="GD3" i="46"/>
  <c r="GE3" i="46"/>
  <c r="GF3" i="46"/>
  <c r="GJ3" i="46"/>
  <c r="GK3" i="46"/>
  <c r="GL3" i="46"/>
  <c r="GM3" i="46"/>
  <c r="GN3" i="46"/>
  <c r="GO3" i="46"/>
  <c r="GP3" i="46"/>
  <c r="GQ3" i="46"/>
  <c r="GR3" i="46"/>
  <c r="GS3" i="46"/>
  <c r="IB58" i="64"/>
  <c r="HC139" i="31" l="1"/>
  <c r="EU38" i="50"/>
  <c r="EQ38" i="50"/>
  <c r="CY70" i="36"/>
  <c r="DC70" i="36"/>
  <c r="EU20" i="50"/>
  <c r="EQ20" i="50"/>
  <c r="HB101" i="31"/>
  <c r="GX101" i="31"/>
  <c r="B61" i="40"/>
  <c r="IA58" i="64" l="1"/>
  <c r="N49" i="98"/>
  <c r="N50" i="98"/>
  <c r="N51" i="98"/>
  <c r="N52" i="98"/>
  <c r="N53" i="98"/>
  <c r="N54" i="98"/>
  <c r="N55" i="98"/>
  <c r="N56" i="98"/>
  <c r="N57" i="98"/>
  <c r="N58" i="98"/>
  <c r="N59" i="98"/>
  <c r="N60" i="98"/>
  <c r="N61" i="98"/>
  <c r="N47" i="98"/>
  <c r="N48" i="98"/>
  <c r="N46" i="98"/>
  <c r="B91" i="98"/>
  <c r="B92" i="98"/>
  <c r="B93" i="98"/>
  <c r="B94" i="98"/>
  <c r="B95" i="98"/>
  <c r="B96" i="98"/>
  <c r="B97" i="98"/>
  <c r="B98" i="98"/>
  <c r="B99" i="98"/>
  <c r="B100" i="98"/>
  <c r="B90" i="98"/>
  <c r="B89" i="98"/>
  <c r="B88" i="98"/>
  <c r="B87" i="98"/>
  <c r="B86" i="98"/>
  <c r="B85" i="98"/>
  <c r="HZ33" i="64"/>
  <c r="IA33" i="64"/>
  <c r="HY33" i="64"/>
  <c r="HY32" i="64"/>
  <c r="HZ32" i="64"/>
  <c r="EJ1" i="50"/>
  <c r="EK1" i="50"/>
  <c r="EL1" i="50"/>
  <c r="EM1" i="50"/>
  <c r="EN1" i="50"/>
  <c r="HG2" i="2" l="1"/>
  <c r="HH2" i="2"/>
  <c r="HI2" i="2"/>
  <c r="HJ2" i="2"/>
  <c r="HK2" i="2"/>
  <c r="HL2" i="2"/>
  <c r="HM2" i="2"/>
  <c r="GM73" i="40" l="1"/>
  <c r="GN73" i="40"/>
  <c r="GO73" i="40"/>
  <c r="GP73" i="40"/>
  <c r="GQ73" i="40"/>
  <c r="FX73" i="40"/>
  <c r="FY73" i="40"/>
  <c r="FZ73" i="40"/>
  <c r="GA73" i="40"/>
  <c r="GB73" i="40"/>
  <c r="GC73" i="40"/>
  <c r="GD73" i="40"/>
  <c r="GE73" i="40"/>
  <c r="GF73" i="40"/>
  <c r="GG73" i="40"/>
  <c r="GH73" i="40"/>
  <c r="GI73" i="40"/>
  <c r="GJ73" i="40"/>
  <c r="GK73" i="40"/>
  <c r="GL73" i="40"/>
  <c r="HF2" i="2"/>
  <c r="N27" i="61"/>
  <c r="FW40" i="6" l="1"/>
  <c r="FX40" i="6"/>
  <c r="FY40" i="6"/>
  <c r="FZ40" i="6"/>
  <c r="GA40" i="6"/>
  <c r="GB40" i="6"/>
  <c r="GC40" i="6"/>
  <c r="GD40" i="6"/>
  <c r="GE40" i="6"/>
  <c r="GF40" i="6"/>
  <c r="GF45" i="6"/>
  <c r="GG45" i="6"/>
  <c r="GH45" i="6"/>
  <c r="N15" i="59"/>
  <c r="N16" i="59"/>
  <c r="N17" i="59"/>
  <c r="N18" i="59"/>
  <c r="N19" i="59"/>
  <c r="N20" i="59"/>
  <c r="N21" i="59"/>
  <c r="N22" i="59"/>
  <c r="D42" i="54"/>
  <c r="D43" i="54"/>
  <c r="HS58" i="64" l="1"/>
  <c r="HT58" i="64"/>
  <c r="HU58" i="64"/>
  <c r="HV58" i="64"/>
  <c r="HW58" i="64"/>
  <c r="HX58" i="64"/>
  <c r="HY58" i="64"/>
  <c r="HZ58" i="64"/>
  <c r="IC58" i="64"/>
  <c r="ID58" i="64"/>
  <c r="IE58" i="64"/>
  <c r="IF58" i="64"/>
  <c r="IG58" i="64"/>
  <c r="EJ33" i="50"/>
  <c r="EK33" i="50"/>
  <c r="EL33" i="50"/>
  <c r="EM33" i="50"/>
  <c r="EN33" i="50"/>
  <c r="EO33" i="50"/>
  <c r="EP33" i="50"/>
  <c r="EQ33" i="50"/>
  <c r="ER33" i="50"/>
  <c r="ES33" i="50"/>
  <c r="ET33" i="50"/>
  <c r="EJ15" i="50"/>
  <c r="EK15" i="50"/>
  <c r="EL15" i="50"/>
  <c r="EM15" i="50"/>
  <c r="EN15" i="50"/>
  <c r="EO15" i="50"/>
  <c r="EP15" i="50"/>
  <c r="EQ15" i="50"/>
  <c r="ER15" i="50"/>
  <c r="ES15" i="50"/>
  <c r="ET15" i="50"/>
  <c r="C48" i="40"/>
  <c r="D48" i="40"/>
  <c r="E48" i="40"/>
  <c r="F48" i="40"/>
  <c r="G48" i="40"/>
  <c r="H48" i="40"/>
  <c r="I48" i="40"/>
  <c r="J48" i="40"/>
  <c r="K48" i="40"/>
  <c r="L48" i="40"/>
  <c r="M48" i="40"/>
  <c r="C29" i="40"/>
  <c r="D29" i="40"/>
  <c r="E29" i="40"/>
  <c r="F29" i="40"/>
  <c r="G29" i="40"/>
  <c r="H29" i="40"/>
  <c r="I29" i="40"/>
  <c r="J29" i="40"/>
  <c r="K29" i="40"/>
  <c r="L29" i="40"/>
  <c r="M29" i="40"/>
  <c r="C10" i="40"/>
  <c r="D10" i="40"/>
  <c r="E10" i="40"/>
  <c r="F10" i="40"/>
  <c r="G10" i="40"/>
  <c r="H10" i="40"/>
  <c r="I10" i="40"/>
  <c r="J10" i="40"/>
  <c r="K10" i="40"/>
  <c r="L10" i="40"/>
  <c r="M10" i="40"/>
  <c r="HR58" i="64"/>
  <c r="C28" i="6"/>
  <c r="HC2" i="2"/>
  <c r="HD2" i="2"/>
  <c r="HE2" i="2"/>
  <c r="EE8" i="36"/>
  <c r="EF8" i="36"/>
  <c r="EG8" i="36"/>
  <c r="EH8" i="36"/>
  <c r="EI8" i="36"/>
  <c r="EJ8" i="36"/>
  <c r="EK8" i="36"/>
  <c r="EL8" i="36"/>
  <c r="EM8" i="36"/>
  <c r="EN8" i="36"/>
  <c r="EO8" i="36"/>
  <c r="EP8" i="36"/>
  <c r="EE9" i="36"/>
  <c r="EF9" i="36"/>
  <c r="EG9" i="36"/>
  <c r="EH9" i="36"/>
  <c r="EI9" i="36"/>
  <c r="EJ9" i="36"/>
  <c r="EK9" i="36"/>
  <c r="EL9" i="36"/>
  <c r="EM9" i="36"/>
  <c r="EN9" i="36"/>
  <c r="EO9" i="36"/>
  <c r="EP9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E11" i="36"/>
  <c r="EF11" i="36"/>
  <c r="EG11" i="36"/>
  <c r="EH11" i="36"/>
  <c r="EI11" i="36"/>
  <c r="EJ11" i="36"/>
  <c r="EK11" i="36"/>
  <c r="EM11" i="36"/>
  <c r="EN11" i="36"/>
  <c r="EO11" i="36"/>
  <c r="EP11" i="36"/>
  <c r="EE3" i="36"/>
  <c r="CU65" i="36" s="1"/>
  <c r="EF3" i="36"/>
  <c r="CV65" i="36" s="1"/>
  <c r="EG3" i="36"/>
  <c r="CW65" i="36" s="1"/>
  <c r="EH3" i="36"/>
  <c r="CX65" i="36" s="1"/>
  <c r="EI3" i="36"/>
  <c r="CY65" i="36" s="1"/>
  <c r="EJ3" i="36"/>
  <c r="CZ65" i="36" s="1"/>
  <c r="EK3" i="36"/>
  <c r="DA65" i="36" s="1"/>
  <c r="EL3" i="36"/>
  <c r="DB65" i="36" s="1"/>
  <c r="EM3" i="36"/>
  <c r="DC65" i="36" s="1"/>
  <c r="EN3" i="36"/>
  <c r="DD65" i="36" s="1"/>
  <c r="EO3" i="36"/>
  <c r="DE65" i="36" s="1"/>
  <c r="EP3" i="36"/>
  <c r="CT66" i="36" s="1"/>
  <c r="EE4" i="36"/>
  <c r="CU46" i="36" s="1"/>
  <c r="EF4" i="36"/>
  <c r="CV46" i="36" s="1"/>
  <c r="EG4" i="36"/>
  <c r="CW46" i="36" s="1"/>
  <c r="EH4" i="36"/>
  <c r="CX46" i="36" s="1"/>
  <c r="EI4" i="36"/>
  <c r="CY46" i="36" s="1"/>
  <c r="EJ4" i="36"/>
  <c r="CZ46" i="36" s="1"/>
  <c r="EK4" i="36"/>
  <c r="DA46" i="36" s="1"/>
  <c r="EL4" i="36"/>
  <c r="DB46" i="36" s="1"/>
  <c r="EM4" i="36"/>
  <c r="DC46" i="36" s="1"/>
  <c r="EN4" i="36"/>
  <c r="DD46" i="36" s="1"/>
  <c r="EO4" i="36"/>
  <c r="DE46" i="36" s="1"/>
  <c r="EP4" i="36"/>
  <c r="CT47" i="36" s="1"/>
  <c r="EE5" i="36"/>
  <c r="EF5" i="36"/>
  <c r="EG5" i="36"/>
  <c r="EH5" i="36"/>
  <c r="EI5" i="36"/>
  <c r="EJ5" i="36"/>
  <c r="EK5" i="36"/>
  <c r="EL5" i="36"/>
  <c r="EM5" i="36"/>
  <c r="EN5" i="36"/>
  <c r="EO5" i="36"/>
  <c r="EP5" i="36"/>
  <c r="B121" i="98"/>
  <c r="C120" i="98"/>
  <c r="C119" i="98"/>
  <c r="C118" i="98"/>
  <c r="C117" i="98"/>
  <c r="C116" i="98"/>
  <c r="C115" i="98"/>
  <c r="C114" i="98"/>
  <c r="C113" i="98"/>
  <c r="C112" i="98"/>
  <c r="C111" i="98"/>
  <c r="C110" i="98"/>
  <c r="C109" i="98"/>
  <c r="C108" i="98"/>
  <c r="C107" i="98"/>
  <c r="C106" i="98"/>
  <c r="C105" i="98"/>
  <c r="GC2" i="31"/>
  <c r="HI91" i="31" s="1"/>
  <c r="GD2" i="31"/>
  <c r="HJ91" i="31" s="1"/>
  <c r="GE2" i="31"/>
  <c r="GY93" i="31" s="1"/>
  <c r="GF2" i="31"/>
  <c r="GZ93" i="31" s="1"/>
  <c r="GG2" i="31"/>
  <c r="HA93" i="31" s="1"/>
  <c r="GH2" i="31"/>
  <c r="HB93" i="31" s="1"/>
  <c r="GI2" i="31"/>
  <c r="HC93" i="31" s="1"/>
  <c r="GJ2" i="31"/>
  <c r="HD93" i="31" s="1"/>
  <c r="GK2" i="31"/>
  <c r="HE93" i="31" s="1"/>
  <c r="GL2" i="31"/>
  <c r="HF93" i="31" s="1"/>
  <c r="GX104" i="31" s="1"/>
  <c r="GM2" i="31"/>
  <c r="HG93" i="31" s="1"/>
  <c r="GN2" i="31"/>
  <c r="HH92" i="31" s="1"/>
  <c r="GO2" i="31"/>
  <c r="HI92" i="31" s="1"/>
  <c r="GP2" i="31"/>
  <c r="HJ92" i="31" s="1"/>
  <c r="GW2" i="31"/>
  <c r="HE94" i="31" s="1"/>
  <c r="GX2" i="31"/>
  <c r="HF94" i="31" s="1"/>
  <c r="GX103" i="31" s="1"/>
  <c r="GY2" i="31"/>
  <c r="HG94" i="31" s="1"/>
  <c r="GZ2" i="31"/>
  <c r="HH93" i="31" s="1"/>
  <c r="HA2" i="31"/>
  <c r="HI93" i="31" s="1"/>
  <c r="HB2" i="31"/>
  <c r="HJ93" i="31" s="1"/>
  <c r="HC2" i="31"/>
  <c r="GY95" i="31" s="1"/>
  <c r="HD2" i="31"/>
  <c r="GZ95" i="31" s="1"/>
  <c r="HE2" i="31"/>
  <c r="HA95" i="31" s="1"/>
  <c r="HF2" i="31"/>
  <c r="HB95" i="31" s="1"/>
  <c r="HG2" i="31"/>
  <c r="HC95" i="31" s="1"/>
  <c r="HH2" i="31"/>
  <c r="HD95" i="31" s="1"/>
  <c r="HI2" i="31"/>
  <c r="HE95" i="31" s="1"/>
  <c r="HJ2" i="31"/>
  <c r="HF95" i="31" s="1"/>
  <c r="GX102" i="31" s="1"/>
  <c r="HK2" i="31"/>
  <c r="HG95" i="31" s="1"/>
  <c r="HL2" i="31"/>
  <c r="HM2" i="31"/>
  <c r="HN2" i="31"/>
  <c r="GR2" i="31"/>
  <c r="GZ94" i="31" s="1"/>
  <c r="GS2" i="31"/>
  <c r="HA94" i="31" s="1"/>
  <c r="GT2" i="31"/>
  <c r="HB94" i="31" s="1"/>
  <c r="GU2" i="31"/>
  <c r="HC94" i="31" s="1"/>
  <c r="GV2" i="31"/>
  <c r="HD94" i="31" s="1"/>
  <c r="GQ2" i="31"/>
  <c r="GY94" i="31" s="1"/>
  <c r="EI12" i="50"/>
  <c r="EI14" i="50"/>
  <c r="HS31" i="64"/>
  <c r="D28" i="6" s="1"/>
  <c r="HT31" i="64"/>
  <c r="E28" i="6" s="1"/>
  <c r="G28" i="6"/>
  <c r="H28" i="6"/>
  <c r="I28" i="6"/>
  <c r="J28" i="6"/>
  <c r="K28" i="6"/>
  <c r="L28" i="6"/>
  <c r="M28" i="6"/>
  <c r="B29" i="6"/>
  <c r="HS32" i="64"/>
  <c r="HT32" i="64"/>
  <c r="HU32" i="64"/>
  <c r="HV32" i="64"/>
  <c r="HW32" i="64"/>
  <c r="HX32" i="64"/>
  <c r="IA32" i="64"/>
  <c r="IB32" i="64"/>
  <c r="IC32" i="64"/>
  <c r="HS33" i="64"/>
  <c r="HT33" i="64"/>
  <c r="HU33" i="64"/>
  <c r="HV33" i="64"/>
  <c r="HW33" i="64"/>
  <c r="HX33" i="64"/>
  <c r="IB33" i="64"/>
  <c r="IC33" i="64"/>
  <c r="HP32" i="64"/>
  <c r="HQ32" i="64"/>
  <c r="HP33" i="64"/>
  <c r="HQ33" i="64"/>
  <c r="HP31" i="64"/>
  <c r="M27" i="6" s="1"/>
  <c r="HQ31" i="64"/>
  <c r="HQ58" i="64"/>
  <c r="M43" i="54"/>
  <c r="L43" i="54"/>
  <c r="K43" i="54"/>
  <c r="J43" i="54"/>
  <c r="I43" i="54"/>
  <c r="H43" i="54"/>
  <c r="G43" i="54"/>
  <c r="F43" i="54"/>
  <c r="E43" i="54"/>
  <c r="C43" i="54"/>
  <c r="B43" i="54"/>
  <c r="M42" i="54"/>
  <c r="L42" i="54"/>
  <c r="K42" i="54"/>
  <c r="J42" i="54"/>
  <c r="I42" i="54"/>
  <c r="H42" i="54"/>
  <c r="G42" i="54"/>
  <c r="F42" i="54"/>
  <c r="E42" i="54"/>
  <c r="C42" i="54"/>
  <c r="B42" i="54"/>
  <c r="J199" i="54"/>
  <c r="J200" i="54"/>
  <c r="J197" i="54"/>
  <c r="J198" i="54"/>
  <c r="J195" i="54"/>
  <c r="J196" i="54"/>
  <c r="J187" i="54"/>
  <c r="J188" i="54"/>
  <c r="J189" i="54"/>
  <c r="J190" i="54"/>
  <c r="J201" i="54"/>
  <c r="J202" i="54"/>
  <c r="J191" i="54"/>
  <c r="J192" i="54"/>
  <c r="J193" i="54"/>
  <c r="M40" i="100"/>
  <c r="L40" i="100"/>
  <c r="K40" i="100"/>
  <c r="J40" i="100"/>
  <c r="I40" i="100"/>
  <c r="H40" i="100"/>
  <c r="G40" i="100"/>
  <c r="F40" i="100"/>
  <c r="E40" i="100"/>
  <c r="D40" i="100"/>
  <c r="C40" i="100"/>
  <c r="B40" i="100"/>
  <c r="B120" i="100"/>
  <c r="B118" i="100"/>
  <c r="B117" i="100"/>
  <c r="B116" i="100"/>
  <c r="B114" i="100"/>
  <c r="B113" i="100"/>
  <c r="B110" i="100"/>
  <c r="B106" i="100"/>
  <c r="B105" i="100"/>
  <c r="M40" i="98"/>
  <c r="L40" i="98"/>
  <c r="K40" i="98"/>
  <c r="J40" i="98"/>
  <c r="I40" i="98"/>
  <c r="H40" i="98"/>
  <c r="G40" i="98"/>
  <c r="F40" i="98"/>
  <c r="E40" i="98"/>
  <c r="D40" i="98"/>
  <c r="C40" i="98"/>
  <c r="B40" i="98"/>
  <c r="N39" i="98"/>
  <c r="N38" i="98"/>
  <c r="N37" i="98"/>
  <c r="N36" i="98"/>
  <c r="N35" i="98"/>
  <c r="N34" i="98"/>
  <c r="N33" i="98"/>
  <c r="N32" i="98"/>
  <c r="N31" i="98"/>
  <c r="N30" i="98"/>
  <c r="N29" i="98"/>
  <c r="N28" i="98"/>
  <c r="N27" i="98"/>
  <c r="N26" i="98"/>
  <c r="N25" i="98"/>
  <c r="N24" i="98"/>
  <c r="M62" i="98"/>
  <c r="N26" i="61"/>
  <c r="N27" i="59"/>
  <c r="Q27" i="59" s="1"/>
  <c r="P27" i="59"/>
  <c r="N28" i="59"/>
  <c r="Q28" i="59"/>
  <c r="P28" i="59"/>
  <c r="N29" i="59"/>
  <c r="Q29" i="59"/>
  <c r="P29" i="59"/>
  <c r="N30" i="59"/>
  <c r="Q30" i="59" s="1"/>
  <c r="P30" i="59"/>
  <c r="N31" i="59"/>
  <c r="Q31" i="59" s="1"/>
  <c r="P31" i="59"/>
  <c r="N32" i="59"/>
  <c r="Q32" i="59" s="1"/>
  <c r="P32" i="59"/>
  <c r="N33" i="59"/>
  <c r="Q33" i="59"/>
  <c r="P33" i="59"/>
  <c r="N34" i="59"/>
  <c r="Q34" i="59" s="1"/>
  <c r="P34" i="59"/>
  <c r="P22" i="59"/>
  <c r="Q22" i="59"/>
  <c r="P21" i="59"/>
  <c r="Q21" i="59"/>
  <c r="P20" i="59"/>
  <c r="Q20" i="59"/>
  <c r="P19" i="59"/>
  <c r="Q19" i="59"/>
  <c r="P18" i="59"/>
  <c r="Q18" i="59"/>
  <c r="P17" i="59"/>
  <c r="Q17" i="59"/>
  <c r="P16" i="59"/>
  <c r="Q16" i="59"/>
  <c r="P15" i="59"/>
  <c r="Q15" i="59"/>
  <c r="P14" i="59"/>
  <c r="N14" i="59"/>
  <c r="Q14" i="59" s="1"/>
  <c r="EI33" i="50"/>
  <c r="EI15" i="50"/>
  <c r="C15" i="44"/>
  <c r="D15" i="44"/>
  <c r="E15" i="44"/>
  <c r="F15" i="44"/>
  <c r="G15" i="44"/>
  <c r="H15" i="44"/>
  <c r="I15" i="44"/>
  <c r="J15" i="44"/>
  <c r="K15" i="44"/>
  <c r="L15" i="44"/>
  <c r="M15" i="44"/>
  <c r="B15" i="44"/>
  <c r="B48" i="40"/>
  <c r="B29" i="40"/>
  <c r="B10" i="40"/>
  <c r="M9" i="40"/>
  <c r="HC18" i="31"/>
  <c r="GY71" i="31" s="1"/>
  <c r="HD18" i="31"/>
  <c r="GZ71" i="31" s="1"/>
  <c r="HE18" i="31"/>
  <c r="HA71" i="31" s="1"/>
  <c r="HF18" i="31"/>
  <c r="HB71" i="31" s="1"/>
  <c r="HG18" i="31"/>
  <c r="HC71" i="31" s="1"/>
  <c r="HH18" i="31"/>
  <c r="HD71" i="31" s="1"/>
  <c r="HI18" i="31"/>
  <c r="HE71" i="31" s="1"/>
  <c r="HJ18" i="31"/>
  <c r="HF71" i="31" s="1"/>
  <c r="HJ79" i="31" s="1"/>
  <c r="HK18" i="31"/>
  <c r="HG71" i="31" s="1"/>
  <c r="HL18" i="31"/>
  <c r="HH71" i="31" s="1"/>
  <c r="HM18" i="31"/>
  <c r="HI71" i="31" s="1"/>
  <c r="HN18" i="31"/>
  <c r="HJ71" i="31" s="1"/>
  <c r="HC19" i="31"/>
  <c r="HD19" i="31"/>
  <c r="HE19" i="31"/>
  <c r="HF19" i="31"/>
  <c r="HG19" i="31"/>
  <c r="HH19" i="31"/>
  <c r="HI19" i="31"/>
  <c r="HJ19" i="31"/>
  <c r="HK19" i="31"/>
  <c r="HL19" i="31"/>
  <c r="HM19" i="31"/>
  <c r="HN19" i="31"/>
  <c r="HC14" i="31"/>
  <c r="GY59" i="31" s="1"/>
  <c r="HD14" i="31"/>
  <c r="GZ59" i="31" s="1"/>
  <c r="HE14" i="31"/>
  <c r="HA59" i="31" s="1"/>
  <c r="HF14" i="31"/>
  <c r="HB59" i="31" s="1"/>
  <c r="HG14" i="31"/>
  <c r="HC59" i="31" s="1"/>
  <c r="HH14" i="31"/>
  <c r="HD59" i="31" s="1"/>
  <c r="HI14" i="31"/>
  <c r="HE59" i="31" s="1"/>
  <c r="HJ14" i="31"/>
  <c r="HF59" i="31" s="1"/>
  <c r="HF79" i="31" s="1"/>
  <c r="HK14" i="31"/>
  <c r="HG59" i="31" s="1"/>
  <c r="HL14" i="31"/>
  <c r="HH59" i="31" s="1"/>
  <c r="HM14" i="31"/>
  <c r="HI59" i="31" s="1"/>
  <c r="HN14" i="31"/>
  <c r="HJ59" i="31" s="1"/>
  <c r="HC15" i="31"/>
  <c r="HD15" i="31"/>
  <c r="HE15" i="31"/>
  <c r="HF15" i="31"/>
  <c r="HG15" i="31"/>
  <c r="HH15" i="31"/>
  <c r="HI15" i="31"/>
  <c r="HJ15" i="31"/>
  <c r="HK15" i="31"/>
  <c r="HL15" i="31"/>
  <c r="HM15" i="31"/>
  <c r="HN15" i="31"/>
  <c r="HC10" i="31"/>
  <c r="GY47" i="31" s="1"/>
  <c r="HD10" i="31"/>
  <c r="GZ47" i="31" s="1"/>
  <c r="HE10" i="31"/>
  <c r="HA47" i="31" s="1"/>
  <c r="HF10" i="31"/>
  <c r="HB47" i="31" s="1"/>
  <c r="HG10" i="31"/>
  <c r="HC47" i="31" s="1"/>
  <c r="HH10" i="31"/>
  <c r="HD47" i="31" s="1"/>
  <c r="HI10" i="31"/>
  <c r="HE47" i="31" s="1"/>
  <c r="HJ10" i="31"/>
  <c r="HF47" i="31" s="1"/>
  <c r="HB79" i="31" s="1"/>
  <c r="HK10" i="31"/>
  <c r="HG47" i="31" s="1"/>
  <c r="HL10" i="31"/>
  <c r="HH47" i="31" s="1"/>
  <c r="HM10" i="31"/>
  <c r="HI47" i="31" s="1"/>
  <c r="HN10" i="31"/>
  <c r="HJ47" i="31" s="1"/>
  <c r="HC11" i="31"/>
  <c r="HD11" i="31"/>
  <c r="HE11" i="31"/>
  <c r="HF11" i="31"/>
  <c r="HG11" i="31"/>
  <c r="HH11" i="31"/>
  <c r="HI11" i="31"/>
  <c r="HJ11" i="31"/>
  <c r="HK11" i="31"/>
  <c r="HL11" i="31"/>
  <c r="HM11" i="31"/>
  <c r="HN11" i="31"/>
  <c r="HC6" i="31"/>
  <c r="GY35" i="31" s="1"/>
  <c r="HD6" i="31"/>
  <c r="GZ35" i="31" s="1"/>
  <c r="HE6" i="31"/>
  <c r="HA35" i="31" s="1"/>
  <c r="HF6" i="31"/>
  <c r="HB35" i="31" s="1"/>
  <c r="HG6" i="31"/>
  <c r="HC35" i="31" s="1"/>
  <c r="HH6" i="31"/>
  <c r="HD35" i="31" s="1"/>
  <c r="HI6" i="31"/>
  <c r="HE35" i="31" s="1"/>
  <c r="HJ6" i="31"/>
  <c r="HF35" i="31" s="1"/>
  <c r="GX79" i="31" s="1"/>
  <c r="HK6" i="31"/>
  <c r="HG35" i="31" s="1"/>
  <c r="HL6" i="31"/>
  <c r="HH35" i="31" s="1"/>
  <c r="HM6" i="31"/>
  <c r="HI35" i="31" s="1"/>
  <c r="HN6" i="31"/>
  <c r="HJ35" i="31" s="1"/>
  <c r="HC7" i="31"/>
  <c r="HD7" i="31"/>
  <c r="HE7" i="31"/>
  <c r="HF7" i="31"/>
  <c r="HG7" i="31"/>
  <c r="HH7" i="31"/>
  <c r="HI7" i="31"/>
  <c r="HJ7" i="31"/>
  <c r="HK7" i="31"/>
  <c r="HL7" i="31"/>
  <c r="HM7" i="31"/>
  <c r="HN7" i="31"/>
  <c r="S2" i="31"/>
  <c r="T2" i="31"/>
  <c r="U2" i="31"/>
  <c r="V2" i="31"/>
  <c r="W2" i="31"/>
  <c r="X2" i="31"/>
  <c r="Y2" i="31"/>
  <c r="Z2" i="31"/>
  <c r="AA2" i="31"/>
  <c r="AB2" i="31"/>
  <c r="AC2" i="31"/>
  <c r="AD2" i="31"/>
  <c r="AE2" i="31"/>
  <c r="AF2" i="31"/>
  <c r="AG2" i="31"/>
  <c r="AH2" i="31"/>
  <c r="AI2" i="31"/>
  <c r="AJ2" i="31"/>
  <c r="AK2" i="31"/>
  <c r="AL2" i="31"/>
  <c r="AM2" i="31"/>
  <c r="AN2" i="31"/>
  <c r="AO2" i="31"/>
  <c r="AP2" i="31"/>
  <c r="AQ2" i="31"/>
  <c r="AR2" i="31"/>
  <c r="AS2" i="31"/>
  <c r="AT2" i="31"/>
  <c r="AU2" i="31"/>
  <c r="AV2" i="31"/>
  <c r="AW2" i="31"/>
  <c r="AX2" i="31"/>
  <c r="AY2" i="31"/>
  <c r="AZ2" i="31"/>
  <c r="BA2" i="31"/>
  <c r="BB2" i="31"/>
  <c r="BC2" i="31"/>
  <c r="BD2" i="31"/>
  <c r="BE2" i="31"/>
  <c r="BF2" i="31"/>
  <c r="BG2" i="31"/>
  <c r="BH2" i="31"/>
  <c r="BI2" i="31"/>
  <c r="BJ2" i="31"/>
  <c r="BK2" i="31"/>
  <c r="BL2" i="31"/>
  <c r="BM2" i="31"/>
  <c r="BN2" i="31"/>
  <c r="BO2" i="31"/>
  <c r="BP2" i="31"/>
  <c r="BQ2" i="31"/>
  <c r="BR2" i="31"/>
  <c r="BS2" i="31"/>
  <c r="BT2" i="31"/>
  <c r="BU2" i="31"/>
  <c r="BV2" i="31"/>
  <c r="BW2" i="31"/>
  <c r="BX2" i="31"/>
  <c r="BY2" i="31"/>
  <c r="BZ2" i="31"/>
  <c r="CA2" i="31"/>
  <c r="CB2" i="31"/>
  <c r="CC2" i="31"/>
  <c r="CD2" i="31"/>
  <c r="CE2" i="31"/>
  <c r="CF2" i="31"/>
  <c r="CG2" i="31"/>
  <c r="CH2" i="31"/>
  <c r="CI2" i="31"/>
  <c r="CJ2" i="31"/>
  <c r="CK2" i="31"/>
  <c r="CL2" i="31"/>
  <c r="CM2" i="31"/>
  <c r="CN2" i="31"/>
  <c r="CO2" i="31"/>
  <c r="CP2" i="31"/>
  <c r="CQ2" i="31"/>
  <c r="CR2" i="31"/>
  <c r="CS2" i="31"/>
  <c r="CT2" i="31"/>
  <c r="CU2" i="31"/>
  <c r="CV2" i="31"/>
  <c r="CW2" i="31"/>
  <c r="CX2" i="31"/>
  <c r="CY2" i="31"/>
  <c r="CZ2" i="31"/>
  <c r="DA2" i="31"/>
  <c r="DB2" i="31"/>
  <c r="DC2" i="31"/>
  <c r="DD2" i="31"/>
  <c r="DE2" i="31"/>
  <c r="DF2" i="31"/>
  <c r="DG2" i="31"/>
  <c r="DH2" i="31"/>
  <c r="DI2" i="31"/>
  <c r="DJ2" i="31"/>
  <c r="DK2" i="31"/>
  <c r="DL2" i="31"/>
  <c r="DM2" i="31"/>
  <c r="DN2" i="31"/>
  <c r="DO2" i="31"/>
  <c r="DP2" i="31"/>
  <c r="DQ2" i="31"/>
  <c r="DR2" i="31"/>
  <c r="DS2" i="31"/>
  <c r="DT2" i="31"/>
  <c r="DU2" i="31"/>
  <c r="DV2" i="31"/>
  <c r="DW2" i="31"/>
  <c r="GY88" i="31" s="1"/>
  <c r="DX2" i="31"/>
  <c r="GZ87" i="31" s="1"/>
  <c r="DY2" i="31"/>
  <c r="HA87" i="31" s="1"/>
  <c r="DZ2" i="31"/>
  <c r="HB87" i="31" s="1"/>
  <c r="EA2" i="31"/>
  <c r="HC87" i="31" s="1"/>
  <c r="EB2" i="31"/>
  <c r="HD87" i="31" s="1"/>
  <c r="EC2" i="31"/>
  <c r="HE87" i="31" s="1"/>
  <c r="ED2" i="31"/>
  <c r="HF87" i="31" s="1"/>
  <c r="EE2" i="31"/>
  <c r="HG87" i="31" s="1"/>
  <c r="EF2" i="31"/>
  <c r="HH86" i="31" s="1"/>
  <c r="EG2" i="31"/>
  <c r="HI86" i="31" s="1"/>
  <c r="EH2" i="31"/>
  <c r="HJ86" i="31" s="1"/>
  <c r="EI2" i="31"/>
  <c r="GY89" i="31" s="1"/>
  <c r="EJ2" i="31"/>
  <c r="GZ88" i="31" s="1"/>
  <c r="EK2" i="31"/>
  <c r="HA88" i="31" s="1"/>
  <c r="EL2" i="31"/>
  <c r="EM2" i="31"/>
  <c r="HC88" i="31" s="1"/>
  <c r="EN2" i="31"/>
  <c r="HD88" i="31" s="1"/>
  <c r="EO2" i="31"/>
  <c r="HE88" i="31" s="1"/>
  <c r="EP2" i="31"/>
  <c r="HF88" i="31" s="1"/>
  <c r="EQ2" i="31"/>
  <c r="HG88" i="31" s="1"/>
  <c r="ER2" i="31"/>
  <c r="HH87" i="31" s="1"/>
  <c r="ES2" i="31"/>
  <c r="HI87" i="31" s="1"/>
  <c r="ET2" i="31"/>
  <c r="HJ87" i="31" s="1"/>
  <c r="EU2" i="31"/>
  <c r="GY90" i="31" s="1"/>
  <c r="EV2" i="31"/>
  <c r="GZ89" i="31" s="1"/>
  <c r="EW2" i="31"/>
  <c r="HA89" i="31" s="1"/>
  <c r="EX2" i="31"/>
  <c r="HB89" i="31" s="1"/>
  <c r="EY2" i="31"/>
  <c r="HC89" i="31" s="1"/>
  <c r="EZ2" i="31"/>
  <c r="HD89" i="31" s="1"/>
  <c r="FA2" i="31"/>
  <c r="HE89" i="31" s="1"/>
  <c r="FB2" i="31"/>
  <c r="HF89" i="31" s="1"/>
  <c r="FC2" i="31"/>
  <c r="HG89" i="31" s="1"/>
  <c r="FD2" i="31"/>
  <c r="HH88" i="31" s="1"/>
  <c r="FE2" i="31"/>
  <c r="HI88" i="31" s="1"/>
  <c r="FF2" i="31"/>
  <c r="HJ88" i="31" s="1"/>
  <c r="FG2" i="31"/>
  <c r="GY91" i="31" s="1"/>
  <c r="FH2" i="31"/>
  <c r="GZ90" i="31" s="1"/>
  <c r="FI2" i="31"/>
  <c r="HA90" i="31" s="1"/>
  <c r="FJ2" i="31"/>
  <c r="HB90" i="31" s="1"/>
  <c r="FK2" i="31"/>
  <c r="HC90" i="31" s="1"/>
  <c r="FL2" i="31"/>
  <c r="HD90" i="31" s="1"/>
  <c r="FM2" i="31"/>
  <c r="HE90" i="31" s="1"/>
  <c r="FN2" i="31"/>
  <c r="HF90" i="31" s="1"/>
  <c r="FO2" i="31"/>
  <c r="HG90" i="31" s="1"/>
  <c r="FP2" i="31"/>
  <c r="HH89" i="31" s="1"/>
  <c r="FQ2" i="31"/>
  <c r="HI89" i="31" s="1"/>
  <c r="FR2" i="31"/>
  <c r="HJ89" i="31" s="1"/>
  <c r="FS2" i="31"/>
  <c r="GY92" i="31" s="1"/>
  <c r="FT2" i="31"/>
  <c r="FU2" i="31"/>
  <c r="HA92" i="31" s="1"/>
  <c r="FV2" i="31"/>
  <c r="HB92" i="31" s="1"/>
  <c r="FW2" i="31"/>
  <c r="HC92" i="31" s="1"/>
  <c r="FX2" i="31"/>
  <c r="FY2" i="31"/>
  <c r="HE92" i="31" s="1"/>
  <c r="FZ2" i="31"/>
  <c r="HF92" i="31" s="1"/>
  <c r="GA2" i="31"/>
  <c r="HG92" i="31" s="1"/>
  <c r="GB2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AI3" i="31"/>
  <c r="AJ3" i="31"/>
  <c r="AK3" i="31"/>
  <c r="AL3" i="31"/>
  <c r="AM3" i="31"/>
  <c r="AN3" i="31"/>
  <c r="AO3" i="31"/>
  <c r="AP3" i="31"/>
  <c r="AQ3" i="31"/>
  <c r="AR3" i="31"/>
  <c r="AS3" i="31"/>
  <c r="AT3" i="31"/>
  <c r="AU3" i="31"/>
  <c r="AV3" i="31"/>
  <c r="AW3" i="31"/>
  <c r="AX3" i="31"/>
  <c r="AY3" i="31"/>
  <c r="AZ3" i="31"/>
  <c r="BA3" i="31"/>
  <c r="BB3" i="31"/>
  <c r="BC3" i="31"/>
  <c r="BD3" i="31"/>
  <c r="BE3" i="31"/>
  <c r="BF3" i="31"/>
  <c r="BG3" i="31"/>
  <c r="BH3" i="31"/>
  <c r="BI3" i="31"/>
  <c r="BJ3" i="31"/>
  <c r="BK3" i="31"/>
  <c r="BL3" i="31"/>
  <c r="BM3" i="31"/>
  <c r="BN3" i="31"/>
  <c r="BO3" i="31"/>
  <c r="BP3" i="31"/>
  <c r="BQ3" i="31"/>
  <c r="BR3" i="31"/>
  <c r="BS3" i="31"/>
  <c r="BT3" i="31"/>
  <c r="BU3" i="31"/>
  <c r="BV3" i="31"/>
  <c r="BW3" i="31"/>
  <c r="BX3" i="31"/>
  <c r="BY3" i="31"/>
  <c r="BZ3" i="31"/>
  <c r="CA3" i="31"/>
  <c r="CB3" i="31"/>
  <c r="CC3" i="31"/>
  <c r="CD3" i="31"/>
  <c r="CE3" i="31"/>
  <c r="CF3" i="31"/>
  <c r="CG3" i="31"/>
  <c r="CH3" i="31"/>
  <c r="CI3" i="31"/>
  <c r="CJ3" i="31"/>
  <c r="CK3" i="31"/>
  <c r="CL3" i="31"/>
  <c r="CM3" i="31"/>
  <c r="CN3" i="31"/>
  <c r="CO3" i="31"/>
  <c r="CP3" i="31"/>
  <c r="CQ3" i="31"/>
  <c r="CR3" i="31"/>
  <c r="CS3" i="31"/>
  <c r="CT3" i="31"/>
  <c r="CU3" i="31"/>
  <c r="CV3" i="31"/>
  <c r="CW3" i="31"/>
  <c r="CX3" i="31"/>
  <c r="CY3" i="31"/>
  <c r="CZ3" i="31"/>
  <c r="DA3" i="31"/>
  <c r="DB3" i="31"/>
  <c r="DC3" i="31"/>
  <c r="DD3" i="31"/>
  <c r="DE3" i="31"/>
  <c r="DF3" i="31"/>
  <c r="DG3" i="31"/>
  <c r="DH3" i="31"/>
  <c r="DI3" i="31"/>
  <c r="DJ3" i="31"/>
  <c r="DK3" i="31"/>
  <c r="DL3" i="31"/>
  <c r="DM3" i="31"/>
  <c r="DN3" i="31"/>
  <c r="DO3" i="31"/>
  <c r="DP3" i="31"/>
  <c r="DQ3" i="31"/>
  <c r="DR3" i="31"/>
  <c r="DS3" i="31"/>
  <c r="DT3" i="31"/>
  <c r="DU3" i="31"/>
  <c r="DV3" i="31"/>
  <c r="DW3" i="31"/>
  <c r="DX3" i="31"/>
  <c r="DY3" i="31"/>
  <c r="DZ3" i="31"/>
  <c r="EA3" i="31"/>
  <c r="EB3" i="31"/>
  <c r="EC3" i="31"/>
  <c r="ED3" i="31"/>
  <c r="EE3" i="31"/>
  <c r="EF3" i="31"/>
  <c r="EG3" i="31"/>
  <c r="EH3" i="31"/>
  <c r="EI3" i="31"/>
  <c r="EJ3" i="31"/>
  <c r="EK3" i="31"/>
  <c r="EL3" i="31"/>
  <c r="EM3" i="31"/>
  <c r="EN3" i="31"/>
  <c r="EO3" i="31"/>
  <c r="EP3" i="31"/>
  <c r="EQ3" i="31"/>
  <c r="ER3" i="31"/>
  <c r="ES3" i="31"/>
  <c r="ET3" i="31"/>
  <c r="EU3" i="31"/>
  <c r="EV3" i="31"/>
  <c r="EW3" i="31"/>
  <c r="EX3" i="31"/>
  <c r="EY3" i="31"/>
  <c r="EZ3" i="31"/>
  <c r="FA3" i="31"/>
  <c r="FB3" i="31"/>
  <c r="FC3" i="31"/>
  <c r="FD3" i="31"/>
  <c r="FE3" i="31"/>
  <c r="FF3" i="31"/>
  <c r="FG3" i="31"/>
  <c r="FH3" i="31"/>
  <c r="FI3" i="31"/>
  <c r="FJ3" i="31"/>
  <c r="FK3" i="31"/>
  <c r="FL3" i="31"/>
  <c r="FM3" i="31"/>
  <c r="FN3" i="31"/>
  <c r="FO3" i="31"/>
  <c r="FP3" i="31"/>
  <c r="FQ3" i="31"/>
  <c r="FR3" i="31"/>
  <c r="FS3" i="31"/>
  <c r="FT3" i="31"/>
  <c r="FU3" i="31"/>
  <c r="FV3" i="31"/>
  <c r="FW3" i="31"/>
  <c r="FX3" i="31"/>
  <c r="FY3" i="31"/>
  <c r="FZ3" i="31"/>
  <c r="GA3" i="31"/>
  <c r="GB3" i="31"/>
  <c r="GC3" i="31"/>
  <c r="GD3" i="31"/>
  <c r="GE3" i="31"/>
  <c r="GF3" i="31"/>
  <c r="GG3" i="31"/>
  <c r="GH3" i="31"/>
  <c r="GI3" i="31"/>
  <c r="GJ3" i="31"/>
  <c r="GK3" i="31"/>
  <c r="GL3" i="31"/>
  <c r="GM3" i="31"/>
  <c r="GN3" i="31"/>
  <c r="GO3" i="31"/>
  <c r="GP3" i="31"/>
  <c r="GQ3" i="31"/>
  <c r="GR3" i="31"/>
  <c r="GS3" i="31"/>
  <c r="GT3" i="31"/>
  <c r="GU3" i="31"/>
  <c r="GV3" i="31"/>
  <c r="GW3" i="31"/>
  <c r="GX3" i="31"/>
  <c r="GY3" i="31"/>
  <c r="GZ3" i="31"/>
  <c r="HA3" i="31"/>
  <c r="HB3" i="31"/>
  <c r="HC3" i="31"/>
  <c r="HD3" i="31"/>
  <c r="HE3" i="31"/>
  <c r="HF3" i="31"/>
  <c r="HG3" i="31"/>
  <c r="HH3" i="31"/>
  <c r="HI3" i="31"/>
  <c r="HJ3" i="31"/>
  <c r="HK3" i="31"/>
  <c r="HL3" i="31"/>
  <c r="HM3" i="31"/>
  <c r="HN3" i="31"/>
  <c r="B2" i="31"/>
  <c r="C2" i="31"/>
  <c r="D2" i="31"/>
  <c r="E2" i="31"/>
  <c r="F2" i="31"/>
  <c r="G2" i="31"/>
  <c r="H2" i="31"/>
  <c r="I2" i="31"/>
  <c r="J2" i="31"/>
  <c r="K2" i="31"/>
  <c r="L2" i="31"/>
  <c r="M2" i="31"/>
  <c r="N2" i="31"/>
  <c r="O2" i="31"/>
  <c r="P2" i="31"/>
  <c r="Q2" i="31"/>
  <c r="R2" i="31"/>
  <c r="B3" i="31"/>
  <c r="C3" i="31"/>
  <c r="D3" i="31"/>
  <c r="E3" i="31"/>
  <c r="F3" i="31"/>
  <c r="G3" i="31"/>
  <c r="H3" i="31"/>
  <c r="I3" i="31"/>
  <c r="J3" i="31"/>
  <c r="K3" i="31"/>
  <c r="L3" i="31"/>
  <c r="M3" i="31"/>
  <c r="N3" i="31"/>
  <c r="O3" i="31"/>
  <c r="P3" i="31"/>
  <c r="Q3" i="31"/>
  <c r="R3" i="31"/>
  <c r="AS6" i="31"/>
  <c r="AT6" i="31"/>
  <c r="AU6" i="31"/>
  <c r="AV6" i="31"/>
  <c r="AW6" i="31"/>
  <c r="AX6" i="31"/>
  <c r="AY6" i="31"/>
  <c r="AZ6" i="31"/>
  <c r="BA6" i="31"/>
  <c r="BB6" i="31"/>
  <c r="BC6" i="31"/>
  <c r="BD6" i="31"/>
  <c r="BE6" i="31"/>
  <c r="BF6" i="31"/>
  <c r="BG6" i="31"/>
  <c r="BH6" i="31"/>
  <c r="BI6" i="31"/>
  <c r="BJ6" i="31"/>
  <c r="BK6" i="31"/>
  <c r="BL6" i="31"/>
  <c r="BM6" i="31"/>
  <c r="BN6" i="31"/>
  <c r="BO6" i="31"/>
  <c r="BP6" i="31"/>
  <c r="BQ6" i="31"/>
  <c r="BR6" i="31"/>
  <c r="BS6" i="31"/>
  <c r="BT6" i="31"/>
  <c r="BU6" i="31"/>
  <c r="BV6" i="31"/>
  <c r="BW6" i="31"/>
  <c r="BX6" i="31"/>
  <c r="BY6" i="31"/>
  <c r="BZ6" i="31"/>
  <c r="CA6" i="31"/>
  <c r="CB6" i="31"/>
  <c r="CC6" i="31"/>
  <c r="CD6" i="31"/>
  <c r="CE6" i="31"/>
  <c r="CF6" i="31"/>
  <c r="CG6" i="31"/>
  <c r="CH6" i="31"/>
  <c r="CI6" i="31"/>
  <c r="CJ6" i="31"/>
  <c r="CK6" i="31"/>
  <c r="CL6" i="31"/>
  <c r="CM6" i="31"/>
  <c r="GY24" i="31" s="1"/>
  <c r="CN6" i="31"/>
  <c r="GZ24" i="31" s="1"/>
  <c r="CO6" i="31"/>
  <c r="HA24" i="31" s="1"/>
  <c r="CP6" i="31"/>
  <c r="HB24" i="31" s="1"/>
  <c r="CQ6" i="31"/>
  <c r="HC24" i="31" s="1"/>
  <c r="CR6" i="31"/>
  <c r="HD24" i="31" s="1"/>
  <c r="CS6" i="31"/>
  <c r="HE24" i="31" s="1"/>
  <c r="CT6" i="31"/>
  <c r="HF24" i="31" s="1"/>
  <c r="CU6" i="31"/>
  <c r="HG24" i="31" s="1"/>
  <c r="CV6" i="31"/>
  <c r="HH24" i="31" s="1"/>
  <c r="CW6" i="31"/>
  <c r="HI24" i="31" s="1"/>
  <c r="CX6" i="31"/>
  <c r="HJ24" i="31" s="1"/>
  <c r="CY6" i="31"/>
  <c r="GY25" i="31" s="1"/>
  <c r="CZ6" i="31"/>
  <c r="GZ25" i="31" s="1"/>
  <c r="DA6" i="31"/>
  <c r="HA25" i="31" s="1"/>
  <c r="DB6" i="31"/>
  <c r="HB25" i="31" s="1"/>
  <c r="DC6" i="31"/>
  <c r="HC25" i="31" s="1"/>
  <c r="DD6" i="31"/>
  <c r="HD25" i="31" s="1"/>
  <c r="DE6" i="31"/>
  <c r="HE25" i="31" s="1"/>
  <c r="DF6" i="31"/>
  <c r="HF25" i="31" s="1"/>
  <c r="DG6" i="31"/>
  <c r="HG25" i="31" s="1"/>
  <c r="DH6" i="31"/>
  <c r="HH25" i="31" s="1"/>
  <c r="DI6" i="31"/>
  <c r="HI25" i="31" s="1"/>
  <c r="DJ6" i="31"/>
  <c r="HJ25" i="31" s="1"/>
  <c r="DK6" i="31"/>
  <c r="GY26" i="31" s="1"/>
  <c r="DL6" i="31"/>
  <c r="GZ26" i="31" s="1"/>
  <c r="DM6" i="31"/>
  <c r="HA26" i="31" s="1"/>
  <c r="DN6" i="31"/>
  <c r="HB26" i="31" s="1"/>
  <c r="DO6" i="31"/>
  <c r="HC26" i="31" s="1"/>
  <c r="DP6" i="31"/>
  <c r="HD26" i="31" s="1"/>
  <c r="DQ6" i="31"/>
  <c r="HE26" i="31" s="1"/>
  <c r="DR6" i="31"/>
  <c r="HF26" i="31" s="1"/>
  <c r="DS6" i="31"/>
  <c r="HG26" i="31" s="1"/>
  <c r="DT6" i="31"/>
  <c r="HH26" i="31" s="1"/>
  <c r="DU6" i="31"/>
  <c r="HI26" i="31" s="1"/>
  <c r="DV6" i="31"/>
  <c r="HJ26" i="31" s="1"/>
  <c r="DW6" i="31"/>
  <c r="GY28" i="31" s="1"/>
  <c r="DX6" i="31"/>
  <c r="GZ28" i="31" s="1"/>
  <c r="DY6" i="31"/>
  <c r="HA27" i="31" s="1"/>
  <c r="DZ6" i="31"/>
  <c r="HB27" i="31" s="1"/>
  <c r="EA6" i="31"/>
  <c r="HC28" i="31" s="1"/>
  <c r="EB6" i="31"/>
  <c r="HD28" i="31" s="1"/>
  <c r="EC6" i="31"/>
  <c r="HE28" i="31" s="1"/>
  <c r="ED6" i="31"/>
  <c r="HF27" i="31" s="1"/>
  <c r="EF6" i="31"/>
  <c r="HH27" i="31" s="1"/>
  <c r="EG6" i="31"/>
  <c r="HI28" i="31" s="1"/>
  <c r="EH6" i="31"/>
  <c r="HJ27" i="31" s="1"/>
  <c r="EI6" i="31"/>
  <c r="GY29" i="31" s="1"/>
  <c r="EJ6" i="31"/>
  <c r="GZ29" i="31" s="1"/>
  <c r="EK6" i="31"/>
  <c r="HA29" i="31" s="1"/>
  <c r="EL6" i="31"/>
  <c r="HB29" i="31" s="1"/>
  <c r="EM6" i="31"/>
  <c r="HC29" i="31" s="1"/>
  <c r="EN6" i="31"/>
  <c r="HD29" i="31" s="1"/>
  <c r="EO6" i="31"/>
  <c r="HE29" i="31" s="1"/>
  <c r="EP6" i="31"/>
  <c r="HF29" i="31" s="1"/>
  <c r="EQ6" i="31"/>
  <c r="HG29" i="31" s="1"/>
  <c r="ER6" i="31"/>
  <c r="HH29" i="31" s="1"/>
  <c r="ES6" i="31"/>
  <c r="HI29" i="31" s="1"/>
  <c r="ET6" i="31"/>
  <c r="HJ29" i="31" s="1"/>
  <c r="EU6" i="31"/>
  <c r="GY30" i="31" s="1"/>
  <c r="EV6" i="31"/>
  <c r="GZ30" i="31" s="1"/>
  <c r="EW6" i="31"/>
  <c r="HA30" i="31" s="1"/>
  <c r="EX6" i="31"/>
  <c r="HB30" i="31" s="1"/>
  <c r="EY6" i="31"/>
  <c r="HC30" i="31" s="1"/>
  <c r="EZ6" i="31"/>
  <c r="HD30" i="31" s="1"/>
  <c r="FA6" i="31"/>
  <c r="HE30" i="31" s="1"/>
  <c r="FB6" i="31"/>
  <c r="HF30" i="31" s="1"/>
  <c r="FC6" i="31"/>
  <c r="HG30" i="31" s="1"/>
  <c r="FD6" i="31"/>
  <c r="HH30" i="31" s="1"/>
  <c r="FE6" i="31"/>
  <c r="HI30" i="31" s="1"/>
  <c r="FF6" i="31"/>
  <c r="HJ30" i="31" s="1"/>
  <c r="FG6" i="31"/>
  <c r="GY31" i="31" s="1"/>
  <c r="FH6" i="31"/>
  <c r="GZ31" i="31" s="1"/>
  <c r="FI6" i="31"/>
  <c r="HA31" i="31" s="1"/>
  <c r="FJ6" i="31"/>
  <c r="HB31" i="31" s="1"/>
  <c r="FK6" i="31"/>
  <c r="HC31" i="31" s="1"/>
  <c r="FL6" i="31"/>
  <c r="HD31" i="31" s="1"/>
  <c r="FM6" i="31"/>
  <c r="HE31" i="31" s="1"/>
  <c r="FN6" i="31"/>
  <c r="HF31" i="31" s="1"/>
  <c r="FO6" i="31"/>
  <c r="HG31" i="31" s="1"/>
  <c r="FP6" i="31"/>
  <c r="HH31" i="31" s="1"/>
  <c r="FQ6" i="31"/>
  <c r="HI31" i="31" s="1"/>
  <c r="FR6" i="31"/>
  <c r="HJ31" i="31" s="1"/>
  <c r="FS6" i="31"/>
  <c r="GY32" i="31" s="1"/>
  <c r="FT6" i="31"/>
  <c r="GZ32" i="31" s="1"/>
  <c r="FU6" i="31"/>
  <c r="HA32" i="31" s="1"/>
  <c r="FV6" i="31"/>
  <c r="HB32" i="31" s="1"/>
  <c r="FW6" i="31"/>
  <c r="HC32" i="31" s="1"/>
  <c r="FX6" i="31"/>
  <c r="FY6" i="31"/>
  <c r="HE32" i="31" s="1"/>
  <c r="FZ6" i="31"/>
  <c r="HF32" i="31" s="1"/>
  <c r="GA6" i="31"/>
  <c r="HG32" i="31" s="1"/>
  <c r="GB6" i="31"/>
  <c r="HH32" i="31" s="1"/>
  <c r="GC6" i="31"/>
  <c r="HI32" i="31" s="1"/>
  <c r="GD6" i="31"/>
  <c r="HJ32" i="31" s="1"/>
  <c r="GE6" i="31"/>
  <c r="GY33" i="31" s="1"/>
  <c r="GF6" i="31"/>
  <c r="GZ33" i="31" s="1"/>
  <c r="GG6" i="31"/>
  <c r="HA33" i="31" s="1"/>
  <c r="GH6" i="31"/>
  <c r="HB33" i="31" s="1"/>
  <c r="GI6" i="31"/>
  <c r="HC33" i="31" s="1"/>
  <c r="GJ6" i="31"/>
  <c r="HD33" i="31" s="1"/>
  <c r="GK6" i="31"/>
  <c r="HE33" i="31" s="1"/>
  <c r="GL6" i="31"/>
  <c r="HF33" i="31" s="1"/>
  <c r="GX81" i="31" s="1"/>
  <c r="GM6" i="31"/>
  <c r="HG33" i="31" s="1"/>
  <c r="GN6" i="31"/>
  <c r="GO6" i="31"/>
  <c r="HI33" i="31" s="1"/>
  <c r="GP6" i="31"/>
  <c r="HJ33" i="31" s="1"/>
  <c r="GQ6" i="31"/>
  <c r="GY34" i="31" s="1"/>
  <c r="GR6" i="31"/>
  <c r="GZ34" i="31" s="1"/>
  <c r="GS6" i="31"/>
  <c r="HA34" i="31" s="1"/>
  <c r="GT6" i="31"/>
  <c r="HB34" i="31" s="1"/>
  <c r="GU6" i="31"/>
  <c r="HC34" i="31" s="1"/>
  <c r="GV6" i="31"/>
  <c r="HD34" i="31" s="1"/>
  <c r="GW6" i="31"/>
  <c r="HE34" i="31" s="1"/>
  <c r="GX6" i="31"/>
  <c r="HF34" i="31" s="1"/>
  <c r="GX80" i="31" s="1"/>
  <c r="GY6" i="31"/>
  <c r="HG34" i="31" s="1"/>
  <c r="GZ6" i="31"/>
  <c r="HH34" i="31" s="1"/>
  <c r="HA6" i="31"/>
  <c r="HI34" i="31" s="1"/>
  <c r="HB6" i="31"/>
  <c r="HJ34" i="31" s="1"/>
  <c r="AS7" i="31"/>
  <c r="AT7" i="31"/>
  <c r="AU7" i="31"/>
  <c r="AV7" i="31"/>
  <c r="AW7" i="31"/>
  <c r="AX7" i="31"/>
  <c r="AY7" i="31"/>
  <c r="AZ7" i="31"/>
  <c r="BA7" i="31"/>
  <c r="BB7" i="31"/>
  <c r="BC7" i="31"/>
  <c r="BD7" i="31"/>
  <c r="BE7" i="31"/>
  <c r="BF7" i="31"/>
  <c r="BG7" i="31"/>
  <c r="BH7" i="31"/>
  <c r="BI7" i="31"/>
  <c r="BJ7" i="31"/>
  <c r="BK7" i="31"/>
  <c r="BL7" i="31"/>
  <c r="BM7" i="31"/>
  <c r="BN7" i="31"/>
  <c r="BO7" i="31"/>
  <c r="BP7" i="31"/>
  <c r="BQ7" i="31"/>
  <c r="BR7" i="31"/>
  <c r="BS7" i="31"/>
  <c r="BT7" i="31"/>
  <c r="BU7" i="31"/>
  <c r="BV7" i="31"/>
  <c r="BW7" i="31"/>
  <c r="BX7" i="31"/>
  <c r="BY7" i="31"/>
  <c r="BZ7" i="31"/>
  <c r="CA7" i="31"/>
  <c r="CB7" i="31"/>
  <c r="CC7" i="31"/>
  <c r="CD7" i="31"/>
  <c r="CE7" i="31"/>
  <c r="CF7" i="31"/>
  <c r="CG7" i="31"/>
  <c r="CH7" i="31"/>
  <c r="CI7" i="31"/>
  <c r="CJ7" i="31"/>
  <c r="CK7" i="31"/>
  <c r="CL7" i="31"/>
  <c r="CM7" i="31"/>
  <c r="CN7" i="31"/>
  <c r="CO7" i="31"/>
  <c r="CP7" i="31"/>
  <c r="CQ7" i="31"/>
  <c r="CR7" i="31"/>
  <c r="CS7" i="31"/>
  <c r="CT7" i="31"/>
  <c r="CU7" i="31"/>
  <c r="CV7" i="31"/>
  <c r="CW7" i="31"/>
  <c r="CX7" i="31"/>
  <c r="CY7" i="31"/>
  <c r="CZ7" i="31"/>
  <c r="DA7" i="31"/>
  <c r="DB7" i="31"/>
  <c r="DC7" i="31"/>
  <c r="DD7" i="31"/>
  <c r="DE7" i="31"/>
  <c r="DF7" i="31"/>
  <c r="DG7" i="31"/>
  <c r="DH7" i="31"/>
  <c r="DI7" i="31"/>
  <c r="DJ7" i="31"/>
  <c r="DK7" i="31"/>
  <c r="DL7" i="31"/>
  <c r="DM7" i="31"/>
  <c r="DN7" i="31"/>
  <c r="DO7" i="31"/>
  <c r="DP7" i="31"/>
  <c r="DQ7" i="31"/>
  <c r="DR7" i="31"/>
  <c r="DS7" i="31"/>
  <c r="DT7" i="31"/>
  <c r="DU7" i="31"/>
  <c r="DV7" i="31"/>
  <c r="DW7" i="31"/>
  <c r="DX7" i="31"/>
  <c r="DY7" i="31"/>
  <c r="DZ7" i="31"/>
  <c r="EA7" i="31"/>
  <c r="EB7" i="31"/>
  <c r="EC7" i="31"/>
  <c r="ED7" i="31"/>
  <c r="EE7" i="31"/>
  <c r="EF7" i="31"/>
  <c r="EG7" i="31"/>
  <c r="EH7" i="31"/>
  <c r="EI7" i="31"/>
  <c r="EJ7" i="31"/>
  <c r="EK7" i="31"/>
  <c r="EL7" i="31"/>
  <c r="EM7" i="31"/>
  <c r="EN7" i="31"/>
  <c r="EO7" i="31"/>
  <c r="EP7" i="31"/>
  <c r="EQ7" i="31"/>
  <c r="ER7" i="31"/>
  <c r="ES7" i="31"/>
  <c r="ET7" i="31"/>
  <c r="EU7" i="31"/>
  <c r="EV7" i="31"/>
  <c r="EW7" i="31"/>
  <c r="EX7" i="31"/>
  <c r="EY7" i="31"/>
  <c r="EZ7" i="31"/>
  <c r="FA7" i="31"/>
  <c r="FB7" i="31"/>
  <c r="FC7" i="31"/>
  <c r="FD7" i="31"/>
  <c r="FE7" i="31"/>
  <c r="FF7" i="31"/>
  <c r="FG7" i="31"/>
  <c r="FH7" i="31"/>
  <c r="FI7" i="31"/>
  <c r="FJ7" i="31"/>
  <c r="FK7" i="31"/>
  <c r="FL7" i="31"/>
  <c r="FM7" i="31"/>
  <c r="FN7" i="31"/>
  <c r="FO7" i="31"/>
  <c r="FP7" i="31"/>
  <c r="FQ7" i="31"/>
  <c r="FR7" i="31"/>
  <c r="FS7" i="31"/>
  <c r="FT7" i="31"/>
  <c r="FU7" i="31"/>
  <c r="FV7" i="31"/>
  <c r="FW7" i="31"/>
  <c r="FX7" i="31"/>
  <c r="FY7" i="31"/>
  <c r="FZ7" i="31"/>
  <c r="GA7" i="31"/>
  <c r="GB7" i="31"/>
  <c r="GC7" i="31"/>
  <c r="GD7" i="31"/>
  <c r="GE7" i="31"/>
  <c r="GF7" i="31"/>
  <c r="GG7" i="31"/>
  <c r="GH7" i="31"/>
  <c r="GI7" i="31"/>
  <c r="GJ7" i="31"/>
  <c r="GK7" i="31"/>
  <c r="GL7" i="31"/>
  <c r="GM7" i="31"/>
  <c r="GN7" i="31"/>
  <c r="GO7" i="31"/>
  <c r="GP7" i="31"/>
  <c r="GQ7" i="31"/>
  <c r="GR7" i="31"/>
  <c r="GS7" i="31"/>
  <c r="GT7" i="31"/>
  <c r="GU7" i="31"/>
  <c r="GV7" i="31"/>
  <c r="GW7" i="31"/>
  <c r="GX7" i="31"/>
  <c r="GY7" i="31"/>
  <c r="GZ7" i="31"/>
  <c r="HA7" i="31"/>
  <c r="HB7" i="31"/>
  <c r="AS10" i="31"/>
  <c r="AT10" i="31"/>
  <c r="AU10" i="31"/>
  <c r="AV10" i="31"/>
  <c r="AW10" i="31"/>
  <c r="AX10" i="31"/>
  <c r="AY10" i="31"/>
  <c r="AZ10" i="31"/>
  <c r="BA10" i="31"/>
  <c r="BB10" i="31"/>
  <c r="BC10" i="31"/>
  <c r="BD10" i="31"/>
  <c r="BE10" i="31"/>
  <c r="BF10" i="31"/>
  <c r="BG10" i="31"/>
  <c r="BH10" i="31"/>
  <c r="BI10" i="31"/>
  <c r="BJ10" i="31"/>
  <c r="BK1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GY40" i="31" s="1"/>
  <c r="DX10" i="31"/>
  <c r="GZ40" i="31" s="1"/>
  <c r="DY10" i="31"/>
  <c r="HA40" i="31" s="1"/>
  <c r="DZ10" i="31"/>
  <c r="HB40" i="31" s="1"/>
  <c r="EA10" i="31"/>
  <c r="HC40" i="31" s="1"/>
  <c r="EB10" i="31"/>
  <c r="HD40" i="31" s="1"/>
  <c r="EC10" i="31"/>
  <c r="HE40" i="31" s="1"/>
  <c r="ED10" i="31"/>
  <c r="HF40" i="31" s="1"/>
  <c r="EE10" i="31"/>
  <c r="HG40" i="31" s="1"/>
  <c r="EF10" i="31"/>
  <c r="HH40" i="31" s="1"/>
  <c r="EG10" i="31"/>
  <c r="HI40" i="31" s="1"/>
  <c r="EH10" i="31"/>
  <c r="HJ40" i="31" s="1"/>
  <c r="EI10" i="31"/>
  <c r="GY41" i="31" s="1"/>
  <c r="EJ10" i="31"/>
  <c r="GZ41" i="31" s="1"/>
  <c r="EK10" i="31"/>
  <c r="HA41" i="31" s="1"/>
  <c r="EL10" i="31"/>
  <c r="HB41" i="31" s="1"/>
  <c r="EM10" i="31"/>
  <c r="HC41" i="31" s="1"/>
  <c r="EN10" i="31"/>
  <c r="HD41" i="31" s="1"/>
  <c r="EO10" i="31"/>
  <c r="HE41" i="31" s="1"/>
  <c r="EP10" i="31"/>
  <c r="HF41" i="31" s="1"/>
  <c r="EQ10" i="31"/>
  <c r="HG41" i="31" s="1"/>
  <c r="ER10" i="31"/>
  <c r="HH41" i="31" s="1"/>
  <c r="ES10" i="31"/>
  <c r="HI41" i="31" s="1"/>
  <c r="ET10" i="31"/>
  <c r="HJ41" i="31" s="1"/>
  <c r="EU10" i="31"/>
  <c r="GY42" i="31" s="1"/>
  <c r="EV10" i="31"/>
  <c r="GZ42" i="31" s="1"/>
  <c r="EW10" i="31"/>
  <c r="HA42" i="31" s="1"/>
  <c r="EX10" i="31"/>
  <c r="HB42" i="31" s="1"/>
  <c r="EY10" i="31"/>
  <c r="HC42" i="31" s="1"/>
  <c r="EZ10" i="31"/>
  <c r="HD42" i="31" s="1"/>
  <c r="FA10" i="31"/>
  <c r="HE42" i="31" s="1"/>
  <c r="FB10" i="31"/>
  <c r="HF42" i="31" s="1"/>
  <c r="FC10" i="31"/>
  <c r="HG42" i="31" s="1"/>
  <c r="FD10" i="31"/>
  <c r="HH42" i="31" s="1"/>
  <c r="FE10" i="31"/>
  <c r="HI42" i="31" s="1"/>
  <c r="FF10" i="31"/>
  <c r="HJ42" i="31" s="1"/>
  <c r="FG10" i="31"/>
  <c r="GY43" i="31" s="1"/>
  <c r="FH10" i="31"/>
  <c r="GZ43" i="31" s="1"/>
  <c r="FI10" i="31"/>
  <c r="HA43" i="31" s="1"/>
  <c r="FJ10" i="31"/>
  <c r="HB43" i="31" s="1"/>
  <c r="FK10" i="31"/>
  <c r="HC43" i="31" s="1"/>
  <c r="FL10" i="31"/>
  <c r="FM10" i="31"/>
  <c r="HE43" i="31" s="1"/>
  <c r="FN10" i="31"/>
  <c r="HF43" i="31" s="1"/>
  <c r="FO10" i="31"/>
  <c r="HG43" i="31" s="1"/>
  <c r="FP10" i="31"/>
  <c r="HH43" i="31" s="1"/>
  <c r="FQ10" i="31"/>
  <c r="HI43" i="31" s="1"/>
  <c r="FR10" i="31"/>
  <c r="HJ43" i="31" s="1"/>
  <c r="FS10" i="31"/>
  <c r="GY44" i="31" s="1"/>
  <c r="FT10" i="31"/>
  <c r="GZ44" i="31" s="1"/>
  <c r="FU10" i="31"/>
  <c r="HA44" i="31" s="1"/>
  <c r="FV10" i="31"/>
  <c r="HB44" i="31" s="1"/>
  <c r="FW10" i="31"/>
  <c r="HC44" i="31" s="1"/>
  <c r="FX10" i="31"/>
  <c r="HD44" i="31" s="1"/>
  <c r="FY10" i="31"/>
  <c r="HE44" i="31" s="1"/>
  <c r="FZ10" i="31"/>
  <c r="HF44" i="31" s="1"/>
  <c r="GA10" i="31"/>
  <c r="HG44" i="31" s="1"/>
  <c r="GB10" i="31"/>
  <c r="HH44" i="31" s="1"/>
  <c r="GC10" i="31"/>
  <c r="HI44" i="31" s="1"/>
  <c r="GD10" i="31"/>
  <c r="HJ44" i="31" s="1"/>
  <c r="GE10" i="31"/>
  <c r="GY45" i="31" s="1"/>
  <c r="GF10" i="31"/>
  <c r="GZ45" i="31" s="1"/>
  <c r="GG10" i="31"/>
  <c r="HA45" i="31" s="1"/>
  <c r="GH10" i="31"/>
  <c r="HB45" i="31" s="1"/>
  <c r="GI10" i="31"/>
  <c r="HC45" i="31" s="1"/>
  <c r="GJ10" i="31"/>
  <c r="HD45" i="31" s="1"/>
  <c r="GK10" i="31"/>
  <c r="HE45" i="31" s="1"/>
  <c r="GL10" i="31"/>
  <c r="HF45" i="31" s="1"/>
  <c r="HB81" i="31" s="1"/>
  <c r="GM10" i="31"/>
  <c r="HG45" i="31" s="1"/>
  <c r="GN10" i="31"/>
  <c r="HH45" i="31" s="1"/>
  <c r="GO10" i="31"/>
  <c r="HI45" i="31" s="1"/>
  <c r="GP10" i="31"/>
  <c r="HJ45" i="31" s="1"/>
  <c r="GQ10" i="31"/>
  <c r="GY46" i="31" s="1"/>
  <c r="GR10" i="31"/>
  <c r="GZ46" i="31" s="1"/>
  <c r="GS10" i="31"/>
  <c r="HA46" i="31" s="1"/>
  <c r="GT10" i="31"/>
  <c r="HB46" i="31" s="1"/>
  <c r="GU10" i="31"/>
  <c r="HC46" i="31" s="1"/>
  <c r="GV10" i="31"/>
  <c r="HD46" i="31" s="1"/>
  <c r="GW10" i="31"/>
  <c r="HE46" i="31" s="1"/>
  <c r="GX10" i="31"/>
  <c r="HF46" i="31" s="1"/>
  <c r="HB80" i="31" s="1"/>
  <c r="GY10" i="31"/>
  <c r="HG46" i="31" s="1"/>
  <c r="GZ10" i="31"/>
  <c r="HH46" i="31" s="1"/>
  <c r="HA10" i="31"/>
  <c r="HI46" i="31" s="1"/>
  <c r="HB10" i="31"/>
  <c r="HJ46" i="31" s="1"/>
  <c r="AS11" i="31"/>
  <c r="AT11" i="31"/>
  <c r="AU11" i="31"/>
  <c r="AV11" i="31"/>
  <c r="AW11" i="31"/>
  <c r="AX11" i="31"/>
  <c r="AY11" i="31"/>
  <c r="AZ11" i="31"/>
  <c r="BA11" i="31"/>
  <c r="BB11" i="31"/>
  <c r="BC11" i="31"/>
  <c r="BD11" i="31"/>
  <c r="BE11" i="31"/>
  <c r="BF11" i="31"/>
  <c r="BG11" i="31"/>
  <c r="BH11" i="31"/>
  <c r="BI11" i="31"/>
  <c r="BJ11" i="31"/>
  <c r="BK11" i="31"/>
  <c r="BL11" i="31"/>
  <c r="BM1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S11" i="31"/>
  <c r="FT11" i="31"/>
  <c r="FU11" i="31"/>
  <c r="FV11" i="31"/>
  <c r="FW11" i="31"/>
  <c r="FX11" i="31"/>
  <c r="FY11" i="31"/>
  <c r="FZ11" i="31"/>
  <c r="GA11" i="31"/>
  <c r="GB11" i="31"/>
  <c r="GC11" i="31"/>
  <c r="GD11" i="31"/>
  <c r="GE11" i="31"/>
  <c r="GF11" i="31"/>
  <c r="GG11" i="31"/>
  <c r="GH11" i="31"/>
  <c r="GI11" i="31"/>
  <c r="GJ11" i="31"/>
  <c r="GK11" i="31"/>
  <c r="GL11" i="31"/>
  <c r="GM11" i="31"/>
  <c r="GN11" i="31"/>
  <c r="GO11" i="31"/>
  <c r="GP11" i="31"/>
  <c r="GQ11" i="31"/>
  <c r="GR11" i="31"/>
  <c r="GS11" i="31"/>
  <c r="GT11" i="31"/>
  <c r="GU11" i="31"/>
  <c r="GV11" i="31"/>
  <c r="GW11" i="31"/>
  <c r="GX11" i="31"/>
  <c r="GY11" i="31"/>
  <c r="GZ11" i="31"/>
  <c r="HA11" i="31"/>
  <c r="HB11" i="31"/>
  <c r="AS14" i="31"/>
  <c r="AT14" i="31"/>
  <c r="AU14" i="31"/>
  <c r="AV14" i="31"/>
  <c r="AW14" i="31"/>
  <c r="AX14" i="31"/>
  <c r="AY14" i="31"/>
  <c r="AZ14" i="31"/>
  <c r="BA14" i="31"/>
  <c r="BB14" i="31"/>
  <c r="BC14" i="31"/>
  <c r="BD14" i="31"/>
  <c r="BE14" i="31"/>
  <c r="BF14" i="31"/>
  <c r="BG14" i="31"/>
  <c r="BH14" i="31"/>
  <c r="BI14" i="31"/>
  <c r="BJ14" i="31"/>
  <c r="BK14" i="31"/>
  <c r="BL14" i="31"/>
  <c r="BM14" i="31"/>
  <c r="BN14" i="31"/>
  <c r="BO14" i="31"/>
  <c r="BP14" i="31"/>
  <c r="BQ14" i="31"/>
  <c r="BR14" i="31"/>
  <c r="BS14" i="31"/>
  <c r="BT14" i="31"/>
  <c r="BU14" i="31"/>
  <c r="BV14" i="31"/>
  <c r="BW14" i="31"/>
  <c r="BX14" i="31"/>
  <c r="BY14" i="31"/>
  <c r="BZ14" i="31"/>
  <c r="CA14" i="31"/>
  <c r="CB14" i="31"/>
  <c r="CC14" i="31"/>
  <c r="CD14" i="31"/>
  <c r="CE14" i="31"/>
  <c r="CF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CS14" i="31"/>
  <c r="CT14" i="31"/>
  <c r="CU14" i="31"/>
  <c r="CV14" i="31"/>
  <c r="CW14" i="31"/>
  <c r="CX14" i="31"/>
  <c r="CY14" i="31"/>
  <c r="CZ14" i="31"/>
  <c r="DA14" i="31"/>
  <c r="DB14" i="31"/>
  <c r="DC14" i="31"/>
  <c r="DD14" i="31"/>
  <c r="DE14" i="31"/>
  <c r="DF14" i="31"/>
  <c r="DG14" i="31"/>
  <c r="DH14" i="31"/>
  <c r="DI14" i="31"/>
  <c r="DJ14" i="31"/>
  <c r="DK14" i="31"/>
  <c r="DL14" i="31"/>
  <c r="DM14" i="31"/>
  <c r="DN14" i="31"/>
  <c r="DO14" i="31"/>
  <c r="DP14" i="31"/>
  <c r="DQ14" i="31"/>
  <c r="DR14" i="31"/>
  <c r="DS14" i="31"/>
  <c r="DT14" i="31"/>
  <c r="DU14" i="31"/>
  <c r="DV14" i="31"/>
  <c r="DW14" i="31"/>
  <c r="GY52" i="31" s="1"/>
  <c r="DX14" i="31"/>
  <c r="GZ52" i="31" s="1"/>
  <c r="DY14" i="31"/>
  <c r="HA52" i="31" s="1"/>
  <c r="DZ14" i="31"/>
  <c r="HB52" i="31" s="1"/>
  <c r="EA14" i="31"/>
  <c r="HC52" i="31" s="1"/>
  <c r="EB14" i="31"/>
  <c r="HD52" i="31" s="1"/>
  <c r="EC14" i="31"/>
  <c r="HE52" i="31" s="1"/>
  <c r="ED14" i="31"/>
  <c r="HF52" i="31" s="1"/>
  <c r="EE14" i="31"/>
  <c r="HG52" i="31" s="1"/>
  <c r="EF14" i="31"/>
  <c r="HH52" i="31" s="1"/>
  <c r="EG14" i="31"/>
  <c r="HI52" i="31" s="1"/>
  <c r="EH14" i="31"/>
  <c r="HJ52" i="31" s="1"/>
  <c r="EI14" i="31"/>
  <c r="GY53" i="31" s="1"/>
  <c r="EJ14" i="31"/>
  <c r="GZ53" i="31" s="1"/>
  <c r="EK14" i="31"/>
  <c r="HA53" i="31" s="1"/>
  <c r="EL14" i="31"/>
  <c r="HB53" i="31" s="1"/>
  <c r="EM14" i="31"/>
  <c r="HC53" i="31" s="1"/>
  <c r="EN14" i="31"/>
  <c r="HD53" i="31" s="1"/>
  <c r="EO14" i="31"/>
  <c r="HE53" i="31" s="1"/>
  <c r="EP14" i="31"/>
  <c r="HF53" i="31" s="1"/>
  <c r="EQ14" i="31"/>
  <c r="HG53" i="31" s="1"/>
  <c r="ER14" i="31"/>
  <c r="HH53" i="31" s="1"/>
  <c r="ES14" i="31"/>
  <c r="HI53" i="31" s="1"/>
  <c r="ET14" i="31"/>
  <c r="HJ53" i="31" s="1"/>
  <c r="EU14" i="31"/>
  <c r="GY54" i="31" s="1"/>
  <c r="EV14" i="31"/>
  <c r="GZ54" i="31" s="1"/>
  <c r="EW14" i="31"/>
  <c r="HA54" i="31" s="1"/>
  <c r="EX14" i="31"/>
  <c r="HB54" i="31" s="1"/>
  <c r="EY14" i="31"/>
  <c r="HC54" i="31" s="1"/>
  <c r="EZ14" i="31"/>
  <c r="HD54" i="31" s="1"/>
  <c r="FA14" i="31"/>
  <c r="HE54" i="31" s="1"/>
  <c r="FB14" i="31"/>
  <c r="HF54" i="31" s="1"/>
  <c r="FC14" i="31"/>
  <c r="HG54" i="31" s="1"/>
  <c r="FD14" i="31"/>
  <c r="HH54" i="31" s="1"/>
  <c r="FE14" i="31"/>
  <c r="HI54" i="31" s="1"/>
  <c r="FF14" i="31"/>
  <c r="HJ54" i="31" s="1"/>
  <c r="FG14" i="31"/>
  <c r="GY55" i="31" s="1"/>
  <c r="FH14" i="31"/>
  <c r="GZ55" i="31" s="1"/>
  <c r="FI14" i="31"/>
  <c r="HA55" i="31" s="1"/>
  <c r="FJ14" i="31"/>
  <c r="HB55" i="31" s="1"/>
  <c r="FK14" i="31"/>
  <c r="HC55" i="31" s="1"/>
  <c r="FL14" i="31"/>
  <c r="HD55" i="31" s="1"/>
  <c r="FM14" i="31"/>
  <c r="HE55" i="31" s="1"/>
  <c r="FN14" i="31"/>
  <c r="HF55" i="31" s="1"/>
  <c r="FO14" i="31"/>
  <c r="HG55" i="31" s="1"/>
  <c r="FP14" i="31"/>
  <c r="HH55" i="31" s="1"/>
  <c r="FQ14" i="31"/>
  <c r="HI55" i="31" s="1"/>
  <c r="FR14" i="31"/>
  <c r="HJ55" i="31" s="1"/>
  <c r="FS14" i="31"/>
  <c r="GY56" i="31" s="1"/>
  <c r="FT14" i="31"/>
  <c r="GZ56" i="31" s="1"/>
  <c r="FU14" i="31"/>
  <c r="HA56" i="31" s="1"/>
  <c r="FV14" i="31"/>
  <c r="HB56" i="31" s="1"/>
  <c r="FW14" i="31"/>
  <c r="HC56" i="31" s="1"/>
  <c r="FX14" i="31"/>
  <c r="HD56" i="31" s="1"/>
  <c r="FY14" i="31"/>
  <c r="HE56" i="31" s="1"/>
  <c r="FZ14" i="31"/>
  <c r="HF56" i="31" s="1"/>
  <c r="GA14" i="31"/>
  <c r="HG56" i="31" s="1"/>
  <c r="GB14" i="31"/>
  <c r="HH56" i="31" s="1"/>
  <c r="GC14" i="31"/>
  <c r="HI56" i="31" s="1"/>
  <c r="GD14" i="31"/>
  <c r="HJ56" i="31" s="1"/>
  <c r="GE14" i="31"/>
  <c r="GY57" i="31" s="1"/>
  <c r="GF14" i="31"/>
  <c r="GZ57" i="31" s="1"/>
  <c r="GG14" i="31"/>
  <c r="HA57" i="31" s="1"/>
  <c r="GH14" i="31"/>
  <c r="HB57" i="31" s="1"/>
  <c r="GI14" i="31"/>
  <c r="HC57" i="31" s="1"/>
  <c r="GJ14" i="31"/>
  <c r="HD57" i="31" s="1"/>
  <c r="GK14" i="31"/>
  <c r="HE57" i="31" s="1"/>
  <c r="GL14" i="31"/>
  <c r="HF57" i="31" s="1"/>
  <c r="HF81" i="31" s="1"/>
  <c r="GM14" i="31"/>
  <c r="HG57" i="31" s="1"/>
  <c r="GN14" i="31"/>
  <c r="HH57" i="31" s="1"/>
  <c r="GO14" i="31"/>
  <c r="HI57" i="31" s="1"/>
  <c r="GP14" i="31"/>
  <c r="HJ57" i="31" s="1"/>
  <c r="GQ14" i="31"/>
  <c r="GY58" i="31" s="1"/>
  <c r="GR14" i="31"/>
  <c r="GZ58" i="31" s="1"/>
  <c r="GS14" i="31"/>
  <c r="HA58" i="31" s="1"/>
  <c r="GT14" i="31"/>
  <c r="HB58" i="31" s="1"/>
  <c r="GU14" i="31"/>
  <c r="HC58" i="31" s="1"/>
  <c r="GV14" i="31"/>
  <c r="HD58" i="31" s="1"/>
  <c r="GW14" i="31"/>
  <c r="HE58" i="31" s="1"/>
  <c r="GX14" i="31"/>
  <c r="HF58" i="31" s="1"/>
  <c r="HF80" i="31" s="1"/>
  <c r="GY14" i="31"/>
  <c r="HG58" i="31" s="1"/>
  <c r="GZ14" i="31"/>
  <c r="HH58" i="31" s="1"/>
  <c r="HA14" i="31"/>
  <c r="HI58" i="31" s="1"/>
  <c r="HB14" i="31"/>
  <c r="HJ58" i="31" s="1"/>
  <c r="AS15" i="31"/>
  <c r="AT15" i="31"/>
  <c r="AU15" i="31"/>
  <c r="AV15" i="31"/>
  <c r="AW15" i="31"/>
  <c r="AX15" i="31"/>
  <c r="AY15" i="31"/>
  <c r="AZ15" i="31"/>
  <c r="BA15" i="31"/>
  <c r="BB15" i="31"/>
  <c r="BC15" i="31"/>
  <c r="BD15" i="31"/>
  <c r="BE15" i="31"/>
  <c r="BF15" i="31"/>
  <c r="BG15" i="31"/>
  <c r="BH15" i="31"/>
  <c r="BI15" i="31"/>
  <c r="BJ15" i="31"/>
  <c r="BK15" i="31"/>
  <c r="BL15" i="31"/>
  <c r="BM15" i="31"/>
  <c r="BN15" i="31"/>
  <c r="BO15" i="31"/>
  <c r="BP15" i="31"/>
  <c r="BQ15" i="31"/>
  <c r="BR15" i="31"/>
  <c r="BS15" i="31"/>
  <c r="BT15" i="31"/>
  <c r="BU15" i="31"/>
  <c r="BV15" i="31"/>
  <c r="BW15" i="31"/>
  <c r="BX15" i="31"/>
  <c r="BY15" i="31"/>
  <c r="BZ15" i="31"/>
  <c r="CA15" i="31"/>
  <c r="CB15" i="31"/>
  <c r="CC15" i="31"/>
  <c r="CD15" i="31"/>
  <c r="CE15" i="31"/>
  <c r="CF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CS15" i="31"/>
  <c r="CT15" i="31"/>
  <c r="CU15" i="31"/>
  <c r="CV15" i="31"/>
  <c r="CW15" i="31"/>
  <c r="CX15" i="31"/>
  <c r="CY15" i="31"/>
  <c r="CZ15" i="31"/>
  <c r="DA15" i="31"/>
  <c r="DB15" i="31"/>
  <c r="DC15" i="31"/>
  <c r="DD15" i="31"/>
  <c r="DE15" i="31"/>
  <c r="DF15" i="31"/>
  <c r="DG15" i="31"/>
  <c r="DH15" i="31"/>
  <c r="DI15" i="31"/>
  <c r="DJ15" i="31"/>
  <c r="DK15" i="31"/>
  <c r="DL15" i="31"/>
  <c r="DM15" i="31"/>
  <c r="DN15" i="31"/>
  <c r="DO15" i="31"/>
  <c r="DP15" i="31"/>
  <c r="DQ15" i="31"/>
  <c r="DR15" i="31"/>
  <c r="DS15" i="31"/>
  <c r="DT15" i="31"/>
  <c r="DU15" i="31"/>
  <c r="DV15" i="31"/>
  <c r="DW15" i="31"/>
  <c r="DX15" i="31"/>
  <c r="DY15" i="31"/>
  <c r="DZ15" i="31"/>
  <c r="EA15" i="31"/>
  <c r="EB15" i="31"/>
  <c r="EC15" i="31"/>
  <c r="ED15" i="31"/>
  <c r="EE15" i="31"/>
  <c r="EF15" i="31"/>
  <c r="EG15" i="31"/>
  <c r="EH15" i="31"/>
  <c r="EI15" i="31"/>
  <c r="EJ15" i="31"/>
  <c r="EK15" i="31"/>
  <c r="EL15" i="31"/>
  <c r="EM15" i="31"/>
  <c r="EN15" i="31"/>
  <c r="EO15" i="31"/>
  <c r="EP15" i="31"/>
  <c r="EQ15" i="31"/>
  <c r="ER15" i="31"/>
  <c r="ES15" i="31"/>
  <c r="ET15" i="31"/>
  <c r="EU15" i="31"/>
  <c r="EV15" i="31"/>
  <c r="EW15" i="31"/>
  <c r="EX15" i="31"/>
  <c r="EY15" i="31"/>
  <c r="EZ15" i="31"/>
  <c r="FA15" i="31"/>
  <c r="FB15" i="31"/>
  <c r="FC15" i="31"/>
  <c r="FD15" i="31"/>
  <c r="FE15" i="31"/>
  <c r="FF15" i="31"/>
  <c r="FG15" i="31"/>
  <c r="FH15" i="31"/>
  <c r="FI15" i="31"/>
  <c r="FJ15" i="31"/>
  <c r="FK15" i="31"/>
  <c r="FL15" i="31"/>
  <c r="FM15" i="31"/>
  <c r="FN15" i="31"/>
  <c r="FO15" i="31"/>
  <c r="FP15" i="31"/>
  <c r="FQ15" i="31"/>
  <c r="FR15" i="31"/>
  <c r="FS15" i="31"/>
  <c r="FT15" i="31"/>
  <c r="FU15" i="31"/>
  <c r="FV15" i="31"/>
  <c r="FW15" i="31"/>
  <c r="FX15" i="31"/>
  <c r="FY15" i="31"/>
  <c r="FZ15" i="31"/>
  <c r="GA15" i="31"/>
  <c r="GB15" i="31"/>
  <c r="GC15" i="31"/>
  <c r="GD15" i="31"/>
  <c r="GE15" i="31"/>
  <c r="GF15" i="31"/>
  <c r="GG15" i="31"/>
  <c r="GH15" i="31"/>
  <c r="GI15" i="31"/>
  <c r="GJ15" i="31"/>
  <c r="GK15" i="31"/>
  <c r="GL15" i="31"/>
  <c r="GM15" i="31"/>
  <c r="GN15" i="31"/>
  <c r="GO15" i="31"/>
  <c r="GP15" i="31"/>
  <c r="GQ15" i="31"/>
  <c r="GR15" i="31"/>
  <c r="GS15" i="31"/>
  <c r="GT15" i="31"/>
  <c r="GU15" i="31"/>
  <c r="GV15" i="31"/>
  <c r="GW15" i="31"/>
  <c r="GX15" i="31"/>
  <c r="GY15" i="31"/>
  <c r="GZ15" i="31"/>
  <c r="HA15" i="31"/>
  <c r="HB15" i="31"/>
  <c r="AS18" i="31"/>
  <c r="AT18" i="31"/>
  <c r="AU18" i="31"/>
  <c r="AV18" i="31"/>
  <c r="AW18" i="31"/>
  <c r="AX18" i="31"/>
  <c r="AY18" i="31"/>
  <c r="AZ18" i="31"/>
  <c r="BA18" i="31"/>
  <c r="BB18" i="31"/>
  <c r="BC18" i="31"/>
  <c r="BD18" i="31"/>
  <c r="BE18" i="31"/>
  <c r="BF18" i="31"/>
  <c r="BG18" i="31"/>
  <c r="BH18" i="31"/>
  <c r="BI18" i="31"/>
  <c r="BJ18" i="31"/>
  <c r="BK18" i="31"/>
  <c r="BL18" i="31"/>
  <c r="BM18" i="31"/>
  <c r="BN18" i="31"/>
  <c r="BO18" i="31"/>
  <c r="BP18" i="31"/>
  <c r="BQ18" i="31"/>
  <c r="BR18" i="31"/>
  <c r="BS18" i="31"/>
  <c r="BT18" i="31"/>
  <c r="BU18" i="31"/>
  <c r="BV18" i="31"/>
  <c r="BW18" i="31"/>
  <c r="BX18" i="31"/>
  <c r="BY18" i="31"/>
  <c r="BZ18" i="31"/>
  <c r="CA18" i="31"/>
  <c r="CB18" i="31"/>
  <c r="CC18" i="31"/>
  <c r="CD18" i="31"/>
  <c r="CE18" i="31"/>
  <c r="CF18" i="31"/>
  <c r="CG18" i="31"/>
  <c r="CH18" i="31"/>
  <c r="CI18" i="31"/>
  <c r="CJ18" i="31"/>
  <c r="CK18" i="31"/>
  <c r="CL18" i="31"/>
  <c r="CM18" i="31"/>
  <c r="CN18" i="31"/>
  <c r="CO18" i="31"/>
  <c r="CP18" i="31"/>
  <c r="CQ18" i="31"/>
  <c r="CR18" i="31"/>
  <c r="CS18" i="31"/>
  <c r="CT18" i="31"/>
  <c r="CU18" i="31"/>
  <c r="CV18" i="31"/>
  <c r="CW18" i="31"/>
  <c r="CX18" i="31"/>
  <c r="CY18" i="31"/>
  <c r="CZ18" i="31"/>
  <c r="DA18" i="31"/>
  <c r="DB18" i="31"/>
  <c r="DC18" i="31"/>
  <c r="DD18" i="31"/>
  <c r="DE18" i="31"/>
  <c r="DF18" i="31"/>
  <c r="DG18" i="31"/>
  <c r="DH18" i="31"/>
  <c r="DI18" i="31"/>
  <c r="DJ18" i="31"/>
  <c r="DK18" i="31"/>
  <c r="DL18" i="31"/>
  <c r="DM18" i="31"/>
  <c r="DN18" i="31"/>
  <c r="DO18" i="31"/>
  <c r="DP18" i="31"/>
  <c r="DQ18" i="31"/>
  <c r="DR18" i="31"/>
  <c r="DS18" i="31"/>
  <c r="DT18" i="31"/>
  <c r="DU18" i="31"/>
  <c r="DV18" i="31"/>
  <c r="DW18" i="31"/>
  <c r="GY64" i="31" s="1"/>
  <c r="DX18" i="31"/>
  <c r="GZ64" i="31" s="1"/>
  <c r="DY18" i="31"/>
  <c r="HA64" i="31" s="1"/>
  <c r="DZ18" i="31"/>
  <c r="HB64" i="31" s="1"/>
  <c r="EA18" i="31"/>
  <c r="HC64" i="31" s="1"/>
  <c r="EB18" i="31"/>
  <c r="HD64" i="31" s="1"/>
  <c r="EC18" i="31"/>
  <c r="HE64" i="31" s="1"/>
  <c r="ED18" i="31"/>
  <c r="HF64" i="31" s="1"/>
  <c r="EE18" i="31"/>
  <c r="HG64" i="31" s="1"/>
  <c r="EF18" i="31"/>
  <c r="HH64" i="31" s="1"/>
  <c r="EG18" i="31"/>
  <c r="HI64" i="31" s="1"/>
  <c r="EH18" i="31"/>
  <c r="HJ64" i="31" s="1"/>
  <c r="EI18" i="31"/>
  <c r="GY65" i="31" s="1"/>
  <c r="EJ18" i="31"/>
  <c r="EK18" i="31"/>
  <c r="HA65" i="31" s="1"/>
  <c r="EL18" i="31"/>
  <c r="HB65" i="31" s="1"/>
  <c r="EM18" i="31"/>
  <c r="HC65" i="31" s="1"/>
  <c r="EN18" i="31"/>
  <c r="HD65" i="31" s="1"/>
  <c r="EO18" i="31"/>
  <c r="HE65" i="31" s="1"/>
  <c r="EP18" i="31"/>
  <c r="HF65" i="31" s="1"/>
  <c r="EQ18" i="31"/>
  <c r="HG65" i="31" s="1"/>
  <c r="ER18" i="31"/>
  <c r="HH65" i="31" s="1"/>
  <c r="ES18" i="31"/>
  <c r="HI65" i="31" s="1"/>
  <c r="ET18" i="31"/>
  <c r="HJ65" i="31" s="1"/>
  <c r="EU18" i="31"/>
  <c r="GY66" i="31" s="1"/>
  <c r="EV18" i="31"/>
  <c r="GZ66" i="31" s="1"/>
  <c r="EW18" i="31"/>
  <c r="HA66" i="31" s="1"/>
  <c r="EX18" i="31"/>
  <c r="HB66" i="31" s="1"/>
  <c r="EY18" i="31"/>
  <c r="HC66" i="31" s="1"/>
  <c r="EZ18" i="31"/>
  <c r="HD66" i="31" s="1"/>
  <c r="FA18" i="31"/>
  <c r="HE66" i="31" s="1"/>
  <c r="FB18" i="31"/>
  <c r="HF66" i="31" s="1"/>
  <c r="FC18" i="31"/>
  <c r="HG66" i="31" s="1"/>
  <c r="FD18" i="31"/>
  <c r="HH66" i="31" s="1"/>
  <c r="FE18" i="31"/>
  <c r="HI66" i="31" s="1"/>
  <c r="FF18" i="31"/>
  <c r="HJ66" i="31" s="1"/>
  <c r="FG18" i="31"/>
  <c r="GY67" i="31" s="1"/>
  <c r="FH18" i="31"/>
  <c r="GZ67" i="31" s="1"/>
  <c r="FI18" i="31"/>
  <c r="HA67" i="31" s="1"/>
  <c r="FJ18" i="31"/>
  <c r="HB67" i="31" s="1"/>
  <c r="FK18" i="31"/>
  <c r="HC67" i="31" s="1"/>
  <c r="FL18" i="31"/>
  <c r="HD67" i="31" s="1"/>
  <c r="FM18" i="31"/>
  <c r="HE67" i="31" s="1"/>
  <c r="FN18" i="31"/>
  <c r="HF67" i="31" s="1"/>
  <c r="FO18" i="31"/>
  <c r="HG67" i="31" s="1"/>
  <c r="FP18" i="31"/>
  <c r="HH67" i="31" s="1"/>
  <c r="FQ18" i="31"/>
  <c r="HI67" i="31" s="1"/>
  <c r="FR18" i="31"/>
  <c r="HJ67" i="31" s="1"/>
  <c r="FS18" i="31"/>
  <c r="GY68" i="31" s="1"/>
  <c r="FT18" i="31"/>
  <c r="GZ68" i="31" s="1"/>
  <c r="FU18" i="31"/>
  <c r="HA68" i="31" s="1"/>
  <c r="FV18" i="31"/>
  <c r="HB68" i="31" s="1"/>
  <c r="FW18" i="31"/>
  <c r="HC68" i="31" s="1"/>
  <c r="FX18" i="31"/>
  <c r="HD68" i="31" s="1"/>
  <c r="FY18" i="31"/>
  <c r="HE68" i="31" s="1"/>
  <c r="FZ18" i="31"/>
  <c r="HF68" i="31" s="1"/>
  <c r="GA18" i="31"/>
  <c r="HG68" i="31" s="1"/>
  <c r="GB18" i="31"/>
  <c r="HH68" i="31" s="1"/>
  <c r="GC18" i="31"/>
  <c r="HI68" i="31" s="1"/>
  <c r="GD18" i="31"/>
  <c r="HJ68" i="31" s="1"/>
  <c r="GE18" i="31"/>
  <c r="GY69" i="31" s="1"/>
  <c r="GF18" i="31"/>
  <c r="GZ69" i="31" s="1"/>
  <c r="GG18" i="31"/>
  <c r="HA69" i="31" s="1"/>
  <c r="GH18" i="31"/>
  <c r="HB69" i="31" s="1"/>
  <c r="GI18" i="31"/>
  <c r="HC69" i="31" s="1"/>
  <c r="GJ18" i="31"/>
  <c r="HD69" i="31" s="1"/>
  <c r="GK18" i="31"/>
  <c r="HE69" i="31" s="1"/>
  <c r="GL18" i="31"/>
  <c r="HF69" i="31" s="1"/>
  <c r="HJ81" i="31" s="1"/>
  <c r="GM18" i="31"/>
  <c r="HG69" i="31" s="1"/>
  <c r="GN18" i="31"/>
  <c r="HH69" i="31" s="1"/>
  <c r="GO18" i="31"/>
  <c r="HI69" i="31" s="1"/>
  <c r="GP18" i="31"/>
  <c r="HJ69" i="31" s="1"/>
  <c r="GQ18" i="31"/>
  <c r="GY70" i="31" s="1"/>
  <c r="GR18" i="31"/>
  <c r="GZ70" i="31" s="1"/>
  <c r="GS18" i="31"/>
  <c r="HA70" i="31" s="1"/>
  <c r="GT18" i="31"/>
  <c r="HB70" i="31" s="1"/>
  <c r="GU18" i="31"/>
  <c r="HC70" i="31" s="1"/>
  <c r="GV18" i="31"/>
  <c r="HD70" i="31" s="1"/>
  <c r="GW18" i="31"/>
  <c r="HE70" i="31" s="1"/>
  <c r="GX18" i="31"/>
  <c r="HF70" i="31" s="1"/>
  <c r="HJ80" i="31" s="1"/>
  <c r="GY18" i="31"/>
  <c r="HG70" i="31" s="1"/>
  <c r="GZ18" i="31"/>
  <c r="HH70" i="31" s="1"/>
  <c r="HA18" i="31"/>
  <c r="HI70" i="31" s="1"/>
  <c r="HB18" i="31"/>
  <c r="HJ70" i="31" s="1"/>
  <c r="AS19" i="31"/>
  <c r="AT19" i="31"/>
  <c r="AU19" i="31"/>
  <c r="AV19" i="31"/>
  <c r="AW19" i="31"/>
  <c r="AX19" i="31"/>
  <c r="AY19" i="31"/>
  <c r="AZ19" i="31"/>
  <c r="BA19" i="31"/>
  <c r="BB19" i="31"/>
  <c r="BC19" i="31"/>
  <c r="BD19" i="31"/>
  <c r="BE19" i="31"/>
  <c r="BF19" i="31"/>
  <c r="BG19" i="31"/>
  <c r="BH19" i="31"/>
  <c r="BI19" i="31"/>
  <c r="BJ19" i="31"/>
  <c r="BK19" i="31"/>
  <c r="BL19" i="31"/>
  <c r="BM19" i="31"/>
  <c r="BN19" i="31"/>
  <c r="BO19" i="31"/>
  <c r="BP19" i="31"/>
  <c r="BQ19" i="31"/>
  <c r="BR19" i="31"/>
  <c r="BS19" i="31"/>
  <c r="BT19" i="31"/>
  <c r="BU19" i="31"/>
  <c r="BV19" i="31"/>
  <c r="BW19" i="31"/>
  <c r="BX19" i="31"/>
  <c r="BY19" i="31"/>
  <c r="BZ19" i="31"/>
  <c r="CA19" i="31"/>
  <c r="CB19" i="31"/>
  <c r="CC19" i="31"/>
  <c r="CD19" i="31"/>
  <c r="CE19" i="31"/>
  <c r="CF19" i="31"/>
  <c r="CG19" i="31"/>
  <c r="CH19" i="31"/>
  <c r="CI19" i="31"/>
  <c r="CJ19" i="31"/>
  <c r="CK19" i="31"/>
  <c r="CL19" i="31"/>
  <c r="CM19" i="31"/>
  <c r="CN19" i="31"/>
  <c r="CO19" i="31"/>
  <c r="CP19" i="31"/>
  <c r="CQ19" i="31"/>
  <c r="CR19" i="31"/>
  <c r="CS19" i="31"/>
  <c r="CT19" i="31"/>
  <c r="CU19" i="31"/>
  <c r="CV19" i="31"/>
  <c r="CW19" i="31"/>
  <c r="CX19" i="31"/>
  <c r="CY19" i="31"/>
  <c r="CZ19" i="31"/>
  <c r="DA19" i="31"/>
  <c r="DB19" i="31"/>
  <c r="DC19" i="31"/>
  <c r="DD19" i="31"/>
  <c r="DE19" i="31"/>
  <c r="DF19" i="31"/>
  <c r="DG19" i="31"/>
  <c r="DH19" i="31"/>
  <c r="DI19" i="31"/>
  <c r="DJ19" i="31"/>
  <c r="DK19" i="31"/>
  <c r="DL19" i="31"/>
  <c r="DM19" i="31"/>
  <c r="DN19" i="31"/>
  <c r="DO19" i="31"/>
  <c r="DP19" i="31"/>
  <c r="DQ19" i="31"/>
  <c r="DR19" i="31"/>
  <c r="DS19" i="31"/>
  <c r="DT19" i="31"/>
  <c r="DU19" i="31"/>
  <c r="DV19" i="31"/>
  <c r="DW19" i="31"/>
  <c r="DX19" i="31"/>
  <c r="DY19" i="31"/>
  <c r="DZ19" i="31"/>
  <c r="EA19" i="31"/>
  <c r="EB19" i="31"/>
  <c r="EC19" i="31"/>
  <c r="ED19" i="31"/>
  <c r="EE19" i="31"/>
  <c r="EF19" i="31"/>
  <c r="EG19" i="31"/>
  <c r="EH19" i="31"/>
  <c r="EI19" i="31"/>
  <c r="EJ19" i="31"/>
  <c r="EK19" i="31"/>
  <c r="EL19" i="31"/>
  <c r="EM19" i="31"/>
  <c r="EN19" i="31"/>
  <c r="EO19" i="31"/>
  <c r="EP19" i="31"/>
  <c r="EQ19" i="31"/>
  <c r="ER19" i="31"/>
  <c r="ES19" i="31"/>
  <c r="ET19" i="31"/>
  <c r="EU19" i="31"/>
  <c r="EV19" i="31"/>
  <c r="EW19" i="31"/>
  <c r="EX19" i="31"/>
  <c r="EY19" i="31"/>
  <c r="EZ19" i="31"/>
  <c r="FA19" i="31"/>
  <c r="FB19" i="31"/>
  <c r="FC19" i="31"/>
  <c r="FD19" i="31"/>
  <c r="FE19" i="31"/>
  <c r="FF19" i="31"/>
  <c r="FG19" i="31"/>
  <c r="FH19" i="31"/>
  <c r="FI19" i="31"/>
  <c r="FJ19" i="31"/>
  <c r="FK19" i="31"/>
  <c r="FL19" i="31"/>
  <c r="FM19" i="31"/>
  <c r="FN19" i="31"/>
  <c r="FO19" i="31"/>
  <c r="FP19" i="31"/>
  <c r="FQ19" i="31"/>
  <c r="FR19" i="31"/>
  <c r="FS19" i="31"/>
  <c r="FT19" i="31"/>
  <c r="FU19" i="31"/>
  <c r="FV19" i="31"/>
  <c r="FW19" i="31"/>
  <c r="FX19" i="31"/>
  <c r="FY19" i="31"/>
  <c r="FZ19" i="31"/>
  <c r="GA19" i="31"/>
  <c r="GB19" i="31"/>
  <c r="GC19" i="31"/>
  <c r="GD19" i="31"/>
  <c r="GE19" i="31"/>
  <c r="GF19" i="31"/>
  <c r="GG19" i="31"/>
  <c r="GH19" i="31"/>
  <c r="GI19" i="31"/>
  <c r="GJ19" i="31"/>
  <c r="GK19" i="31"/>
  <c r="GL19" i="31"/>
  <c r="GM19" i="31"/>
  <c r="GN19" i="31"/>
  <c r="GO19" i="31"/>
  <c r="GP19" i="31"/>
  <c r="GQ19" i="31"/>
  <c r="GR19" i="31"/>
  <c r="GS19" i="31"/>
  <c r="GT19" i="31"/>
  <c r="GU19" i="31"/>
  <c r="GV19" i="31"/>
  <c r="GW19" i="31"/>
  <c r="GX19" i="31"/>
  <c r="GY19" i="31"/>
  <c r="GZ19" i="31"/>
  <c r="HA19" i="31"/>
  <c r="HB19" i="31"/>
  <c r="FD2" i="20"/>
  <c r="FE2" i="20"/>
  <c r="FF2" i="20"/>
  <c r="FG2" i="20"/>
  <c r="FH2" i="20"/>
  <c r="FI2" i="20"/>
  <c r="FJ2" i="20"/>
  <c r="FK2" i="20"/>
  <c r="FL2" i="20"/>
  <c r="FM2" i="20"/>
  <c r="FN2" i="20"/>
  <c r="FO2" i="20"/>
  <c r="FP2" i="20"/>
  <c r="FD3" i="20"/>
  <c r="FE3" i="20"/>
  <c r="FF3" i="20"/>
  <c r="FG3" i="20"/>
  <c r="FH3" i="20"/>
  <c r="FI3" i="20"/>
  <c r="FJ3" i="20"/>
  <c r="FK3" i="20"/>
  <c r="FL3" i="20"/>
  <c r="FM3" i="20"/>
  <c r="FN3" i="20"/>
  <c r="FO3" i="20"/>
  <c r="FP3" i="20"/>
  <c r="FD4" i="20"/>
  <c r="FE4" i="20"/>
  <c r="FF4" i="20"/>
  <c r="FG4" i="20"/>
  <c r="FH4" i="20"/>
  <c r="FI4" i="20"/>
  <c r="FJ4" i="20"/>
  <c r="FK4" i="20"/>
  <c r="FL4" i="20"/>
  <c r="FM4" i="20"/>
  <c r="FN4" i="20"/>
  <c r="FO4" i="20"/>
  <c r="FP4" i="20"/>
  <c r="GY2" i="17"/>
  <c r="HK26" i="17" s="1"/>
  <c r="GZ2" i="17"/>
  <c r="HL26" i="17" s="1"/>
  <c r="HA2" i="17"/>
  <c r="HM26" i="17" s="1"/>
  <c r="HB2" i="17"/>
  <c r="HN26" i="17" s="1"/>
  <c r="HC2" i="17"/>
  <c r="HO26" i="17" s="1"/>
  <c r="HD2" i="17"/>
  <c r="HP26" i="17" s="1"/>
  <c r="HE2" i="17"/>
  <c r="HQ26" i="17" s="1"/>
  <c r="HF2" i="17"/>
  <c r="HR26" i="17" s="1"/>
  <c r="HG2" i="17"/>
  <c r="HS26" i="17" s="1"/>
  <c r="HH2" i="17"/>
  <c r="HT26" i="17" s="1"/>
  <c r="HI2" i="17"/>
  <c r="HU26" i="17" s="1"/>
  <c r="HJ2" i="17"/>
  <c r="GY3" i="17"/>
  <c r="GZ3" i="17"/>
  <c r="HA3" i="17"/>
  <c r="HB3" i="17"/>
  <c r="HC3" i="17"/>
  <c r="HD3" i="17"/>
  <c r="HE3" i="17"/>
  <c r="HF3" i="17"/>
  <c r="HG3" i="17"/>
  <c r="HH3" i="17"/>
  <c r="HI3" i="17"/>
  <c r="HJ3" i="17"/>
  <c r="GY4" i="17"/>
  <c r="GZ4" i="17"/>
  <c r="HA4" i="17"/>
  <c r="HB4" i="17"/>
  <c r="HC4" i="17"/>
  <c r="HD4" i="17"/>
  <c r="HE4" i="17"/>
  <c r="HF4" i="17"/>
  <c r="HG4" i="17"/>
  <c r="HH4" i="17"/>
  <c r="HI4" i="17"/>
  <c r="HJ4" i="17"/>
  <c r="GY2" i="14"/>
  <c r="GZ2" i="14"/>
  <c r="HA2" i="14"/>
  <c r="HB2" i="14"/>
  <c r="HC2" i="14"/>
  <c r="HD2" i="14"/>
  <c r="HE2" i="14"/>
  <c r="HF2" i="14"/>
  <c r="HG2" i="14"/>
  <c r="HH2" i="14"/>
  <c r="HI2" i="14"/>
  <c r="HJ2" i="14"/>
  <c r="GY3" i="14"/>
  <c r="GZ3" i="14"/>
  <c r="HA3" i="14"/>
  <c r="HB3" i="14"/>
  <c r="HC3" i="14"/>
  <c r="HD3" i="14"/>
  <c r="HE3" i="14"/>
  <c r="HF3" i="14"/>
  <c r="HG3" i="14"/>
  <c r="HH3" i="14"/>
  <c r="HI3" i="14"/>
  <c r="HJ3" i="14"/>
  <c r="GY4" i="14"/>
  <c r="GZ4" i="14"/>
  <c r="HA4" i="14"/>
  <c r="HB4" i="14"/>
  <c r="HC4" i="14"/>
  <c r="HD4" i="14"/>
  <c r="HE4" i="14"/>
  <c r="HF4" i="14"/>
  <c r="HG4" i="14"/>
  <c r="HH4" i="14"/>
  <c r="HI4" i="14"/>
  <c r="HJ4" i="14"/>
  <c r="B19" i="12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FA40" i="6"/>
  <c r="FB40" i="6"/>
  <c r="FC40" i="6"/>
  <c r="FD40" i="6"/>
  <c r="FE40" i="6"/>
  <c r="FF40" i="6"/>
  <c r="FG40" i="6"/>
  <c r="FH40" i="6"/>
  <c r="FI40" i="6"/>
  <c r="FJ40" i="6"/>
  <c r="FK40" i="6"/>
  <c r="FL40" i="6"/>
  <c r="FM40" i="6"/>
  <c r="FN40" i="6"/>
  <c r="FO40" i="6"/>
  <c r="FP40" i="6"/>
  <c r="FQ40" i="6"/>
  <c r="FR40" i="6"/>
  <c r="FS40" i="6"/>
  <c r="FT40" i="6"/>
  <c r="FU40" i="6"/>
  <c r="FV40" i="6"/>
  <c r="HB2" i="2"/>
  <c r="HP58" i="64"/>
  <c r="N45" i="100"/>
  <c r="M61" i="100"/>
  <c r="L61" i="100"/>
  <c r="K62" i="98"/>
  <c r="L62" i="98"/>
  <c r="J37" i="63"/>
  <c r="K37" i="63" s="1"/>
  <c r="K61" i="100"/>
  <c r="HO32" i="64"/>
  <c r="HO33" i="64"/>
  <c r="HO31" i="64"/>
  <c r="J62" i="98"/>
  <c r="J61" i="100"/>
  <c r="I61" i="100"/>
  <c r="I62" i="98"/>
  <c r="EJ28" i="50"/>
  <c r="EK28" i="50"/>
  <c r="EL28" i="50"/>
  <c r="EM28" i="50"/>
  <c r="EN28" i="50"/>
  <c r="EO28" i="50"/>
  <c r="EP28" i="50"/>
  <c r="EQ28" i="50"/>
  <c r="ER28" i="50"/>
  <c r="ES28" i="50"/>
  <c r="ET28" i="50"/>
  <c r="EJ29" i="50"/>
  <c r="EK29" i="50"/>
  <c r="EL29" i="50"/>
  <c r="EM29" i="50"/>
  <c r="EN29" i="50"/>
  <c r="EO29" i="50"/>
  <c r="EP29" i="50"/>
  <c r="EQ29" i="50"/>
  <c r="ER29" i="50"/>
  <c r="ES29" i="50"/>
  <c r="ET29" i="50"/>
  <c r="EJ30" i="50"/>
  <c r="EK30" i="50"/>
  <c r="EL30" i="50"/>
  <c r="EM30" i="50"/>
  <c r="EN30" i="50"/>
  <c r="EO30" i="50"/>
  <c r="EP30" i="50"/>
  <c r="EQ30" i="50"/>
  <c r="ER30" i="50"/>
  <c r="ES30" i="50"/>
  <c r="ET30" i="50"/>
  <c r="EJ31" i="50"/>
  <c r="EK31" i="50"/>
  <c r="EL31" i="50"/>
  <c r="EM31" i="50"/>
  <c r="EN31" i="50"/>
  <c r="EO31" i="50"/>
  <c r="EP31" i="50"/>
  <c r="EQ31" i="50"/>
  <c r="ER31" i="50"/>
  <c r="ES31" i="50"/>
  <c r="ET31" i="50"/>
  <c r="EI28" i="50"/>
  <c r="EI29" i="50"/>
  <c r="EI30" i="50"/>
  <c r="A28" i="50"/>
  <c r="A29" i="50"/>
  <c r="A30" i="50"/>
  <c r="EJ27" i="50"/>
  <c r="EK27" i="50"/>
  <c r="EL27" i="50"/>
  <c r="EM27" i="50"/>
  <c r="EN27" i="50"/>
  <c r="EQ27" i="50"/>
  <c r="ER27" i="50"/>
  <c r="ES27" i="50"/>
  <c r="ET27" i="50"/>
  <c r="EI27" i="50"/>
  <c r="EI31" i="50"/>
  <c r="EJ32" i="50"/>
  <c r="EK32" i="50"/>
  <c r="EL32" i="50"/>
  <c r="EM32" i="50"/>
  <c r="EN32" i="50"/>
  <c r="EO32" i="50"/>
  <c r="EP32" i="50"/>
  <c r="EQ32" i="50"/>
  <c r="ER32" i="50"/>
  <c r="ES32" i="50"/>
  <c r="ET32" i="50"/>
  <c r="EI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BH32" i="50"/>
  <c r="BI32" i="50"/>
  <c r="BJ32" i="50"/>
  <c r="BK32" i="50"/>
  <c r="BL32" i="50"/>
  <c r="BM32" i="50"/>
  <c r="BN32" i="50"/>
  <c r="BO32" i="50"/>
  <c r="BP32" i="50"/>
  <c r="BQ32" i="50"/>
  <c r="BR32" i="50"/>
  <c r="BS32" i="50"/>
  <c r="BT32" i="50"/>
  <c r="BU32" i="50"/>
  <c r="BV32" i="50"/>
  <c r="BW32" i="50"/>
  <c r="BX32" i="50"/>
  <c r="BY32" i="50"/>
  <c r="BZ32" i="50"/>
  <c r="CA32" i="50"/>
  <c r="CB32" i="50"/>
  <c r="CC32" i="50"/>
  <c r="CD32" i="50"/>
  <c r="CE32" i="50"/>
  <c r="CF32" i="50"/>
  <c r="CG32" i="50"/>
  <c r="CH32" i="50"/>
  <c r="CI32" i="50"/>
  <c r="CJ32" i="50"/>
  <c r="CK32" i="50"/>
  <c r="CL32" i="50"/>
  <c r="CM32" i="50"/>
  <c r="CN32" i="50"/>
  <c r="CO32" i="50"/>
  <c r="CP32" i="50"/>
  <c r="CQ32" i="50"/>
  <c r="CR32" i="50"/>
  <c r="CS32" i="50"/>
  <c r="CT32" i="50"/>
  <c r="CU32" i="50"/>
  <c r="CV32" i="50"/>
  <c r="CW32" i="50"/>
  <c r="CX32" i="50"/>
  <c r="CY32" i="50"/>
  <c r="CZ32" i="50"/>
  <c r="DA32" i="50"/>
  <c r="DB32" i="50"/>
  <c r="DC32" i="50"/>
  <c r="DD32" i="50"/>
  <c r="DE32" i="50"/>
  <c r="DF32" i="50"/>
  <c r="DG32" i="50"/>
  <c r="DH32" i="50"/>
  <c r="DI32" i="50"/>
  <c r="DJ32" i="50"/>
  <c r="DK32" i="50"/>
  <c r="DL32" i="50"/>
  <c r="DM32" i="50"/>
  <c r="DN32" i="50"/>
  <c r="DO32" i="50"/>
  <c r="DP32" i="50"/>
  <c r="DQ32" i="50"/>
  <c r="DR32" i="50"/>
  <c r="DS32" i="50"/>
  <c r="DT32" i="50"/>
  <c r="DU32" i="50"/>
  <c r="DV32" i="50"/>
  <c r="DW32" i="50"/>
  <c r="DX32" i="50"/>
  <c r="DY32" i="50"/>
  <c r="DZ32" i="50"/>
  <c r="EA32" i="50"/>
  <c r="EB32" i="50"/>
  <c r="EC32" i="50"/>
  <c r="ED32" i="50"/>
  <c r="EE32" i="50"/>
  <c r="EF32" i="50"/>
  <c r="EG32" i="50"/>
  <c r="EH32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BH31" i="50"/>
  <c r="BI31" i="50"/>
  <c r="BJ31" i="50"/>
  <c r="BK31" i="50"/>
  <c r="BL31" i="50"/>
  <c r="BM31" i="50"/>
  <c r="BN31" i="50"/>
  <c r="BO31" i="50"/>
  <c r="BP31" i="50"/>
  <c r="BQ31" i="50"/>
  <c r="BR31" i="50"/>
  <c r="BS31" i="50"/>
  <c r="BT31" i="50"/>
  <c r="BU31" i="50"/>
  <c r="BV31" i="50"/>
  <c r="BW31" i="50"/>
  <c r="BX31" i="50"/>
  <c r="BY31" i="50"/>
  <c r="BZ31" i="50"/>
  <c r="CA31" i="50"/>
  <c r="CB31" i="50"/>
  <c r="CC31" i="50"/>
  <c r="CD31" i="50"/>
  <c r="CE31" i="50"/>
  <c r="CF31" i="50"/>
  <c r="CG31" i="50"/>
  <c r="CH31" i="50"/>
  <c r="CI31" i="50"/>
  <c r="CJ31" i="50"/>
  <c r="CK31" i="50"/>
  <c r="CL31" i="50"/>
  <c r="CM31" i="50"/>
  <c r="CN31" i="50"/>
  <c r="CO31" i="50"/>
  <c r="CP31" i="50"/>
  <c r="CQ31" i="50"/>
  <c r="CR31" i="50"/>
  <c r="CS31" i="50"/>
  <c r="CT31" i="50"/>
  <c r="CU31" i="50"/>
  <c r="CV31" i="50"/>
  <c r="CW31" i="50"/>
  <c r="CX31" i="50"/>
  <c r="CY31" i="50"/>
  <c r="CZ31" i="50"/>
  <c r="DA31" i="50"/>
  <c r="DB31" i="50"/>
  <c r="DC31" i="50"/>
  <c r="DD31" i="50"/>
  <c r="DE31" i="50"/>
  <c r="DF31" i="50"/>
  <c r="DG31" i="50"/>
  <c r="DH31" i="50"/>
  <c r="DI31" i="50"/>
  <c r="DJ31" i="50"/>
  <c r="DK31" i="50"/>
  <c r="DL31" i="50"/>
  <c r="DM31" i="50"/>
  <c r="DN31" i="50"/>
  <c r="DO31" i="50"/>
  <c r="DP31" i="50"/>
  <c r="DQ31" i="50"/>
  <c r="DR31" i="50"/>
  <c r="DS31" i="50"/>
  <c r="DT31" i="50"/>
  <c r="DU31" i="50"/>
  <c r="DV31" i="50"/>
  <c r="DW31" i="50"/>
  <c r="DX31" i="50"/>
  <c r="DY31" i="50"/>
  <c r="DZ31" i="50"/>
  <c r="EA31" i="50"/>
  <c r="EB31" i="50"/>
  <c r="EC31" i="50"/>
  <c r="ED31" i="50"/>
  <c r="EE31" i="50"/>
  <c r="EF31" i="50"/>
  <c r="EG31" i="50"/>
  <c r="EH31" i="50"/>
  <c r="A32" i="50"/>
  <c r="A31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BH27" i="50"/>
  <c r="BI27" i="50"/>
  <c r="BJ27" i="50"/>
  <c r="BK27" i="50"/>
  <c r="BL27" i="50"/>
  <c r="BM27" i="50"/>
  <c r="BN27" i="50"/>
  <c r="BO27" i="50"/>
  <c r="BP27" i="50"/>
  <c r="BQ27" i="50"/>
  <c r="BR27" i="50"/>
  <c r="BS27" i="50"/>
  <c r="BT27" i="50"/>
  <c r="BU27" i="50"/>
  <c r="BV27" i="50"/>
  <c r="BW27" i="50"/>
  <c r="BX27" i="50"/>
  <c r="BY27" i="50"/>
  <c r="BZ27" i="50"/>
  <c r="CA27" i="50"/>
  <c r="CB27" i="50"/>
  <c r="CC27" i="50"/>
  <c r="CD27" i="50"/>
  <c r="CE27" i="50"/>
  <c r="CF27" i="50"/>
  <c r="CG27" i="50"/>
  <c r="CH27" i="50"/>
  <c r="CI27" i="50"/>
  <c r="CJ27" i="50"/>
  <c r="CK27" i="50"/>
  <c r="CL27" i="50"/>
  <c r="CM27" i="50"/>
  <c r="CN27" i="50"/>
  <c r="CO27" i="50"/>
  <c r="CP27" i="50"/>
  <c r="CQ27" i="50"/>
  <c r="CR27" i="50"/>
  <c r="CS27" i="50"/>
  <c r="CT27" i="50"/>
  <c r="CU27" i="50"/>
  <c r="CV27" i="50"/>
  <c r="CW27" i="50"/>
  <c r="CX27" i="50"/>
  <c r="CY27" i="50"/>
  <c r="CZ27" i="50"/>
  <c r="DA27" i="50"/>
  <c r="DB27" i="50"/>
  <c r="DC27" i="50"/>
  <c r="DD27" i="50"/>
  <c r="DE27" i="50"/>
  <c r="DF27" i="50"/>
  <c r="DG27" i="50"/>
  <c r="DH27" i="50"/>
  <c r="DI27" i="50"/>
  <c r="DJ27" i="50"/>
  <c r="DK27" i="50"/>
  <c r="DL27" i="50"/>
  <c r="DM27" i="50"/>
  <c r="DN27" i="50"/>
  <c r="DO27" i="50"/>
  <c r="DP27" i="50"/>
  <c r="DQ27" i="50"/>
  <c r="DR27" i="50"/>
  <c r="DS27" i="50"/>
  <c r="DT27" i="50"/>
  <c r="DU27" i="50"/>
  <c r="DV27" i="50"/>
  <c r="DW27" i="50"/>
  <c r="DX27" i="50"/>
  <c r="DY27" i="50"/>
  <c r="DZ27" i="50"/>
  <c r="EA27" i="50"/>
  <c r="EB27" i="50"/>
  <c r="EC27" i="50"/>
  <c r="ED27" i="50"/>
  <c r="EE27" i="50"/>
  <c r="EF27" i="50"/>
  <c r="EG27" i="50"/>
  <c r="EH27" i="50"/>
  <c r="W148" i="64"/>
  <c r="ID42" i="64"/>
  <c r="IE42" i="64"/>
  <c r="IF42" i="64"/>
  <c r="IG42" i="64"/>
  <c r="IH42" i="64"/>
  <c r="II42" i="64"/>
  <c r="IJ42" i="64"/>
  <c r="IK42" i="64"/>
  <c r="IL42" i="64"/>
  <c r="IM42" i="64"/>
  <c r="IN42" i="64"/>
  <c r="IO42" i="64"/>
  <c r="IP42" i="64"/>
  <c r="IQ42" i="64"/>
  <c r="IR42" i="64"/>
  <c r="IS42" i="64"/>
  <c r="ID65" i="64"/>
  <c r="IE65" i="64"/>
  <c r="IF65" i="64"/>
  <c r="IG65" i="64"/>
  <c r="IH65" i="64"/>
  <c r="II65" i="64"/>
  <c r="AF6" i="162" s="1"/>
  <c r="IJ65" i="64"/>
  <c r="AG6" i="162" s="1"/>
  <c r="IK65" i="64"/>
  <c r="IL65" i="64"/>
  <c r="IM65" i="64"/>
  <c r="IN65" i="64"/>
  <c r="IO65" i="64"/>
  <c r="IP65" i="64"/>
  <c r="IQ65" i="64"/>
  <c r="IR65" i="64"/>
  <c r="IS65" i="64"/>
  <c r="ID88" i="64"/>
  <c r="FQ15" i="20" s="1"/>
  <c r="IE88" i="64"/>
  <c r="FR15" i="20" s="1"/>
  <c r="IF88" i="64"/>
  <c r="FS15" i="20" s="1"/>
  <c r="IG88" i="64"/>
  <c r="FT15" i="20" s="1"/>
  <c r="IH88" i="64"/>
  <c r="FU15" i="20" s="1"/>
  <c r="II88" i="64"/>
  <c r="FV15" i="20" s="1"/>
  <c r="IJ88" i="64"/>
  <c r="FW15" i="20" s="1"/>
  <c r="IK88" i="64"/>
  <c r="IL88" i="64"/>
  <c r="IM88" i="64"/>
  <c r="IN88" i="64"/>
  <c r="IO88" i="64"/>
  <c r="IP88" i="64"/>
  <c r="IQ88" i="64"/>
  <c r="IR88" i="64"/>
  <c r="IS88" i="64"/>
  <c r="ID89" i="64"/>
  <c r="IE89" i="64"/>
  <c r="FR16" i="20" s="1"/>
  <c r="FR22" i="20" s="1"/>
  <c r="IF89" i="64"/>
  <c r="FS16" i="20" s="1"/>
  <c r="IG89" i="64"/>
  <c r="FT16" i="20" s="1"/>
  <c r="FT22" i="20" s="1"/>
  <c r="IH89" i="64"/>
  <c r="FU16" i="20" s="1"/>
  <c r="FU22" i="20" s="1"/>
  <c r="II89" i="64"/>
  <c r="FV16" i="20" s="1"/>
  <c r="FV22" i="20" s="1"/>
  <c r="IJ89" i="64"/>
  <c r="FW16" i="20" s="1"/>
  <c r="FW22" i="20" s="1"/>
  <c r="IK89" i="64"/>
  <c r="IL89" i="64"/>
  <c r="IM89" i="64"/>
  <c r="IN89" i="64"/>
  <c r="IO89" i="64"/>
  <c r="IP89" i="64"/>
  <c r="IP90" i="64" s="1"/>
  <c r="IQ89" i="64"/>
  <c r="IR89" i="64"/>
  <c r="IS89" i="64"/>
  <c r="IS90" i="64" s="1"/>
  <c r="ID103" i="64"/>
  <c r="IE103" i="64"/>
  <c r="IF103" i="64"/>
  <c r="IG103" i="64"/>
  <c r="IH103" i="64"/>
  <c r="EU2" i="36" s="1"/>
  <c r="II103" i="64"/>
  <c r="IJ103" i="64"/>
  <c r="IK103" i="64"/>
  <c r="IL103" i="64"/>
  <c r="IM103" i="64"/>
  <c r="IN103" i="64"/>
  <c r="IO103" i="64"/>
  <c r="IP103" i="64"/>
  <c r="IQ103" i="64"/>
  <c r="IR103" i="64"/>
  <c r="IS103" i="64"/>
  <c r="HM13" i="64"/>
  <c r="HN13" i="64"/>
  <c r="HO13" i="64"/>
  <c r="HP13" i="64"/>
  <c r="HQ13" i="64"/>
  <c r="HR13" i="64"/>
  <c r="HS13" i="64"/>
  <c r="HT13" i="64"/>
  <c r="HU13" i="64"/>
  <c r="HV13" i="64"/>
  <c r="HW13" i="64"/>
  <c r="HX13" i="64"/>
  <c r="HY13" i="64"/>
  <c r="HZ13" i="64"/>
  <c r="IA13" i="64"/>
  <c r="IB13" i="64"/>
  <c r="IC13" i="64"/>
  <c r="ID13" i="64"/>
  <c r="IE13" i="64"/>
  <c r="IF13" i="64"/>
  <c r="HW28" i="64"/>
  <c r="HX28" i="64"/>
  <c r="HY28" i="64"/>
  <c r="IB28" i="64"/>
  <c r="IC28" i="64"/>
  <c r="HW29" i="64"/>
  <c r="H12" i="52" s="1"/>
  <c r="G18" i="52" s="1"/>
  <c r="HX29" i="64"/>
  <c r="I12" i="52" s="1"/>
  <c r="HY29" i="64"/>
  <c r="J12" i="52" s="1"/>
  <c r="HZ29" i="64"/>
  <c r="K12" i="52" s="1"/>
  <c r="IB29" i="64"/>
  <c r="M12" i="52" s="1"/>
  <c r="DQ25" i="52" s="1"/>
  <c r="IC29" i="64"/>
  <c r="B13" i="52" s="1"/>
  <c r="HW36" i="64"/>
  <c r="HD1" i="17" s="1"/>
  <c r="HX36" i="64"/>
  <c r="HE1" i="17" s="1"/>
  <c r="HY36" i="64"/>
  <c r="HF1" i="17" s="1"/>
  <c r="HZ36" i="64"/>
  <c r="HG1" i="17" s="1"/>
  <c r="IA36" i="64"/>
  <c r="HH1" i="17" s="1"/>
  <c r="IB36" i="64"/>
  <c r="HI1" i="17" s="1"/>
  <c r="IC36" i="64"/>
  <c r="HJ1" i="17" s="1"/>
  <c r="HW42" i="64"/>
  <c r="HX42" i="64"/>
  <c r="HY42" i="64"/>
  <c r="HZ42" i="64"/>
  <c r="IA42" i="64"/>
  <c r="IB42" i="64"/>
  <c r="IC42" i="64"/>
  <c r="H19" i="12"/>
  <c r="I19" i="12"/>
  <c r="HF5" i="17"/>
  <c r="HG5" i="17"/>
  <c r="HH5" i="17"/>
  <c r="HI5" i="17"/>
  <c r="HJ5" i="17"/>
  <c r="HW65" i="64"/>
  <c r="T6" i="162" s="1"/>
  <c r="HX65" i="64"/>
  <c r="U6" i="162" s="1"/>
  <c r="HY65" i="64"/>
  <c r="HZ65" i="64"/>
  <c r="IA65" i="64"/>
  <c r="IB65" i="64"/>
  <c r="IC65" i="64"/>
  <c r="HW88" i="64"/>
  <c r="FJ15" i="20" s="1"/>
  <c r="FJ21" i="20" s="1"/>
  <c r="HX88" i="64"/>
  <c r="FK15" i="20" s="1"/>
  <c r="HY88" i="64"/>
  <c r="FL15" i="20" s="1"/>
  <c r="FL21" i="20" s="1"/>
  <c r="IA88" i="64"/>
  <c r="FN15" i="20" s="1"/>
  <c r="IB88" i="64"/>
  <c r="FO15" i="20" s="1"/>
  <c r="IC88" i="64"/>
  <c r="FP15" i="20" s="1"/>
  <c r="HW89" i="64"/>
  <c r="FJ16" i="20" s="1"/>
  <c r="HX89" i="64"/>
  <c r="FK16" i="20" s="1"/>
  <c r="FK22" i="20" s="1"/>
  <c r="HY89" i="64"/>
  <c r="HZ89" i="64"/>
  <c r="FM16" i="20" s="1"/>
  <c r="FM22" i="20" s="1"/>
  <c r="IA89" i="64"/>
  <c r="IB89" i="64"/>
  <c r="FO16" i="20" s="1"/>
  <c r="FO22" i="20" s="1"/>
  <c r="IC89" i="64"/>
  <c r="FP16" i="20" s="1"/>
  <c r="FP22" i="20" s="1"/>
  <c r="HW103" i="64"/>
  <c r="EJ2" i="36" s="1"/>
  <c r="CZ27" i="36" s="1"/>
  <c r="HX103" i="64"/>
  <c r="EK12" i="36" s="1"/>
  <c r="EK15" i="36" s="1"/>
  <c r="HZ103" i="64"/>
  <c r="EM12" i="36" s="1"/>
  <c r="EM15" i="36" s="1"/>
  <c r="IA103" i="64"/>
  <c r="EN12" i="36" s="1"/>
  <c r="EN15" i="36" s="1"/>
  <c r="IB103" i="64"/>
  <c r="EO12" i="36" s="1"/>
  <c r="EO15" i="36" s="1"/>
  <c r="IC103" i="64"/>
  <c r="HR28" i="64"/>
  <c r="HS28" i="64"/>
  <c r="HT28" i="64"/>
  <c r="HU28" i="64"/>
  <c r="HV28" i="64"/>
  <c r="HR29" i="64"/>
  <c r="C12" i="52" s="1"/>
  <c r="HS29" i="64"/>
  <c r="D12" i="52" s="1"/>
  <c r="HT29" i="64"/>
  <c r="E12" i="52" s="1"/>
  <c r="HU29" i="64"/>
  <c r="F12" i="52" s="1"/>
  <c r="HV29" i="64"/>
  <c r="G12" i="52" s="1"/>
  <c r="HR36" i="64"/>
  <c r="GY1" i="17" s="1"/>
  <c r="HS36" i="64"/>
  <c r="GZ1" i="17" s="1"/>
  <c r="HT36" i="64"/>
  <c r="HA1" i="17" s="1"/>
  <c r="HU36" i="64"/>
  <c r="HB1" i="17" s="1"/>
  <c r="HV36" i="64"/>
  <c r="HC1" i="17" s="1"/>
  <c r="HR42" i="64"/>
  <c r="HS42" i="64"/>
  <c r="HT42" i="64"/>
  <c r="HU42" i="64"/>
  <c r="HV42" i="64"/>
  <c r="GY5" i="14"/>
  <c r="D19" i="12"/>
  <c r="E19" i="12"/>
  <c r="HB5" i="14"/>
  <c r="HC5" i="17"/>
  <c r="HR65" i="64"/>
  <c r="HS65" i="64"/>
  <c r="HT65" i="64"/>
  <c r="HU65" i="64"/>
  <c r="HV65" i="64"/>
  <c r="HR88" i="64"/>
  <c r="FE15" i="20" s="1"/>
  <c r="FE21" i="20" s="1"/>
  <c r="HS88" i="64"/>
  <c r="FF15" i="20" s="1"/>
  <c r="FF21" i="20" s="1"/>
  <c r="HT88" i="64"/>
  <c r="FG15" i="20" s="1"/>
  <c r="FG21" i="20" s="1"/>
  <c r="HU88" i="64"/>
  <c r="FH15" i="20" s="1"/>
  <c r="FH21" i="20" s="1"/>
  <c r="HV88" i="64"/>
  <c r="FI15" i="20" s="1"/>
  <c r="HR89" i="64"/>
  <c r="FE16" i="20" s="1"/>
  <c r="HS89" i="64"/>
  <c r="FF16" i="20" s="1"/>
  <c r="HT89" i="64"/>
  <c r="FG16" i="20" s="1"/>
  <c r="HU89" i="64"/>
  <c r="FH16" i="20" s="1"/>
  <c r="HV89" i="64"/>
  <c r="FI16" i="20" s="1"/>
  <c r="FI22" i="20" s="1"/>
  <c r="HR103" i="64"/>
  <c r="EE12" i="36" s="1"/>
  <c r="EE15" i="36" s="1"/>
  <c r="HS103" i="64"/>
  <c r="HT103" i="64"/>
  <c r="EG12" i="36" s="1"/>
  <c r="EG15" i="36" s="1"/>
  <c r="HU103" i="64"/>
  <c r="EH12" i="36" s="1"/>
  <c r="EH15" i="36" s="1"/>
  <c r="HV103" i="64"/>
  <c r="EI12" i="36" s="1"/>
  <c r="EI15" i="36" s="1"/>
  <c r="HR34" i="64"/>
  <c r="FT45" i="6" s="1"/>
  <c r="CT23" i="36"/>
  <c r="HL65" i="64"/>
  <c r="N46" i="100"/>
  <c r="N47" i="100"/>
  <c r="N48" i="100"/>
  <c r="N49" i="100"/>
  <c r="N50" i="100"/>
  <c r="N51" i="100"/>
  <c r="N52" i="100"/>
  <c r="N53" i="100"/>
  <c r="N54" i="100"/>
  <c r="N55" i="100"/>
  <c r="N56" i="100"/>
  <c r="N57" i="100"/>
  <c r="N58" i="100"/>
  <c r="N59" i="100"/>
  <c r="N60" i="100"/>
  <c r="B61" i="100"/>
  <c r="C61" i="100"/>
  <c r="D61" i="100"/>
  <c r="E61" i="100"/>
  <c r="F61" i="100"/>
  <c r="G61" i="100"/>
  <c r="H61" i="100"/>
  <c r="N65" i="100"/>
  <c r="N66" i="100"/>
  <c r="N67" i="100"/>
  <c r="N68" i="100"/>
  <c r="N69" i="100"/>
  <c r="N70" i="100"/>
  <c r="N71" i="100"/>
  <c r="N72" i="100"/>
  <c r="N73" i="100"/>
  <c r="N74" i="100"/>
  <c r="N75" i="100"/>
  <c r="N76" i="100"/>
  <c r="N77" i="100"/>
  <c r="N78" i="100"/>
  <c r="N79" i="100"/>
  <c r="N80" i="100"/>
  <c r="B81" i="100"/>
  <c r="C81" i="100"/>
  <c r="D81" i="100"/>
  <c r="E81" i="100"/>
  <c r="F81" i="100"/>
  <c r="G81" i="100"/>
  <c r="H81" i="100"/>
  <c r="I81" i="100"/>
  <c r="J81" i="100"/>
  <c r="K81" i="100"/>
  <c r="L81" i="100"/>
  <c r="M81" i="100"/>
  <c r="B62" i="98"/>
  <c r="C62" i="98"/>
  <c r="D62" i="98"/>
  <c r="E62" i="98"/>
  <c r="F62" i="98"/>
  <c r="G62" i="98"/>
  <c r="H62" i="98"/>
  <c r="N66" i="98"/>
  <c r="N67" i="98"/>
  <c r="N68" i="98"/>
  <c r="N69" i="98"/>
  <c r="N70" i="98"/>
  <c r="N71" i="98"/>
  <c r="N72" i="98"/>
  <c r="N73" i="98"/>
  <c r="N74" i="98"/>
  <c r="N75" i="98"/>
  <c r="N76" i="98"/>
  <c r="N77" i="98"/>
  <c r="N78" i="98"/>
  <c r="N79" i="98"/>
  <c r="N80" i="98"/>
  <c r="N81" i="98"/>
  <c r="B82" i="98"/>
  <c r="C82" i="98"/>
  <c r="D82" i="98"/>
  <c r="E82" i="98"/>
  <c r="F82" i="98"/>
  <c r="G82" i="98"/>
  <c r="H82" i="98"/>
  <c r="I82" i="98"/>
  <c r="J82" i="98"/>
  <c r="K82" i="98"/>
  <c r="L82" i="98"/>
  <c r="M82" i="98"/>
  <c r="HL13" i="64"/>
  <c r="HJ31" i="64"/>
  <c r="HK31" i="64"/>
  <c r="H27" i="6" s="1"/>
  <c r="HJ32" i="64"/>
  <c r="HK32" i="64"/>
  <c r="HJ33" i="64"/>
  <c r="HK33" i="64"/>
  <c r="HK13" i="64"/>
  <c r="N46" i="54"/>
  <c r="GR2" i="9"/>
  <c r="GS2" i="9"/>
  <c r="GT2" i="9"/>
  <c r="GU2" i="9"/>
  <c r="GV2" i="9"/>
  <c r="GW2" i="9"/>
  <c r="GX2" i="9"/>
  <c r="GY2" i="9"/>
  <c r="GZ2" i="9"/>
  <c r="HA2" i="9"/>
  <c r="HB2" i="9"/>
  <c r="HC2" i="9"/>
  <c r="HD2" i="9"/>
  <c r="HE2" i="9"/>
  <c r="HF2" i="9"/>
  <c r="HG2" i="9"/>
  <c r="HH2" i="9"/>
  <c r="HI2" i="9"/>
  <c r="GR3" i="9"/>
  <c r="GS3" i="9"/>
  <c r="GT3" i="9"/>
  <c r="GU3" i="9"/>
  <c r="GV3" i="9"/>
  <c r="GW3" i="9"/>
  <c r="GX3" i="9"/>
  <c r="GY3" i="9"/>
  <c r="GZ3" i="9"/>
  <c r="HA3" i="9"/>
  <c r="HB3" i="9"/>
  <c r="HC3" i="9"/>
  <c r="HD3" i="9"/>
  <c r="HE3" i="9"/>
  <c r="HF3" i="9"/>
  <c r="HG3" i="9"/>
  <c r="HH3" i="9"/>
  <c r="HI3" i="9"/>
  <c r="GR4" i="9"/>
  <c r="GS4" i="9"/>
  <c r="GT4" i="9"/>
  <c r="GU4" i="9"/>
  <c r="GV4" i="9"/>
  <c r="GW4" i="9"/>
  <c r="GX4" i="9"/>
  <c r="GY4" i="9"/>
  <c r="GZ4" i="9"/>
  <c r="HA4" i="9"/>
  <c r="HB4" i="9"/>
  <c r="HC4" i="9"/>
  <c r="HD4" i="9"/>
  <c r="HE4" i="9"/>
  <c r="HF4" i="9"/>
  <c r="HG4" i="9"/>
  <c r="HH4" i="9"/>
  <c r="HI4" i="9"/>
  <c r="HJ88" i="64"/>
  <c r="EW15" i="20" s="1"/>
  <c r="EW21" i="20" s="1"/>
  <c r="HK88" i="64"/>
  <c r="HL88" i="64"/>
  <c r="EY15" i="20" s="1"/>
  <c r="EY21" i="20" s="1"/>
  <c r="HM88" i="64"/>
  <c r="HN88" i="64"/>
  <c r="FA15" i="20" s="1"/>
  <c r="HO88" i="64"/>
  <c r="HP88" i="64"/>
  <c r="HQ88" i="64"/>
  <c r="FD15" i="20" s="1"/>
  <c r="FD21" i="20" s="1"/>
  <c r="HJ89" i="64"/>
  <c r="EW16" i="20" s="1"/>
  <c r="HK89" i="64"/>
  <c r="EX16" i="20" s="1"/>
  <c r="EX22" i="20" s="1"/>
  <c r="HL89" i="64"/>
  <c r="EY16" i="20" s="1"/>
  <c r="HM89" i="64"/>
  <c r="EZ16" i="20" s="1"/>
  <c r="EZ22" i="20" s="1"/>
  <c r="HN89" i="64"/>
  <c r="FA16" i="20" s="1"/>
  <c r="FA22" i="20" s="1"/>
  <c r="HO89" i="64"/>
  <c r="FB16" i="20" s="1"/>
  <c r="FB22" i="20" s="1"/>
  <c r="HP89" i="64"/>
  <c r="FC16" i="20" s="1"/>
  <c r="FC22" i="20" s="1"/>
  <c r="HQ89" i="64"/>
  <c r="FD16" i="20" s="1"/>
  <c r="FD22" i="20" s="1"/>
  <c r="HJ65" i="64"/>
  <c r="HK65" i="64"/>
  <c r="HM65" i="64"/>
  <c r="HN65" i="64"/>
  <c r="HO65" i="64"/>
  <c r="HP65" i="64"/>
  <c r="HQ65" i="64"/>
  <c r="HL31" i="64"/>
  <c r="HN31" i="64"/>
  <c r="HI32" i="64"/>
  <c r="HL32" i="64"/>
  <c r="HN32" i="64"/>
  <c r="HI33" i="64"/>
  <c r="HL33" i="64"/>
  <c r="HM33" i="64"/>
  <c r="HM34" i="64" s="1"/>
  <c r="HN33" i="64"/>
  <c r="HI31" i="64"/>
  <c r="F27" i="6" s="1"/>
  <c r="HI58" i="64"/>
  <c r="HJ58" i="64"/>
  <c r="HK58" i="64"/>
  <c r="HL58" i="64"/>
  <c r="HM58" i="64"/>
  <c r="HN58" i="64"/>
  <c r="HO58" i="64"/>
  <c r="HI42" i="64"/>
  <c r="HJ42" i="64"/>
  <c r="HK42" i="64"/>
  <c r="HL42" i="64"/>
  <c r="HM42" i="64"/>
  <c r="HO42" i="64"/>
  <c r="HP42" i="64"/>
  <c r="HQ42" i="64"/>
  <c r="HI28" i="64"/>
  <c r="HJ28" i="64"/>
  <c r="HK28" i="64"/>
  <c r="HL28" i="64"/>
  <c r="HM28" i="64"/>
  <c r="HN28" i="64"/>
  <c r="HO28" i="64"/>
  <c r="HP28" i="64"/>
  <c r="HQ28" i="64"/>
  <c r="HI29" i="64"/>
  <c r="F11" i="52" s="1"/>
  <c r="HJ29" i="64"/>
  <c r="G11" i="52" s="1"/>
  <c r="CY25" i="52" s="1"/>
  <c r="HK29" i="64"/>
  <c r="H11" i="52" s="1"/>
  <c r="HL29" i="64"/>
  <c r="I11" i="52" s="1"/>
  <c r="DA25" i="52" s="1"/>
  <c r="HM29" i="64"/>
  <c r="J11" i="52" s="1"/>
  <c r="HN29" i="64"/>
  <c r="K11" i="52" s="1"/>
  <c r="HO29" i="64"/>
  <c r="L11" i="52" s="1"/>
  <c r="HP29" i="64"/>
  <c r="M11" i="52" s="1"/>
  <c r="DE25" i="52" s="1"/>
  <c r="HQ29" i="64"/>
  <c r="B12" i="52" s="1"/>
  <c r="HK103" i="64"/>
  <c r="DX12" i="36" s="1"/>
  <c r="DX15" i="36" s="1"/>
  <c r="HL103" i="64"/>
  <c r="DY2" i="36" s="1"/>
  <c r="DA26" i="36" s="1"/>
  <c r="HM103" i="64"/>
  <c r="DZ12" i="36" s="1"/>
  <c r="DZ15" i="36" s="1"/>
  <c r="HN103" i="64"/>
  <c r="EA12" i="36" s="1"/>
  <c r="EA15" i="36" s="1"/>
  <c r="HO103" i="64"/>
  <c r="EB12" i="36" s="1"/>
  <c r="EB15" i="36" s="1"/>
  <c r="HP103" i="64"/>
  <c r="EC12" i="36" s="1"/>
  <c r="EC15" i="36" s="1"/>
  <c r="HQ103" i="64"/>
  <c r="HH58" i="64"/>
  <c r="HH42" i="64"/>
  <c r="GS2" i="2"/>
  <c r="GT2" i="2"/>
  <c r="GU2" i="2"/>
  <c r="GV2" i="2"/>
  <c r="GW2" i="2"/>
  <c r="GX2" i="2"/>
  <c r="GY2" i="2"/>
  <c r="GZ2" i="2"/>
  <c r="HA2" i="2"/>
  <c r="D58" i="63"/>
  <c r="GP5" i="17"/>
  <c r="GQ5" i="14"/>
  <c r="GR5" i="14"/>
  <c r="GS5" i="9"/>
  <c r="GU5" i="14"/>
  <c r="GV5" i="17"/>
  <c r="GW5" i="9"/>
  <c r="GN2" i="17"/>
  <c r="HL25" i="17" s="1"/>
  <c r="GO2" i="17"/>
  <c r="HM25" i="17" s="1"/>
  <c r="GP2" i="17"/>
  <c r="HN25" i="17" s="1"/>
  <c r="GQ2" i="17"/>
  <c r="HO25" i="17" s="1"/>
  <c r="GR2" i="17"/>
  <c r="HP25" i="17" s="1"/>
  <c r="GS2" i="17"/>
  <c r="HQ25" i="17" s="1"/>
  <c r="GT2" i="17"/>
  <c r="HR25" i="17" s="1"/>
  <c r="GU2" i="17"/>
  <c r="HS25" i="17" s="1"/>
  <c r="GV2" i="17"/>
  <c r="HT25" i="17" s="1"/>
  <c r="GW2" i="17"/>
  <c r="HU25" i="17" s="1"/>
  <c r="GX2" i="17"/>
  <c r="HJ26" i="17" s="1"/>
  <c r="GN3" i="17"/>
  <c r="GO3" i="17"/>
  <c r="GP3" i="17"/>
  <c r="GQ3" i="17"/>
  <c r="GR3" i="17"/>
  <c r="GS3" i="17"/>
  <c r="GT3" i="17"/>
  <c r="GU3" i="17"/>
  <c r="GV3" i="17"/>
  <c r="GW3" i="17"/>
  <c r="GX3" i="17"/>
  <c r="GN4" i="17"/>
  <c r="GO4" i="17"/>
  <c r="GP4" i="17"/>
  <c r="GQ4" i="17"/>
  <c r="GR4" i="17"/>
  <c r="GS4" i="17"/>
  <c r="GT4" i="17"/>
  <c r="GU4" i="17"/>
  <c r="GV4" i="17"/>
  <c r="GW4" i="17"/>
  <c r="GX4" i="17"/>
  <c r="HG103" i="64"/>
  <c r="DT12" i="36" s="1"/>
  <c r="DT15" i="36" s="1"/>
  <c r="HG58" i="64"/>
  <c r="HG42" i="64"/>
  <c r="EK14" i="50"/>
  <c r="HG36" i="64"/>
  <c r="GN1" i="17" s="1"/>
  <c r="HH36" i="64"/>
  <c r="GO1" i="17" s="1"/>
  <c r="HI36" i="64"/>
  <c r="GP1" i="17" s="1"/>
  <c r="HJ36" i="64"/>
  <c r="GQ1" i="17" s="1"/>
  <c r="HK36" i="64"/>
  <c r="GR1" i="17" s="1"/>
  <c r="HL36" i="64"/>
  <c r="GS1" i="17" s="1"/>
  <c r="HM36" i="64"/>
  <c r="GT1" i="17" s="1"/>
  <c r="HN36" i="64"/>
  <c r="GU1" i="17" s="1"/>
  <c r="HO36" i="64"/>
  <c r="GV1" i="17" s="1"/>
  <c r="HP36" i="64"/>
  <c r="GW1" i="17" s="1"/>
  <c r="HQ36" i="64"/>
  <c r="GX1" i="17" s="1"/>
  <c r="GN5" i="17"/>
  <c r="C14" i="44"/>
  <c r="D14" i="44"/>
  <c r="E14" i="44"/>
  <c r="F14" i="44"/>
  <c r="G14" i="44"/>
  <c r="H14" i="44"/>
  <c r="I14" i="44"/>
  <c r="J14" i="44"/>
  <c r="K14" i="44"/>
  <c r="L14" i="44"/>
  <c r="M14" i="44"/>
  <c r="B14" i="44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B73" i="40"/>
  <c r="DC73" i="40"/>
  <c r="DD73" i="40"/>
  <c r="DE73" i="40"/>
  <c r="DF73" i="40"/>
  <c r="DG73" i="40"/>
  <c r="DH73" i="40"/>
  <c r="DI73" i="40"/>
  <c r="DJ73" i="40"/>
  <c r="DK73" i="40"/>
  <c r="DL73" i="40"/>
  <c r="DM73" i="40"/>
  <c r="DN73" i="40"/>
  <c r="DO73" i="40"/>
  <c r="DP73" i="40"/>
  <c r="DQ73" i="40"/>
  <c r="DR73" i="40"/>
  <c r="DS73" i="40"/>
  <c r="DT73" i="40"/>
  <c r="DU73" i="40"/>
  <c r="DV73" i="40"/>
  <c r="DW73" i="40"/>
  <c r="DX73" i="40"/>
  <c r="DY73" i="40"/>
  <c r="DZ73" i="40"/>
  <c r="EA73" i="40"/>
  <c r="EB73" i="40"/>
  <c r="EC73" i="40"/>
  <c r="ED73" i="40"/>
  <c r="EE73" i="40"/>
  <c r="EF73" i="40"/>
  <c r="EG73" i="40"/>
  <c r="EH73" i="40"/>
  <c r="EI73" i="40"/>
  <c r="EJ73" i="40"/>
  <c r="EK73" i="40"/>
  <c r="EL73" i="40"/>
  <c r="EM73" i="40"/>
  <c r="EN73" i="40"/>
  <c r="EO73" i="40"/>
  <c r="EP73" i="40"/>
  <c r="EQ73" i="40"/>
  <c r="ER73" i="40"/>
  <c r="ES73" i="40"/>
  <c r="ET73" i="40"/>
  <c r="EU73" i="40"/>
  <c r="EV73" i="40"/>
  <c r="EW73" i="40"/>
  <c r="EX73" i="40"/>
  <c r="EY73" i="40"/>
  <c r="EZ73" i="40"/>
  <c r="FA73" i="40"/>
  <c r="FB73" i="40"/>
  <c r="FC73" i="40"/>
  <c r="FD73" i="40"/>
  <c r="FE73" i="40"/>
  <c r="FF73" i="40"/>
  <c r="FG73" i="40"/>
  <c r="FH73" i="40"/>
  <c r="FI73" i="40"/>
  <c r="FJ73" i="40"/>
  <c r="FK73" i="40"/>
  <c r="FL73" i="40"/>
  <c r="FM73" i="40"/>
  <c r="FN73" i="40"/>
  <c r="FO73" i="40"/>
  <c r="FP73" i="40"/>
  <c r="FQ73" i="40"/>
  <c r="FR73" i="40"/>
  <c r="FS73" i="40"/>
  <c r="FT73" i="40"/>
  <c r="FU73" i="40"/>
  <c r="FV73" i="40"/>
  <c r="FW73" i="40"/>
  <c r="D73" i="40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73" i="40"/>
  <c r="B73" i="40"/>
  <c r="GM2" i="14"/>
  <c r="GN2" i="14"/>
  <c r="GO2" i="14"/>
  <c r="GP2" i="14"/>
  <c r="GQ2" i="14"/>
  <c r="GR2" i="14"/>
  <c r="GS2" i="14"/>
  <c r="GT2" i="14"/>
  <c r="GU2" i="14"/>
  <c r="GV2" i="14"/>
  <c r="GW2" i="14"/>
  <c r="GX2" i="14"/>
  <c r="GM3" i="14"/>
  <c r="GN3" i="14"/>
  <c r="GO3" i="14"/>
  <c r="GP3" i="14"/>
  <c r="GQ3" i="14"/>
  <c r="GR3" i="14"/>
  <c r="GS3" i="14"/>
  <c r="GT3" i="14"/>
  <c r="GU3" i="14"/>
  <c r="GV3" i="14"/>
  <c r="GW3" i="14"/>
  <c r="GX3" i="14"/>
  <c r="GM4" i="14"/>
  <c r="GN4" i="14"/>
  <c r="GO4" i="14"/>
  <c r="GP4" i="14"/>
  <c r="GQ4" i="14"/>
  <c r="GR4" i="14"/>
  <c r="GS4" i="14"/>
  <c r="GT4" i="14"/>
  <c r="GU4" i="14"/>
  <c r="GV4" i="14"/>
  <c r="GW4" i="14"/>
  <c r="GX4" i="14"/>
  <c r="HD13" i="64"/>
  <c r="HE13" i="64"/>
  <c r="HF13" i="64"/>
  <c r="HG13" i="64"/>
  <c r="HH13" i="64"/>
  <c r="HI13" i="64"/>
  <c r="HJ13" i="64"/>
  <c r="M48" i="59"/>
  <c r="EJ14" i="50"/>
  <c r="EL14" i="50"/>
  <c r="EM14" i="50"/>
  <c r="EN14" i="50"/>
  <c r="EO14" i="50"/>
  <c r="EP14" i="50"/>
  <c r="EQ14" i="50"/>
  <c r="ER14" i="50"/>
  <c r="ES14" i="50"/>
  <c r="ET14" i="50"/>
  <c r="C28" i="40"/>
  <c r="D28" i="40"/>
  <c r="E28" i="40"/>
  <c r="F28" i="40"/>
  <c r="G28" i="40"/>
  <c r="H28" i="40"/>
  <c r="I28" i="40"/>
  <c r="J28" i="40"/>
  <c r="K28" i="40"/>
  <c r="L28" i="40"/>
  <c r="M28" i="40"/>
  <c r="C9" i="40"/>
  <c r="D9" i="40"/>
  <c r="E9" i="40"/>
  <c r="F9" i="40"/>
  <c r="G9" i="40"/>
  <c r="H9" i="40"/>
  <c r="I9" i="40"/>
  <c r="J9" i="40"/>
  <c r="K9" i="40"/>
  <c r="L9" i="40"/>
  <c r="B9" i="40"/>
  <c r="B28" i="40"/>
  <c r="C47" i="40"/>
  <c r="D47" i="40"/>
  <c r="E47" i="40"/>
  <c r="F47" i="40"/>
  <c r="G47" i="40"/>
  <c r="H47" i="40"/>
  <c r="I47" i="40"/>
  <c r="J47" i="40"/>
  <c r="K47" i="40"/>
  <c r="L47" i="40"/>
  <c r="M47" i="40"/>
  <c r="B47" i="40"/>
  <c r="DY8" i="36"/>
  <c r="DZ8" i="36"/>
  <c r="EA8" i="36"/>
  <c r="EB8" i="36"/>
  <c r="EC8" i="36"/>
  <c r="ED8" i="36"/>
  <c r="DY9" i="36"/>
  <c r="DZ9" i="36"/>
  <c r="EA9" i="36"/>
  <c r="EB9" i="36"/>
  <c r="EC9" i="36"/>
  <c r="ED9" i="36"/>
  <c r="DY10" i="36"/>
  <c r="DZ10" i="36"/>
  <c r="EA10" i="36"/>
  <c r="EB10" i="36"/>
  <c r="EC10" i="36"/>
  <c r="ED10" i="36"/>
  <c r="DY11" i="36"/>
  <c r="DZ11" i="36"/>
  <c r="EA11" i="36"/>
  <c r="EB11" i="36"/>
  <c r="EC11" i="36"/>
  <c r="ED11" i="36"/>
  <c r="DY3" i="36"/>
  <c r="DA64" i="36" s="1"/>
  <c r="DZ3" i="36"/>
  <c r="DB64" i="36" s="1"/>
  <c r="EA3" i="36"/>
  <c r="DC64" i="36" s="1"/>
  <c r="EB3" i="36"/>
  <c r="DD64" i="36" s="1"/>
  <c r="EC3" i="36"/>
  <c r="DE64" i="36" s="1"/>
  <c r="ED3" i="36"/>
  <c r="CT65" i="36" s="1"/>
  <c r="DY4" i="36"/>
  <c r="DA45" i="36" s="1"/>
  <c r="DZ4" i="36"/>
  <c r="DB45" i="36" s="1"/>
  <c r="EA4" i="36"/>
  <c r="DC45" i="36" s="1"/>
  <c r="EB4" i="36"/>
  <c r="DD45" i="36" s="1"/>
  <c r="EC4" i="36"/>
  <c r="DE45" i="36" s="1"/>
  <c r="ED4" i="36"/>
  <c r="CT46" i="36" s="1"/>
  <c r="DY5" i="36"/>
  <c r="DZ5" i="36"/>
  <c r="EA5" i="36"/>
  <c r="EB5" i="36"/>
  <c r="EC5" i="36"/>
  <c r="ED5" i="36"/>
  <c r="GR1" i="31"/>
  <c r="J27" i="6"/>
  <c r="M65" i="54"/>
  <c r="L65" i="54"/>
  <c r="K65" i="54"/>
  <c r="J65" i="54"/>
  <c r="I65" i="54"/>
  <c r="H65" i="54"/>
  <c r="G65" i="54"/>
  <c r="F65" i="54"/>
  <c r="E65" i="54"/>
  <c r="D65" i="54"/>
  <c r="C65" i="54"/>
  <c r="B65" i="54"/>
  <c r="M64" i="54"/>
  <c r="L64" i="54"/>
  <c r="K64" i="54"/>
  <c r="J64" i="54"/>
  <c r="I64" i="54"/>
  <c r="H64" i="54"/>
  <c r="G64" i="54"/>
  <c r="F64" i="54"/>
  <c r="E64" i="54"/>
  <c r="D64" i="54"/>
  <c r="C64" i="54"/>
  <c r="B64" i="54"/>
  <c r="N63" i="54"/>
  <c r="B190" i="54" s="1"/>
  <c r="F199" i="54" s="1"/>
  <c r="N62" i="54"/>
  <c r="B189" i="54" s="1"/>
  <c r="F200" i="54" s="1"/>
  <c r="N61" i="54"/>
  <c r="B192" i="54" s="1"/>
  <c r="F197" i="54" s="1"/>
  <c r="N60" i="54"/>
  <c r="B191" i="54" s="1"/>
  <c r="F198" i="54" s="1"/>
  <c r="N59" i="54"/>
  <c r="N58" i="54"/>
  <c r="B193" i="54" s="1"/>
  <c r="F196" i="54" s="1"/>
  <c r="N57" i="54"/>
  <c r="B202" i="54" s="1"/>
  <c r="F187" i="54" s="1"/>
  <c r="N56" i="54"/>
  <c r="B201" i="54" s="1"/>
  <c r="F188" i="54" s="1"/>
  <c r="N55" i="54"/>
  <c r="B200" i="54" s="1"/>
  <c r="F189" i="54" s="1"/>
  <c r="N54" i="54"/>
  <c r="B199" i="54" s="1"/>
  <c r="F190" i="54" s="1"/>
  <c r="N53" i="54"/>
  <c r="B188" i="54" s="1"/>
  <c r="F201" i="54" s="1"/>
  <c r="N52" i="54"/>
  <c r="B187" i="54" s="1"/>
  <c r="F202" i="54" s="1"/>
  <c r="N51" i="54"/>
  <c r="B198" i="54" s="1"/>
  <c r="F191" i="54" s="1"/>
  <c r="N50" i="54"/>
  <c r="N49" i="54"/>
  <c r="B196" i="54" s="1"/>
  <c r="F193" i="54" s="1"/>
  <c r="N48" i="54"/>
  <c r="F194" i="54" s="1"/>
  <c r="N47" i="54"/>
  <c r="B204" i="54" s="1"/>
  <c r="F185" i="54" s="1"/>
  <c r="P35" i="59"/>
  <c r="N35" i="59"/>
  <c r="Q35" i="59" s="1"/>
  <c r="GT103" i="64"/>
  <c r="DG2" i="36" s="1"/>
  <c r="CU25" i="36" s="1"/>
  <c r="GU103" i="64"/>
  <c r="DH2" i="36" s="1"/>
  <c r="CV25" i="36" s="1"/>
  <c r="GV103" i="64"/>
  <c r="GW103" i="64"/>
  <c r="DJ2" i="36" s="1"/>
  <c r="CX25" i="36" s="1"/>
  <c r="GX103" i="64"/>
  <c r="GY103" i="64"/>
  <c r="DL12" i="36" s="1"/>
  <c r="DL15" i="36" s="1"/>
  <c r="GZ103" i="64"/>
  <c r="DM2" i="36" s="1"/>
  <c r="DA25" i="36" s="1"/>
  <c r="HA103" i="64"/>
  <c r="DN2" i="36" s="1"/>
  <c r="DB25" i="36" s="1"/>
  <c r="HB103" i="64"/>
  <c r="DO12" i="36" s="1"/>
  <c r="DO15" i="36" s="1"/>
  <c r="HC103" i="64"/>
  <c r="DP12" i="36" s="1"/>
  <c r="DP15" i="36" s="1"/>
  <c r="HD103" i="64"/>
  <c r="DQ12" i="36" s="1"/>
  <c r="DQ15" i="36" s="1"/>
  <c r="HE103" i="64"/>
  <c r="DR12" i="36" s="1"/>
  <c r="DR15" i="36" s="1"/>
  <c r="HF103" i="64"/>
  <c r="DS2" i="36" s="1"/>
  <c r="CU26" i="36" s="1"/>
  <c r="HH103" i="64"/>
  <c r="DU12" i="36" s="1"/>
  <c r="DU15" i="36" s="1"/>
  <c r="HI103" i="64"/>
  <c r="DV12" i="36" s="1"/>
  <c r="DV15" i="36" s="1"/>
  <c r="HJ103" i="64"/>
  <c r="DW12" i="36" s="1"/>
  <c r="DW15" i="36" s="1"/>
  <c r="GS103" i="64"/>
  <c r="DF12" i="36" s="1"/>
  <c r="DF15" i="36" s="1"/>
  <c r="B194" i="54"/>
  <c r="F195" i="54" s="1"/>
  <c r="B197" i="54"/>
  <c r="F192" i="54" s="1"/>
  <c r="N36" i="59"/>
  <c r="EQ2" i="20"/>
  <c r="ER2" i="20"/>
  <c r="ES2" i="20"/>
  <c r="ET2" i="20"/>
  <c r="EU2" i="20"/>
  <c r="EV2" i="20"/>
  <c r="EW2" i="20"/>
  <c r="EX2" i="20"/>
  <c r="EY2" i="20"/>
  <c r="EZ2" i="20"/>
  <c r="FA2" i="20"/>
  <c r="FB2" i="20"/>
  <c r="FC2" i="20"/>
  <c r="EQ3" i="20"/>
  <c r="ER3" i="20"/>
  <c r="ES3" i="20"/>
  <c r="ET3" i="20"/>
  <c r="EU3" i="20"/>
  <c r="EV3" i="20"/>
  <c r="EW3" i="20"/>
  <c r="EX3" i="20"/>
  <c r="EY3" i="20"/>
  <c r="EZ3" i="20"/>
  <c r="FA3" i="20"/>
  <c r="FB3" i="20"/>
  <c r="FC3" i="20"/>
  <c r="EQ4" i="20"/>
  <c r="ER4" i="20"/>
  <c r="ES4" i="20"/>
  <c r="ET4" i="20"/>
  <c r="EU4" i="20"/>
  <c r="EV4" i="20"/>
  <c r="EW4" i="20"/>
  <c r="EX4" i="20"/>
  <c r="EY4" i="20"/>
  <c r="EZ4" i="20"/>
  <c r="FA4" i="20"/>
  <c r="FB4" i="20"/>
  <c r="FC4" i="20"/>
  <c r="EQ1" i="20"/>
  <c r="ER1" i="20"/>
  <c r="ES1" i="20"/>
  <c r="HK10" i="17"/>
  <c r="HL10" i="17"/>
  <c r="HM10" i="17"/>
  <c r="HN10" i="17"/>
  <c r="HO10" i="17"/>
  <c r="HP10" i="17"/>
  <c r="HQ10" i="17"/>
  <c r="HR10" i="17"/>
  <c r="HS10" i="17"/>
  <c r="HT10" i="17"/>
  <c r="HU10" i="17"/>
  <c r="HK11" i="17"/>
  <c r="HL11" i="17"/>
  <c r="HM11" i="17"/>
  <c r="HN11" i="17"/>
  <c r="HO11" i="17"/>
  <c r="HP11" i="17"/>
  <c r="HQ11" i="17"/>
  <c r="HR11" i="17"/>
  <c r="HS11" i="17"/>
  <c r="HT11" i="17"/>
  <c r="HU11" i="17"/>
  <c r="HK12" i="17"/>
  <c r="HL12" i="17"/>
  <c r="HM12" i="17"/>
  <c r="HN12" i="17"/>
  <c r="HO12" i="17"/>
  <c r="HP12" i="17"/>
  <c r="HQ12" i="17"/>
  <c r="HR12" i="17"/>
  <c r="HS12" i="17"/>
  <c r="HT12" i="17"/>
  <c r="HU12" i="17"/>
  <c r="HK13" i="17"/>
  <c r="HL13" i="17"/>
  <c r="HM13" i="17"/>
  <c r="HN13" i="17"/>
  <c r="HO13" i="17"/>
  <c r="HP13" i="17"/>
  <c r="HQ13" i="17"/>
  <c r="HR13" i="17"/>
  <c r="HS13" i="17"/>
  <c r="HT13" i="17"/>
  <c r="HU13" i="17"/>
  <c r="HK14" i="17"/>
  <c r="HL14" i="17"/>
  <c r="HM14" i="17"/>
  <c r="HN14" i="17"/>
  <c r="HO14" i="17"/>
  <c r="HP14" i="17"/>
  <c r="HQ14" i="17"/>
  <c r="HR14" i="17"/>
  <c r="HS14" i="17"/>
  <c r="HT14" i="17"/>
  <c r="HU14" i="17"/>
  <c r="HK15" i="17"/>
  <c r="HL15" i="17"/>
  <c r="HM15" i="17"/>
  <c r="HN15" i="17"/>
  <c r="HO15" i="17"/>
  <c r="HP15" i="17"/>
  <c r="HQ15" i="17"/>
  <c r="HR15" i="17"/>
  <c r="HS15" i="17"/>
  <c r="HT15" i="17"/>
  <c r="HU15" i="17"/>
  <c r="HK16" i="17"/>
  <c r="HL16" i="17"/>
  <c r="HM16" i="17"/>
  <c r="HN16" i="17"/>
  <c r="HO16" i="17"/>
  <c r="HP16" i="17"/>
  <c r="HQ16" i="17"/>
  <c r="HR16" i="17"/>
  <c r="HS16" i="17"/>
  <c r="HT16" i="17"/>
  <c r="HU16" i="17"/>
  <c r="HK17" i="17"/>
  <c r="HL17" i="17"/>
  <c r="HM17" i="17"/>
  <c r="HN17" i="17"/>
  <c r="HO17" i="17"/>
  <c r="HP17" i="17"/>
  <c r="HQ17" i="17"/>
  <c r="HR17" i="17"/>
  <c r="HS17" i="17"/>
  <c r="HT17" i="17"/>
  <c r="HU17" i="17"/>
  <c r="HK18" i="17"/>
  <c r="HL18" i="17"/>
  <c r="HM18" i="17"/>
  <c r="HN18" i="17"/>
  <c r="HO18" i="17"/>
  <c r="HP18" i="17"/>
  <c r="HQ18" i="17"/>
  <c r="HR18" i="17"/>
  <c r="HS18" i="17"/>
  <c r="HT18" i="17"/>
  <c r="HU18" i="17"/>
  <c r="HK9" i="17"/>
  <c r="HL9" i="17"/>
  <c r="HM9" i="17"/>
  <c r="HN9" i="17"/>
  <c r="HO9" i="17"/>
  <c r="HP9" i="17"/>
  <c r="HQ9" i="17"/>
  <c r="HR9" i="17"/>
  <c r="HS9" i="17"/>
  <c r="HT9" i="17"/>
  <c r="HU9" i="17"/>
  <c r="HJ18" i="17"/>
  <c r="HJ17" i="17"/>
  <c r="HJ16" i="17"/>
  <c r="HJ15" i="17"/>
  <c r="HJ14" i="17"/>
  <c r="HJ13" i="17"/>
  <c r="HJ12" i="17"/>
  <c r="HJ11" i="17"/>
  <c r="HJ10" i="17"/>
  <c r="HJ9" i="17"/>
  <c r="W127" i="64"/>
  <c r="GR103" i="64"/>
  <c r="DE2" i="36" s="1"/>
  <c r="GQ103" i="64"/>
  <c r="GP103" i="64"/>
  <c r="DC12" i="36" s="1"/>
  <c r="DC15" i="36" s="1"/>
  <c r="GO103" i="64"/>
  <c r="DB2" i="36" s="1"/>
  <c r="GN103" i="64"/>
  <c r="DA12" i="36" s="1"/>
  <c r="DA15" i="36" s="1"/>
  <c r="GM103" i="64"/>
  <c r="CZ12" i="36" s="1"/>
  <c r="CZ15" i="36" s="1"/>
  <c r="GL103" i="64"/>
  <c r="CY2" i="36" s="1"/>
  <c r="GK103" i="64"/>
  <c r="CX2" i="36" s="1"/>
  <c r="GJ103" i="64"/>
  <c r="CW12" i="36" s="1"/>
  <c r="CW15" i="36" s="1"/>
  <c r="GI103" i="64"/>
  <c r="CV12" i="36" s="1"/>
  <c r="CV15" i="36" s="1"/>
  <c r="GH103" i="64"/>
  <c r="CU2" i="36" s="1"/>
  <c r="GG103" i="64"/>
  <c r="GF103" i="64"/>
  <c r="CS12" i="36" s="1"/>
  <c r="CS15" i="36" s="1"/>
  <c r="GE103" i="64"/>
  <c r="CR12" i="36" s="1"/>
  <c r="CR15" i="36" s="1"/>
  <c r="GD103" i="64"/>
  <c r="GC103" i="64"/>
  <c r="CP12" i="36" s="1"/>
  <c r="CP15" i="36" s="1"/>
  <c r="GB103" i="64"/>
  <c r="CO2" i="36" s="1"/>
  <c r="GA103" i="64"/>
  <c r="CN12" i="36" s="1"/>
  <c r="CN15" i="36" s="1"/>
  <c r="FZ103" i="64"/>
  <c r="CM12" i="36" s="1"/>
  <c r="CM15" i="36" s="1"/>
  <c r="FY103" i="64"/>
  <c r="CL2" i="36" s="1"/>
  <c r="FX103" i="64"/>
  <c r="CK2" i="36" s="1"/>
  <c r="FW103" i="64"/>
  <c r="CJ12" i="36" s="1"/>
  <c r="CJ15" i="36" s="1"/>
  <c r="FV103" i="64"/>
  <c r="CI2" i="36" s="1"/>
  <c r="FU103" i="64"/>
  <c r="CH12" i="36" s="1"/>
  <c r="CH15" i="36" s="1"/>
  <c r="FT103" i="64"/>
  <c r="FS103" i="64"/>
  <c r="CF12" i="36" s="1"/>
  <c r="CF15" i="36" s="1"/>
  <c r="FR103" i="64"/>
  <c r="CE12" i="36" s="1"/>
  <c r="CE15" i="36" s="1"/>
  <c r="FQ103" i="64"/>
  <c r="CD12" i="36" s="1"/>
  <c r="CD15" i="36" s="1"/>
  <c r="FP103" i="64"/>
  <c r="FO103" i="64"/>
  <c r="CB12" i="36" s="1"/>
  <c r="CB15" i="36" s="1"/>
  <c r="FN103" i="64"/>
  <c r="CA2" i="36" s="1"/>
  <c r="FM103" i="64"/>
  <c r="BZ2" i="36" s="1"/>
  <c r="FL103" i="64"/>
  <c r="BY12" i="36" s="1"/>
  <c r="BY15" i="36" s="1"/>
  <c r="FK103" i="64"/>
  <c r="BX12" i="36" s="1"/>
  <c r="BX15" i="36" s="1"/>
  <c r="FJ103" i="64"/>
  <c r="BW12" i="36" s="1"/>
  <c r="BW15" i="36" s="1"/>
  <c r="FI103" i="64"/>
  <c r="BV2" i="36" s="1"/>
  <c r="FH103" i="64"/>
  <c r="BU12" i="36" s="1"/>
  <c r="BU15" i="36" s="1"/>
  <c r="FG103" i="64"/>
  <c r="BT12" i="36" s="1"/>
  <c r="BT15" i="36" s="1"/>
  <c r="FF103" i="64"/>
  <c r="BS12" i="36" s="1"/>
  <c r="BS15" i="36" s="1"/>
  <c r="FE103" i="64"/>
  <c r="BR2" i="36" s="1"/>
  <c r="FD103" i="64"/>
  <c r="BQ2" i="36" s="1"/>
  <c r="FC103" i="64"/>
  <c r="BP12" i="36" s="1"/>
  <c r="BP15" i="36" s="1"/>
  <c r="FB103" i="64"/>
  <c r="BO12" i="36" s="1"/>
  <c r="BO15" i="36" s="1"/>
  <c r="FA103" i="64"/>
  <c r="BN12" i="36" s="1"/>
  <c r="BN15" i="36" s="1"/>
  <c r="EZ103" i="64"/>
  <c r="BM12" i="36" s="1"/>
  <c r="BM15" i="36" s="1"/>
  <c r="EY103" i="64"/>
  <c r="BL12" i="36" s="1"/>
  <c r="BL15" i="36" s="1"/>
  <c r="EX103" i="64"/>
  <c r="BK2" i="36" s="1"/>
  <c r="EW103" i="64"/>
  <c r="BJ12" i="36" s="1"/>
  <c r="BJ15" i="36" s="1"/>
  <c r="EV103" i="64"/>
  <c r="BI2" i="36" s="1"/>
  <c r="EU103" i="64"/>
  <c r="BH12" i="36" s="1"/>
  <c r="BH15" i="36" s="1"/>
  <c r="ET103" i="64"/>
  <c r="BG12" i="36" s="1"/>
  <c r="BG15" i="36" s="1"/>
  <c r="ES103" i="64"/>
  <c r="BF2" i="36" s="1"/>
  <c r="ER103" i="64"/>
  <c r="BE2" i="36" s="1"/>
  <c r="EQ103" i="64"/>
  <c r="EP103" i="64"/>
  <c r="EO103" i="64"/>
  <c r="BB12" i="36" s="1"/>
  <c r="BB15" i="36" s="1"/>
  <c r="EN103" i="64"/>
  <c r="EM103" i="64"/>
  <c r="AZ12" i="36" s="1"/>
  <c r="AZ15" i="36" s="1"/>
  <c r="EL103" i="64"/>
  <c r="AY2" i="36" s="1"/>
  <c r="EK103" i="64"/>
  <c r="AX12" i="36" s="1"/>
  <c r="AX15" i="36" s="1"/>
  <c r="EJ103" i="64"/>
  <c r="AW12" i="36" s="1"/>
  <c r="AW15" i="36" s="1"/>
  <c r="DE19" i="36" s="1"/>
  <c r="EI103" i="64"/>
  <c r="AV12" i="36" s="1"/>
  <c r="AV15" i="36" s="1"/>
  <c r="DD19" i="36" s="1"/>
  <c r="EH103" i="64"/>
  <c r="AU12" i="36" s="1"/>
  <c r="AU15" i="36" s="1"/>
  <c r="DC19" i="36" s="1"/>
  <c r="EG103" i="64"/>
  <c r="AT12" i="36" s="1"/>
  <c r="AT15" i="36" s="1"/>
  <c r="DB19" i="36" s="1"/>
  <c r="EF103" i="64"/>
  <c r="AS12" i="36" s="1"/>
  <c r="AS15" i="36" s="1"/>
  <c r="DA19" i="36" s="1"/>
  <c r="EE103" i="64"/>
  <c r="AR12" i="36" s="1"/>
  <c r="AR15" i="36" s="1"/>
  <c r="CZ19" i="36" s="1"/>
  <c r="ED103" i="64"/>
  <c r="AQ2" i="36" s="1"/>
  <c r="EC103" i="64"/>
  <c r="AP12" i="36" s="1"/>
  <c r="AP15" i="36" s="1"/>
  <c r="CX19" i="36" s="1"/>
  <c r="EB103" i="64"/>
  <c r="AO12" i="36" s="1"/>
  <c r="AO15" i="36" s="1"/>
  <c r="CW19" i="36" s="1"/>
  <c r="EA103" i="64"/>
  <c r="AN12" i="36" s="1"/>
  <c r="AN15" i="36" s="1"/>
  <c r="CV19" i="36" s="1"/>
  <c r="DZ103" i="64"/>
  <c r="DY103" i="64"/>
  <c r="AL12" i="36" s="1"/>
  <c r="AL15" i="36" s="1"/>
  <c r="CT19" i="36" s="1"/>
  <c r="DX103" i="64"/>
  <c r="AK2" i="36" s="1"/>
  <c r="DW103" i="64"/>
  <c r="AJ12" i="36" s="1"/>
  <c r="AJ15" i="36" s="1"/>
  <c r="DV103" i="64"/>
  <c r="AI12" i="36" s="1"/>
  <c r="AI15" i="36" s="1"/>
  <c r="DU103" i="64"/>
  <c r="AH2" i="36" s="1"/>
  <c r="DT103" i="64"/>
  <c r="AG12" i="36" s="1"/>
  <c r="AG15" i="36" s="1"/>
  <c r="DS103" i="64"/>
  <c r="AF12" i="36" s="1"/>
  <c r="AF15" i="36" s="1"/>
  <c r="DR103" i="64"/>
  <c r="AE2" i="36" s="1"/>
  <c r="DQ103" i="64"/>
  <c r="AD2" i="36" s="1"/>
  <c r="DP103" i="64"/>
  <c r="AC2" i="36" s="1"/>
  <c r="DO103" i="64"/>
  <c r="AB12" i="36" s="1"/>
  <c r="AB15" i="36" s="1"/>
  <c r="DN103" i="64"/>
  <c r="AA2" i="36" s="1"/>
  <c r="DM103" i="64"/>
  <c r="Z2" i="36" s="1"/>
  <c r="DL103" i="64"/>
  <c r="Y12" i="36" s="1"/>
  <c r="Y15" i="36" s="1"/>
  <c r="DK103" i="64"/>
  <c r="X12" i="36" s="1"/>
  <c r="X15" i="36" s="1"/>
  <c r="DJ103" i="64"/>
  <c r="W2" i="36" s="1"/>
  <c r="DI103" i="64"/>
  <c r="V2" i="36" s="1"/>
  <c r="DH103" i="64"/>
  <c r="U2" i="36" s="1"/>
  <c r="DG103" i="64"/>
  <c r="T12" i="36" s="1"/>
  <c r="T15" i="36" s="1"/>
  <c r="DF103" i="64"/>
  <c r="S12" i="36" s="1"/>
  <c r="S15" i="36" s="1"/>
  <c r="DE103" i="64"/>
  <c r="R12" i="36" s="1"/>
  <c r="R15" i="36" s="1"/>
  <c r="DD103" i="64"/>
  <c r="Q12" i="36" s="1"/>
  <c r="Q15" i="36" s="1"/>
  <c r="DC103" i="64"/>
  <c r="P12" i="36" s="1"/>
  <c r="P15" i="36" s="1"/>
  <c r="DB103" i="64"/>
  <c r="O12" i="36" s="1"/>
  <c r="O15" i="36" s="1"/>
  <c r="DA103" i="64"/>
  <c r="N12" i="36" s="1"/>
  <c r="N15" i="36" s="1"/>
  <c r="CZ103" i="64"/>
  <c r="CY103" i="64"/>
  <c r="L2" i="36" s="1"/>
  <c r="CX103" i="64"/>
  <c r="K12" i="36" s="1"/>
  <c r="K15" i="36" s="1"/>
  <c r="CW103" i="64"/>
  <c r="CV103" i="64"/>
  <c r="I2" i="36" s="1"/>
  <c r="CU103" i="64"/>
  <c r="H12" i="36" s="1"/>
  <c r="H15" i="36" s="1"/>
  <c r="CT103" i="64"/>
  <c r="G12" i="36" s="1"/>
  <c r="CS103" i="64"/>
  <c r="F12" i="36" s="1"/>
  <c r="CR103" i="64"/>
  <c r="E12" i="36" s="1"/>
  <c r="CQ103" i="64"/>
  <c r="D12" i="36" s="1"/>
  <c r="CP103" i="64"/>
  <c r="C2" i="36" s="1"/>
  <c r="CO103" i="64"/>
  <c r="B12" i="36" s="1"/>
  <c r="CN103" i="64"/>
  <c r="CM103" i="64"/>
  <c r="CL103" i="64"/>
  <c r="CK103" i="64"/>
  <c r="CJ103" i="64"/>
  <c r="CI103" i="64"/>
  <c r="CH103" i="64"/>
  <c r="CG103" i="64"/>
  <c r="CF103" i="64"/>
  <c r="CE103" i="64"/>
  <c r="CD103" i="64"/>
  <c r="CC103" i="64"/>
  <c r="CB103" i="64"/>
  <c r="CA103" i="64"/>
  <c r="BZ103" i="64"/>
  <c r="BY103" i="64"/>
  <c r="BX103" i="64"/>
  <c r="BW103" i="64"/>
  <c r="BV103" i="64"/>
  <c r="BU103" i="64"/>
  <c r="BT103" i="64"/>
  <c r="BS103" i="64"/>
  <c r="BR103" i="64"/>
  <c r="BQ103" i="64"/>
  <c r="BP103" i="64"/>
  <c r="BO103" i="64"/>
  <c r="BN103" i="64"/>
  <c r="BM103" i="64"/>
  <c r="BL103" i="64"/>
  <c r="BK103" i="64"/>
  <c r="BJ103" i="64"/>
  <c r="BI103" i="64"/>
  <c r="BH103" i="64"/>
  <c r="BG103" i="64"/>
  <c r="BF103" i="64"/>
  <c r="BE103" i="64"/>
  <c r="HI89" i="64"/>
  <c r="HH89" i="64"/>
  <c r="EU16" i="20" s="1"/>
  <c r="HG89" i="64"/>
  <c r="ET16" i="20" s="1"/>
  <c r="ET22" i="20" s="1"/>
  <c r="HF89" i="64"/>
  <c r="ES16" i="20" s="1"/>
  <c r="ES22" i="20" s="1"/>
  <c r="HE89" i="64"/>
  <c r="ER16" i="20" s="1"/>
  <c r="ER22" i="20" s="1"/>
  <c r="HD89" i="64"/>
  <c r="EQ16" i="20" s="1"/>
  <c r="EQ22" i="20" s="1"/>
  <c r="HC89" i="64"/>
  <c r="HB89" i="64"/>
  <c r="EO16" i="20" s="1"/>
  <c r="EO22" i="20" s="1"/>
  <c r="HA89" i="64"/>
  <c r="EN16" i="20" s="1"/>
  <c r="EN22" i="20" s="1"/>
  <c r="GZ89" i="64"/>
  <c r="EM16" i="20" s="1"/>
  <c r="EM22" i="20" s="1"/>
  <c r="GY89" i="64"/>
  <c r="GX89" i="64"/>
  <c r="EK16" i="20" s="1"/>
  <c r="EK22" i="20" s="1"/>
  <c r="GW89" i="64"/>
  <c r="GV89" i="64"/>
  <c r="EI16" i="20" s="1"/>
  <c r="EI22" i="20" s="1"/>
  <c r="GU89" i="64"/>
  <c r="EH16" i="20" s="1"/>
  <c r="EH22" i="20" s="1"/>
  <c r="GT89" i="64"/>
  <c r="EG16" i="20" s="1"/>
  <c r="EG22" i="20" s="1"/>
  <c r="GS89" i="64"/>
  <c r="EF16" i="20" s="1"/>
  <c r="EF22" i="20" s="1"/>
  <c r="GR89" i="64"/>
  <c r="EE16" i="20" s="1"/>
  <c r="EE22" i="20" s="1"/>
  <c r="GQ89" i="64"/>
  <c r="ED16" i="20" s="1"/>
  <c r="ED22" i="20" s="1"/>
  <c r="GP89" i="64"/>
  <c r="GO89" i="64"/>
  <c r="GN89" i="64"/>
  <c r="EA16" i="20" s="1"/>
  <c r="EA22" i="20" s="1"/>
  <c r="GM89" i="64"/>
  <c r="GL89" i="64"/>
  <c r="DY16" i="20" s="1"/>
  <c r="DY22" i="20" s="1"/>
  <c r="GK89" i="64"/>
  <c r="GJ89" i="64"/>
  <c r="DW16" i="20" s="1"/>
  <c r="DW22" i="20" s="1"/>
  <c r="GI89" i="64"/>
  <c r="DV16" i="20" s="1"/>
  <c r="DV22" i="20" s="1"/>
  <c r="GH89" i="64"/>
  <c r="GG89" i="64"/>
  <c r="GF89" i="64"/>
  <c r="DS16" i="20" s="1"/>
  <c r="DS22" i="20" s="1"/>
  <c r="GE89" i="64"/>
  <c r="GD89" i="64"/>
  <c r="DQ16" i="20" s="1"/>
  <c r="GC89" i="64"/>
  <c r="GB89" i="64"/>
  <c r="DO16" i="20" s="1"/>
  <c r="DO22" i="20" s="1"/>
  <c r="GA89" i="64"/>
  <c r="FZ89" i="64"/>
  <c r="FY89" i="64"/>
  <c r="FX89" i="64"/>
  <c r="DK16" i="20" s="1"/>
  <c r="DK22" i="20" s="1"/>
  <c r="FW89" i="64"/>
  <c r="DJ16" i="20" s="1"/>
  <c r="DJ22" i="20" s="1"/>
  <c r="FV89" i="64"/>
  <c r="DI16" i="20" s="1"/>
  <c r="DI22" i="20" s="1"/>
  <c r="FU89" i="64"/>
  <c r="DH16" i="20" s="1"/>
  <c r="DH22" i="20" s="1"/>
  <c r="FT89" i="64"/>
  <c r="DG16" i="20" s="1"/>
  <c r="DG22" i="20" s="1"/>
  <c r="FS89" i="64"/>
  <c r="DF16" i="20" s="1"/>
  <c r="DF22" i="20" s="1"/>
  <c r="FR89" i="64"/>
  <c r="FQ89" i="64"/>
  <c r="DD16" i="20" s="1"/>
  <c r="DD22" i="20" s="1"/>
  <c r="FP89" i="64"/>
  <c r="DC16" i="20" s="1"/>
  <c r="DC22" i="20" s="1"/>
  <c r="FO89" i="64"/>
  <c r="FN89" i="64"/>
  <c r="DA16" i="20" s="1"/>
  <c r="DA22" i="20" s="1"/>
  <c r="FM89" i="64"/>
  <c r="FL89" i="64"/>
  <c r="CY16" i="20" s="1"/>
  <c r="CY22" i="20" s="1"/>
  <c r="FK89" i="64"/>
  <c r="FJ89" i="64"/>
  <c r="CW16" i="20" s="1"/>
  <c r="FI89" i="64"/>
  <c r="FH89" i="64"/>
  <c r="CU16" i="20" s="1"/>
  <c r="CU22" i="20" s="1"/>
  <c r="FG89" i="64"/>
  <c r="FF89" i="64"/>
  <c r="CS16" i="20" s="1"/>
  <c r="CS22" i="20" s="1"/>
  <c r="FE89" i="64"/>
  <c r="FD89" i="64"/>
  <c r="CQ16" i="20" s="1"/>
  <c r="CQ22" i="20" s="1"/>
  <c r="FC89" i="64"/>
  <c r="CP16" i="20" s="1"/>
  <c r="CP22" i="20" s="1"/>
  <c r="FB89" i="64"/>
  <c r="FA89" i="64"/>
  <c r="CN16" i="20" s="1"/>
  <c r="CN22" i="20" s="1"/>
  <c r="EZ89" i="64"/>
  <c r="CM16" i="20" s="1"/>
  <c r="CM22" i="20" s="1"/>
  <c r="EY89" i="64"/>
  <c r="EX89" i="64"/>
  <c r="CK16" i="20" s="1"/>
  <c r="CK22" i="20" s="1"/>
  <c r="EW89" i="64"/>
  <c r="EV89" i="64"/>
  <c r="CI16" i="20" s="1"/>
  <c r="CI22" i="20" s="1"/>
  <c r="EU89" i="64"/>
  <c r="CH16" i="20" s="1"/>
  <c r="CH22" i="20" s="1"/>
  <c r="ET89" i="64"/>
  <c r="CG16" i="20" s="1"/>
  <c r="CG22" i="20" s="1"/>
  <c r="ES89" i="64"/>
  <c r="CF16" i="20" s="1"/>
  <c r="CF22" i="20" s="1"/>
  <c r="ER89" i="64"/>
  <c r="CE16" i="20" s="1"/>
  <c r="CE22" i="20" s="1"/>
  <c r="EQ89" i="64"/>
  <c r="EP89" i="64"/>
  <c r="EO89" i="64"/>
  <c r="CB16" i="20" s="1"/>
  <c r="CB22" i="20" s="1"/>
  <c r="EN89" i="64"/>
  <c r="CA16" i="20" s="1"/>
  <c r="CA22" i="20" s="1"/>
  <c r="EM89" i="64"/>
  <c r="EL89" i="64"/>
  <c r="EK89" i="64"/>
  <c r="EJ89" i="64"/>
  <c r="BW16" i="20" s="1"/>
  <c r="BW22" i="20" s="1"/>
  <c r="EI89" i="64"/>
  <c r="BV16" i="20" s="1"/>
  <c r="BV22" i="20" s="1"/>
  <c r="EH89" i="64"/>
  <c r="BU16" i="20" s="1"/>
  <c r="BU22" i="20" s="1"/>
  <c r="EG89" i="64"/>
  <c r="BT16" i="20" s="1"/>
  <c r="BT22" i="20" s="1"/>
  <c r="EF89" i="64"/>
  <c r="BS16" i="20" s="1"/>
  <c r="BS22" i="20" s="1"/>
  <c r="EE89" i="64"/>
  <c r="BR16" i="20" s="1"/>
  <c r="BR22" i="20" s="1"/>
  <c r="ED89" i="64"/>
  <c r="BQ16" i="20" s="1"/>
  <c r="BQ22" i="20" s="1"/>
  <c r="EC89" i="64"/>
  <c r="EB89" i="64"/>
  <c r="BO16" i="20" s="1"/>
  <c r="BO22" i="20" s="1"/>
  <c r="EA89" i="64"/>
  <c r="BN16" i="20" s="1"/>
  <c r="BN22" i="20" s="1"/>
  <c r="DZ89" i="64"/>
  <c r="BM16" i="20" s="1"/>
  <c r="DY89" i="64"/>
  <c r="DX89" i="64"/>
  <c r="BK16" i="20" s="1"/>
  <c r="BK22" i="20" s="1"/>
  <c r="DW89" i="64"/>
  <c r="DV89" i="64"/>
  <c r="BI16" i="20" s="1"/>
  <c r="BI22" i="20" s="1"/>
  <c r="DU89" i="64"/>
  <c r="BH16" i="20" s="1"/>
  <c r="BH22" i="20" s="1"/>
  <c r="DT89" i="64"/>
  <c r="BG16" i="20" s="1"/>
  <c r="BG22" i="20" s="1"/>
  <c r="DS89" i="64"/>
  <c r="BF16" i="20" s="1"/>
  <c r="DR89" i="64"/>
  <c r="DQ89" i="64"/>
  <c r="BD16" i="20" s="1"/>
  <c r="BD22" i="20" s="1"/>
  <c r="DP89" i="64"/>
  <c r="BC16" i="20" s="1"/>
  <c r="BC22" i="20" s="1"/>
  <c r="DO89" i="64"/>
  <c r="DN89" i="64"/>
  <c r="DM89" i="64"/>
  <c r="AZ16" i="20" s="1"/>
  <c r="AZ22" i="20" s="1"/>
  <c r="DL89" i="64"/>
  <c r="DK89" i="64"/>
  <c r="AX16" i="20" s="1"/>
  <c r="AX22" i="20" s="1"/>
  <c r="DJ89" i="64"/>
  <c r="AW16" i="20" s="1"/>
  <c r="AW22" i="20" s="1"/>
  <c r="DI89" i="64"/>
  <c r="DH89" i="64"/>
  <c r="AU16" i="20" s="1"/>
  <c r="AU22" i="20" s="1"/>
  <c r="DG89" i="64"/>
  <c r="DF89" i="64"/>
  <c r="AS16" i="20" s="1"/>
  <c r="AS22" i="20" s="1"/>
  <c r="DE89" i="64"/>
  <c r="AR16" i="20" s="1"/>
  <c r="AR22" i="20" s="1"/>
  <c r="DD89" i="64"/>
  <c r="AQ16" i="20" s="1"/>
  <c r="AQ22" i="20" s="1"/>
  <c r="DC89" i="64"/>
  <c r="DB89" i="64"/>
  <c r="DA89" i="64"/>
  <c r="CZ89" i="64"/>
  <c r="AM16" i="20" s="1"/>
  <c r="AM22" i="20" s="1"/>
  <c r="CY89" i="64"/>
  <c r="CX89" i="64"/>
  <c r="CW89" i="64"/>
  <c r="CV89" i="64"/>
  <c r="AI16" i="20" s="1"/>
  <c r="AI22" i="20" s="1"/>
  <c r="CU89" i="64"/>
  <c r="AH16" i="20" s="1"/>
  <c r="AH22" i="20" s="1"/>
  <c r="CT89" i="64"/>
  <c r="AG16" i="20" s="1"/>
  <c r="AG22" i="20" s="1"/>
  <c r="CS89" i="64"/>
  <c r="AF16" i="20" s="1"/>
  <c r="AF22" i="20" s="1"/>
  <c r="CR89" i="64"/>
  <c r="AE16" i="20" s="1"/>
  <c r="AE22" i="20" s="1"/>
  <c r="HI88" i="64"/>
  <c r="EV15" i="20" s="1"/>
  <c r="EV21" i="20" s="1"/>
  <c r="HH88" i="64"/>
  <c r="EU15" i="20" s="1"/>
  <c r="EU21" i="20" s="1"/>
  <c r="HG88" i="64"/>
  <c r="ET15" i="20" s="1"/>
  <c r="ET21" i="20" s="1"/>
  <c r="HF88" i="64"/>
  <c r="HE88" i="64"/>
  <c r="ER15" i="20" s="1"/>
  <c r="HD88" i="64"/>
  <c r="EQ15" i="20" s="1"/>
  <c r="HC88" i="64"/>
  <c r="HB88" i="64"/>
  <c r="EO15" i="20" s="1"/>
  <c r="EO21" i="20" s="1"/>
  <c r="HA88" i="64"/>
  <c r="GZ88" i="64"/>
  <c r="EM15" i="20" s="1"/>
  <c r="EM21" i="20" s="1"/>
  <c r="GY88" i="64"/>
  <c r="EL15" i="20" s="1"/>
  <c r="EL21" i="20" s="1"/>
  <c r="GX88" i="64"/>
  <c r="EK15" i="20" s="1"/>
  <c r="EK21" i="20" s="1"/>
  <c r="GW88" i="64"/>
  <c r="GV88" i="64"/>
  <c r="GU88" i="64"/>
  <c r="EH15" i="20" s="1"/>
  <c r="EH21" i="20" s="1"/>
  <c r="GT88" i="64"/>
  <c r="EG15" i="20" s="1"/>
  <c r="GS88" i="64"/>
  <c r="GR88" i="64"/>
  <c r="EE15" i="20" s="1"/>
  <c r="EE21" i="20" s="1"/>
  <c r="GQ88" i="64"/>
  <c r="ED15" i="20" s="1"/>
  <c r="ED21" i="20" s="1"/>
  <c r="GP88" i="64"/>
  <c r="EC15" i="20" s="1"/>
  <c r="EC21" i="20" s="1"/>
  <c r="GO88" i="64"/>
  <c r="GN88" i="64"/>
  <c r="GM88" i="64"/>
  <c r="DZ15" i="20" s="1"/>
  <c r="GL88" i="64"/>
  <c r="DY15" i="20" s="1"/>
  <c r="DY21" i="20" s="1"/>
  <c r="GK88" i="64"/>
  <c r="DX15" i="20" s="1"/>
  <c r="GJ88" i="64"/>
  <c r="DW15" i="20" s="1"/>
  <c r="DW21" i="20" s="1"/>
  <c r="GI88" i="64"/>
  <c r="DV15" i="20" s="1"/>
  <c r="DV21" i="20" s="1"/>
  <c r="GH88" i="64"/>
  <c r="DU15" i="20" s="1"/>
  <c r="DU21" i="20" s="1"/>
  <c r="GG88" i="64"/>
  <c r="DT15" i="20" s="1"/>
  <c r="DT21" i="20" s="1"/>
  <c r="GF88" i="64"/>
  <c r="DS15" i="20" s="1"/>
  <c r="GE88" i="64"/>
  <c r="DR15" i="20" s="1"/>
  <c r="DR21" i="20" s="1"/>
  <c r="GD88" i="64"/>
  <c r="DQ15" i="20" s="1"/>
  <c r="DQ21" i="20" s="1"/>
  <c r="GC88" i="64"/>
  <c r="GB88" i="64"/>
  <c r="DO15" i="20" s="1"/>
  <c r="DO21" i="20" s="1"/>
  <c r="GA88" i="64"/>
  <c r="FZ88" i="64"/>
  <c r="DM15" i="20" s="1"/>
  <c r="DM21" i="20" s="1"/>
  <c r="FY88" i="64"/>
  <c r="FX88" i="64"/>
  <c r="FW88" i="64"/>
  <c r="DJ15" i="20" s="1"/>
  <c r="DJ21" i="20" s="1"/>
  <c r="FV88" i="64"/>
  <c r="DI15" i="20" s="1"/>
  <c r="DI21" i="20" s="1"/>
  <c r="FU88" i="64"/>
  <c r="FT88" i="64"/>
  <c r="DG15" i="20" s="1"/>
  <c r="DG21" i="20" s="1"/>
  <c r="FS88" i="64"/>
  <c r="DF15" i="20" s="1"/>
  <c r="FR88" i="64"/>
  <c r="DE15" i="20" s="1"/>
  <c r="DE21" i="20" s="1"/>
  <c r="FQ88" i="64"/>
  <c r="DD15" i="20" s="1"/>
  <c r="FP88" i="64"/>
  <c r="DC15" i="20" s="1"/>
  <c r="DC21" i="20" s="1"/>
  <c r="FO88" i="64"/>
  <c r="DB15" i="20" s="1"/>
  <c r="FN88" i="64"/>
  <c r="DA15" i="20" s="1"/>
  <c r="DA21" i="20" s="1"/>
  <c r="FM88" i="64"/>
  <c r="FL88" i="64"/>
  <c r="CY15" i="20" s="1"/>
  <c r="CY21" i="20" s="1"/>
  <c r="FK88" i="64"/>
  <c r="CX15" i="20" s="1"/>
  <c r="CX21" i="20" s="1"/>
  <c r="FJ88" i="64"/>
  <c r="CW15" i="20" s="1"/>
  <c r="CW21" i="20" s="1"/>
  <c r="FI88" i="64"/>
  <c r="CV15" i="20" s="1"/>
  <c r="CV21" i="20" s="1"/>
  <c r="FH88" i="64"/>
  <c r="CU15" i="20" s="1"/>
  <c r="CU21" i="20" s="1"/>
  <c r="FG88" i="64"/>
  <c r="CT15" i="20" s="1"/>
  <c r="CT21" i="20" s="1"/>
  <c r="FF88" i="64"/>
  <c r="CS15" i="20" s="1"/>
  <c r="CS21" i="20" s="1"/>
  <c r="FE88" i="64"/>
  <c r="CR15" i="20" s="1"/>
  <c r="CR21" i="20" s="1"/>
  <c r="FD88" i="64"/>
  <c r="CQ15" i="20" s="1"/>
  <c r="CQ21" i="20" s="1"/>
  <c r="FC88" i="64"/>
  <c r="FB88" i="64"/>
  <c r="CO15" i="20" s="1"/>
  <c r="CO21" i="20" s="1"/>
  <c r="FA88" i="64"/>
  <c r="CN15" i="20" s="1"/>
  <c r="EZ88" i="64"/>
  <c r="CM15" i="20" s="1"/>
  <c r="EY88" i="64"/>
  <c r="CL15" i="20" s="1"/>
  <c r="EX88" i="64"/>
  <c r="CK15" i="20" s="1"/>
  <c r="EW88" i="64"/>
  <c r="EV88" i="64"/>
  <c r="CI15" i="20" s="1"/>
  <c r="CI21" i="20" s="1"/>
  <c r="EU88" i="64"/>
  <c r="CH15" i="20" s="1"/>
  <c r="ET88" i="64"/>
  <c r="CG15" i="20" s="1"/>
  <c r="ES88" i="64"/>
  <c r="ER88" i="64"/>
  <c r="EQ88" i="64"/>
  <c r="CD15" i="20" s="1"/>
  <c r="CD21" i="20" s="1"/>
  <c r="EP88" i="64"/>
  <c r="CC15" i="20" s="1"/>
  <c r="CC21" i="20" s="1"/>
  <c r="EO88" i="64"/>
  <c r="CB15" i="20" s="1"/>
  <c r="CB21" i="20" s="1"/>
  <c r="EN88" i="64"/>
  <c r="CA15" i="20" s="1"/>
  <c r="CA21" i="20" s="1"/>
  <c r="EM88" i="64"/>
  <c r="BZ15" i="20" s="1"/>
  <c r="BZ21" i="20" s="1"/>
  <c r="EL88" i="64"/>
  <c r="BY15" i="20" s="1"/>
  <c r="BY21" i="20" s="1"/>
  <c r="EK88" i="64"/>
  <c r="EJ88" i="64"/>
  <c r="BW15" i="20" s="1"/>
  <c r="BW21" i="20" s="1"/>
  <c r="EI88" i="64"/>
  <c r="BV15" i="20" s="1"/>
  <c r="EH88" i="64"/>
  <c r="BU15" i="20" s="1"/>
  <c r="BU21" i="20" s="1"/>
  <c r="EG88" i="64"/>
  <c r="EF88" i="64"/>
  <c r="EE88" i="64"/>
  <c r="BR15" i="20" s="1"/>
  <c r="BR21" i="20" s="1"/>
  <c r="ED88" i="64"/>
  <c r="BQ15" i="20" s="1"/>
  <c r="BQ21" i="20" s="1"/>
  <c r="EC88" i="64"/>
  <c r="BP15" i="20" s="1"/>
  <c r="BP21" i="20" s="1"/>
  <c r="EB88" i="64"/>
  <c r="BO15" i="20" s="1"/>
  <c r="BO21" i="20" s="1"/>
  <c r="EA88" i="64"/>
  <c r="BN15" i="20" s="1"/>
  <c r="DZ88" i="64"/>
  <c r="BM15" i="20" s="1"/>
  <c r="DY88" i="64"/>
  <c r="BL15" i="20" s="1"/>
  <c r="DX88" i="64"/>
  <c r="BK15" i="20" s="1"/>
  <c r="BK21" i="20" s="1"/>
  <c r="DW88" i="64"/>
  <c r="BJ15" i="20" s="1"/>
  <c r="BJ21" i="20" s="1"/>
  <c r="DV88" i="64"/>
  <c r="BI15" i="20" s="1"/>
  <c r="DU88" i="64"/>
  <c r="BH15" i="20" s="1"/>
  <c r="DT88" i="64"/>
  <c r="BG15" i="20" s="1"/>
  <c r="BG21" i="20" s="1"/>
  <c r="DS88" i="64"/>
  <c r="DR88" i="64"/>
  <c r="BE15" i="20" s="1"/>
  <c r="BE21" i="20" s="1"/>
  <c r="DQ88" i="64"/>
  <c r="DP88" i="64"/>
  <c r="BC15" i="20" s="1"/>
  <c r="BC21" i="20" s="1"/>
  <c r="DO88" i="64"/>
  <c r="BB15" i="20" s="1"/>
  <c r="DN88" i="64"/>
  <c r="BA15" i="20" s="1"/>
  <c r="BA21" i="20" s="1"/>
  <c r="DM88" i="64"/>
  <c r="DL88" i="64"/>
  <c r="AY15" i="20" s="1"/>
  <c r="AY21" i="20" s="1"/>
  <c r="DK88" i="64"/>
  <c r="AX15" i="20" s="1"/>
  <c r="DJ88" i="64"/>
  <c r="AW15" i="20" s="1"/>
  <c r="AW21" i="20" s="1"/>
  <c r="DI88" i="64"/>
  <c r="AV15" i="20" s="1"/>
  <c r="DH88" i="64"/>
  <c r="AU15" i="20" s="1"/>
  <c r="DG88" i="64"/>
  <c r="DF88" i="64"/>
  <c r="DE88" i="64"/>
  <c r="AR15" i="20" s="1"/>
  <c r="DD88" i="64"/>
  <c r="AQ15" i="20" s="1"/>
  <c r="AQ21" i="20" s="1"/>
  <c r="DC88" i="64"/>
  <c r="DB88" i="64"/>
  <c r="AO15" i="20" s="1"/>
  <c r="AO21" i="20" s="1"/>
  <c r="DA88" i="64"/>
  <c r="CZ88" i="64"/>
  <c r="CY88" i="64"/>
  <c r="AL15" i="20" s="1"/>
  <c r="AL21" i="20" s="1"/>
  <c r="CX88" i="64"/>
  <c r="AK15" i="20" s="1"/>
  <c r="AK21" i="20" s="1"/>
  <c r="CW88" i="64"/>
  <c r="AJ15" i="20" s="1"/>
  <c r="AJ21" i="20" s="1"/>
  <c r="CV88" i="64"/>
  <c r="AI15" i="20" s="1"/>
  <c r="CU88" i="64"/>
  <c r="AH15" i="20" s="1"/>
  <c r="AH21" i="20" s="1"/>
  <c r="CT88" i="64"/>
  <c r="AG15" i="20" s="1"/>
  <c r="AG21" i="20" s="1"/>
  <c r="CS88" i="64"/>
  <c r="CR88" i="64"/>
  <c r="AE15" i="20" s="1"/>
  <c r="HI65" i="64"/>
  <c r="HH65" i="64"/>
  <c r="HG65" i="64"/>
  <c r="HF65" i="64"/>
  <c r="HE65" i="64"/>
  <c r="HD65" i="64"/>
  <c r="HC65" i="64"/>
  <c r="HB65" i="64"/>
  <c r="HA65" i="64"/>
  <c r="GZ65" i="64"/>
  <c r="GY65" i="64"/>
  <c r="GX65" i="64"/>
  <c r="GW65" i="64"/>
  <c r="GV65" i="64"/>
  <c r="GU65" i="64"/>
  <c r="GT65" i="64"/>
  <c r="GS65" i="64"/>
  <c r="GR65" i="64"/>
  <c r="GQ65" i="64"/>
  <c r="GP65" i="64"/>
  <c r="GO65" i="64"/>
  <c r="GN65" i="64"/>
  <c r="GM65" i="64"/>
  <c r="GL65" i="64"/>
  <c r="GK65" i="64"/>
  <c r="GJ65" i="64"/>
  <c r="GI65" i="64"/>
  <c r="GH65" i="64"/>
  <c r="GG65" i="64"/>
  <c r="GF65" i="64"/>
  <c r="GE65" i="64"/>
  <c r="GD65" i="64"/>
  <c r="GC65" i="64"/>
  <c r="GB65" i="64"/>
  <c r="GA65" i="64"/>
  <c r="FZ65" i="64"/>
  <c r="FY65" i="64"/>
  <c r="FX65" i="64"/>
  <c r="FW65" i="64"/>
  <c r="FV65" i="64"/>
  <c r="FU65" i="64"/>
  <c r="FT65" i="64"/>
  <c r="FS65" i="64"/>
  <c r="FR65" i="64"/>
  <c r="FQ65" i="64"/>
  <c r="FP65" i="64"/>
  <c r="FO65" i="64"/>
  <c r="FN65" i="64"/>
  <c r="FM65" i="64"/>
  <c r="FL65" i="64"/>
  <c r="FK65" i="64"/>
  <c r="FJ65" i="64"/>
  <c r="FI65" i="64"/>
  <c r="FH65" i="64"/>
  <c r="FG65" i="64"/>
  <c r="FF65" i="64"/>
  <c r="FE65" i="64"/>
  <c r="FD65" i="64"/>
  <c r="FC65" i="64"/>
  <c r="FB65" i="64"/>
  <c r="FA65" i="64"/>
  <c r="EZ65" i="64"/>
  <c r="EY65" i="64"/>
  <c r="EX65" i="64"/>
  <c r="EW65" i="64"/>
  <c r="EV65" i="64"/>
  <c r="EU65" i="64"/>
  <c r="ET65" i="64"/>
  <c r="ES65" i="64"/>
  <c r="ER65" i="64"/>
  <c r="EQ65" i="64"/>
  <c r="EP65" i="64"/>
  <c r="EO65" i="64"/>
  <c r="EN65" i="64"/>
  <c r="EM65" i="64"/>
  <c r="EL65" i="64"/>
  <c r="EK65" i="64"/>
  <c r="EJ65" i="64"/>
  <c r="EI65" i="64"/>
  <c r="EH65" i="64"/>
  <c r="EG65" i="64"/>
  <c r="EF65" i="64"/>
  <c r="EE65" i="64"/>
  <c r="ED65" i="64"/>
  <c r="EC65" i="64"/>
  <c r="EB65" i="64"/>
  <c r="EA65" i="64"/>
  <c r="DZ65" i="64"/>
  <c r="DY65" i="64"/>
  <c r="DX65" i="64"/>
  <c r="DW65" i="64"/>
  <c r="DV65" i="64"/>
  <c r="DU65" i="64"/>
  <c r="DT65" i="64"/>
  <c r="DS65" i="64"/>
  <c r="DR65" i="64"/>
  <c r="DQ65" i="64"/>
  <c r="DP65" i="64"/>
  <c r="DO65" i="64"/>
  <c r="DN65" i="64"/>
  <c r="DM65" i="64"/>
  <c r="DL65" i="64"/>
  <c r="DK65" i="64"/>
  <c r="DJ65" i="64"/>
  <c r="DI65" i="64"/>
  <c r="DH65" i="64"/>
  <c r="DG65" i="64"/>
  <c r="DF65" i="64"/>
  <c r="DE65" i="64"/>
  <c r="DD65" i="64"/>
  <c r="DC65" i="64"/>
  <c r="DB65" i="64"/>
  <c r="DA65" i="64"/>
  <c r="CZ65" i="64"/>
  <c r="CY65" i="64"/>
  <c r="CX65" i="64"/>
  <c r="CW65" i="64"/>
  <c r="CV65" i="64"/>
  <c r="CU65" i="64"/>
  <c r="CT65" i="64"/>
  <c r="CS65" i="64"/>
  <c r="CR65" i="64"/>
  <c r="CQ65" i="64"/>
  <c r="CP65" i="64"/>
  <c r="CO65" i="64"/>
  <c r="CN65" i="64"/>
  <c r="CM65" i="64"/>
  <c r="CL65" i="64"/>
  <c r="HF58" i="64"/>
  <c r="HE58" i="64"/>
  <c r="HD58" i="64"/>
  <c r="HC58" i="64"/>
  <c r="HB58" i="64"/>
  <c r="HA58" i="64"/>
  <c r="GZ58" i="64"/>
  <c r="GY58" i="64"/>
  <c r="GX58" i="64"/>
  <c r="GW58" i="64"/>
  <c r="GV58" i="64"/>
  <c r="GU58" i="64"/>
  <c r="GT58" i="64"/>
  <c r="GS58" i="64"/>
  <c r="GR58" i="64"/>
  <c r="GQ58" i="64"/>
  <c r="GP58" i="64"/>
  <c r="GO58" i="64"/>
  <c r="GN58" i="64"/>
  <c r="GM58" i="64"/>
  <c r="GL58" i="64"/>
  <c r="GK58" i="64"/>
  <c r="GJ58" i="64"/>
  <c r="GI58" i="64"/>
  <c r="GH58" i="64"/>
  <c r="GG58" i="64"/>
  <c r="GF58" i="64"/>
  <c r="GE58" i="64"/>
  <c r="GD58" i="64"/>
  <c r="GC58" i="64"/>
  <c r="GB58" i="64"/>
  <c r="GA58" i="64"/>
  <c r="FZ58" i="64"/>
  <c r="FY58" i="64"/>
  <c r="FX58" i="64"/>
  <c r="FW58" i="64"/>
  <c r="FV58" i="64"/>
  <c r="FU58" i="64"/>
  <c r="FT58" i="64"/>
  <c r="FS58" i="64"/>
  <c r="FR58" i="64"/>
  <c r="FQ58" i="64"/>
  <c r="FP58" i="64"/>
  <c r="FO58" i="64"/>
  <c r="FN58" i="64"/>
  <c r="FM58" i="64"/>
  <c r="FL58" i="64"/>
  <c r="FK58" i="64"/>
  <c r="FJ58" i="64"/>
  <c r="FI58" i="64"/>
  <c r="FH58" i="64"/>
  <c r="FG58" i="64"/>
  <c r="FF58" i="64"/>
  <c r="FE58" i="64"/>
  <c r="FD58" i="64"/>
  <c r="FC58" i="64"/>
  <c r="FB58" i="64"/>
  <c r="FA58" i="64"/>
  <c r="EZ58" i="64"/>
  <c r="EY58" i="64"/>
  <c r="EX58" i="64"/>
  <c r="EW58" i="64"/>
  <c r="EV58" i="64"/>
  <c r="EU58" i="64"/>
  <c r="ET58" i="64"/>
  <c r="ES58" i="64"/>
  <c r="ER58" i="64"/>
  <c r="EQ58" i="64"/>
  <c r="EP58" i="64"/>
  <c r="EO58" i="64"/>
  <c r="EN58" i="64"/>
  <c r="EM58" i="64"/>
  <c r="EL58" i="64"/>
  <c r="EK58" i="64"/>
  <c r="EJ58" i="64"/>
  <c r="EI58" i="64"/>
  <c r="EH58" i="64"/>
  <c r="EG58" i="64"/>
  <c r="EF58" i="64"/>
  <c r="EE58" i="64"/>
  <c r="ED58" i="64"/>
  <c r="EC58" i="64"/>
  <c r="EB58" i="64"/>
  <c r="EA58" i="64"/>
  <c r="DZ58" i="64"/>
  <c r="DY58" i="64"/>
  <c r="DX58" i="64"/>
  <c r="DW58" i="64"/>
  <c r="DV58" i="64"/>
  <c r="DU58" i="64"/>
  <c r="DT58" i="64"/>
  <c r="DS58" i="64"/>
  <c r="DR58" i="64"/>
  <c r="DQ58" i="64"/>
  <c r="DP58" i="64"/>
  <c r="DO58" i="64"/>
  <c r="DN58" i="64"/>
  <c r="DM58" i="64"/>
  <c r="DL58" i="64"/>
  <c r="DK58" i="64"/>
  <c r="DJ58" i="64"/>
  <c r="DI58" i="64"/>
  <c r="DH58" i="64"/>
  <c r="DG58" i="64"/>
  <c r="DF58" i="64"/>
  <c r="DE58" i="64"/>
  <c r="DD58" i="64"/>
  <c r="DC58" i="64"/>
  <c r="DB58" i="64"/>
  <c r="DA58" i="64"/>
  <c r="CZ58" i="64"/>
  <c r="CY58" i="64"/>
  <c r="CX58" i="64"/>
  <c r="CW58" i="64"/>
  <c r="CV58" i="64"/>
  <c r="CU58" i="64"/>
  <c r="CT58" i="64"/>
  <c r="CS58" i="64"/>
  <c r="CR58" i="64"/>
  <c r="CQ58" i="64"/>
  <c r="CP58" i="64"/>
  <c r="CO58" i="64"/>
  <c r="CN58" i="64"/>
  <c r="CM58" i="64"/>
  <c r="CL58" i="64"/>
  <c r="CK58" i="64"/>
  <c r="CJ58" i="64"/>
  <c r="CI58" i="64"/>
  <c r="CH58" i="64"/>
  <c r="CG58" i="64"/>
  <c r="CF58" i="64"/>
  <c r="CE58" i="64"/>
  <c r="CD58" i="64"/>
  <c r="CC58" i="64"/>
  <c r="CB58" i="64"/>
  <c r="CA58" i="64"/>
  <c r="BZ58" i="64"/>
  <c r="BY58" i="64"/>
  <c r="BX58" i="64"/>
  <c r="BW58" i="64"/>
  <c r="BV58" i="64"/>
  <c r="BU58" i="64"/>
  <c r="BT58" i="64"/>
  <c r="BS58" i="64"/>
  <c r="BR58" i="64"/>
  <c r="BQ58" i="64"/>
  <c r="BP58" i="64"/>
  <c r="BO58" i="64"/>
  <c r="BN58" i="64"/>
  <c r="BM58" i="64"/>
  <c r="BL58" i="64"/>
  <c r="BK58" i="64"/>
  <c r="BJ58" i="64"/>
  <c r="BI58" i="64"/>
  <c r="BH58" i="64"/>
  <c r="BG58" i="64"/>
  <c r="BF58" i="64"/>
  <c r="BE58" i="64"/>
  <c r="BD58" i="64"/>
  <c r="BC58" i="64"/>
  <c r="BB58" i="64"/>
  <c r="BA58" i="64"/>
  <c r="AZ58" i="64"/>
  <c r="AY58" i="64"/>
  <c r="GM5" i="14"/>
  <c r="GL5" i="9"/>
  <c r="GK5" i="17"/>
  <c r="GJ5" i="9"/>
  <c r="GI5" i="9"/>
  <c r="J17" i="12"/>
  <c r="I17" i="12"/>
  <c r="GF5" i="9"/>
  <c r="G17" i="12"/>
  <c r="F17" i="12"/>
  <c r="E17" i="12"/>
  <c r="D17" i="12"/>
  <c r="GA5" i="9"/>
  <c r="FZ5" i="14"/>
  <c r="FX5" i="14"/>
  <c r="FW5" i="14"/>
  <c r="J16" i="12"/>
  <c r="FU5" i="14"/>
  <c r="FS5" i="9"/>
  <c r="FR5" i="14"/>
  <c r="FQ5" i="17"/>
  <c r="FP5" i="17"/>
  <c r="FO5" i="14"/>
  <c r="FN5" i="17"/>
  <c r="FM5" i="17"/>
  <c r="FL5" i="14"/>
  <c r="FK5" i="14"/>
  <c r="J15" i="12"/>
  <c r="FI5" i="17"/>
  <c r="FH5" i="14"/>
  <c r="FG5" i="9"/>
  <c r="FF5" i="9"/>
  <c r="FD5" i="17"/>
  <c r="FC5" i="14"/>
  <c r="FB5" i="9"/>
  <c r="FA5" i="9"/>
  <c r="EZ5" i="17"/>
  <c r="EY5" i="14"/>
  <c r="EX5" i="17"/>
  <c r="EW5" i="9"/>
  <c r="EV5" i="9"/>
  <c r="ET5" i="17"/>
  <c r="ES5" i="14"/>
  <c r="ER5" i="14"/>
  <c r="EQ5" i="14"/>
  <c r="EP5" i="14"/>
  <c r="EN5" i="17"/>
  <c r="EM5" i="14"/>
  <c r="EL5" i="14"/>
  <c r="EJ5" i="17"/>
  <c r="EI5" i="14"/>
  <c r="EH5" i="14"/>
  <c r="E13" i="12"/>
  <c r="EF5" i="17"/>
  <c r="EE5" i="17"/>
  <c r="ED5" i="14"/>
  <c r="EC5" i="17"/>
  <c r="HU19" i="17" s="1"/>
  <c r="EB5" i="17"/>
  <c r="HT19" i="17" s="1"/>
  <c r="EA5" i="17"/>
  <c r="HS19" i="17" s="1"/>
  <c r="DZ5" i="14"/>
  <c r="H12" i="12"/>
  <c r="DW5" i="14"/>
  <c r="DV5" i="14"/>
  <c r="E12" i="12"/>
  <c r="DT5" i="17"/>
  <c r="HL19" i="17" s="1"/>
  <c r="DS5" i="17"/>
  <c r="HK19" i="17" s="1"/>
  <c r="DR5" i="14"/>
  <c r="DQ5" i="14"/>
  <c r="DP5" i="14"/>
  <c r="DO5" i="17"/>
  <c r="DL5" i="17"/>
  <c r="DK5" i="17"/>
  <c r="DJ5" i="17"/>
  <c r="DH5" i="17"/>
  <c r="DG5" i="17"/>
  <c r="DF5" i="14"/>
  <c r="DE5" i="17"/>
  <c r="DD5" i="17"/>
  <c r="DC5" i="17"/>
  <c r="DB5" i="17"/>
  <c r="DA5" i="17"/>
  <c r="CZ5" i="14"/>
  <c r="CY5" i="17"/>
  <c r="CX5" i="14"/>
  <c r="CV5" i="17"/>
  <c r="CU5" i="17"/>
  <c r="CT5" i="9"/>
  <c r="CR5" i="9"/>
  <c r="CQ5" i="9"/>
  <c r="CP5" i="17"/>
  <c r="CO5" i="14"/>
  <c r="CN5" i="17"/>
  <c r="CM5" i="14"/>
  <c r="CL5" i="14"/>
  <c r="CK5" i="14"/>
  <c r="CJ5" i="9"/>
  <c r="CI5" i="17"/>
  <c r="CH5" i="17"/>
  <c r="CG5" i="14"/>
  <c r="CF5" i="9"/>
  <c r="K8" i="12"/>
  <c r="J8" i="12"/>
  <c r="I8" i="12"/>
  <c r="CB5" i="9"/>
  <c r="CA5" i="17"/>
  <c r="BZ5" i="17"/>
  <c r="BY5" i="17"/>
  <c r="BX5" i="17"/>
  <c r="BW5" i="17"/>
  <c r="BV5" i="14"/>
  <c r="BU5" i="17"/>
  <c r="BT5" i="9"/>
  <c r="BS5" i="17"/>
  <c r="BQ5" i="9"/>
  <c r="BP5" i="17"/>
  <c r="BO5" i="17"/>
  <c r="BN5" i="14"/>
  <c r="BM5" i="17"/>
  <c r="BL5" i="9"/>
  <c r="BK5" i="17"/>
  <c r="BJ5" i="14"/>
  <c r="BI5" i="14"/>
  <c r="BH5" i="9"/>
  <c r="BG5" i="14"/>
  <c r="BF5" i="14"/>
  <c r="I6" i="12"/>
  <c r="BD5" i="9"/>
  <c r="BC5" i="17"/>
  <c r="BB5" i="14"/>
  <c r="BA5" i="9"/>
  <c r="AZ5" i="9"/>
  <c r="AY5" i="17"/>
  <c r="AX5" i="9"/>
  <c r="AW5" i="9"/>
  <c r="AS5" i="17"/>
  <c r="AR5" i="17"/>
  <c r="AQ5" i="17"/>
  <c r="AP5" i="17"/>
  <c r="AO5" i="17"/>
  <c r="AN5" i="9"/>
  <c r="AM5" i="17"/>
  <c r="AL5" i="14"/>
  <c r="M4" i="12"/>
  <c r="AJ5" i="14"/>
  <c r="AI5" i="17"/>
  <c r="AH5" i="14"/>
  <c r="AG5" i="17"/>
  <c r="AF5" i="9"/>
  <c r="AE5" i="17"/>
  <c r="AD5" i="14"/>
  <c r="AC5" i="9"/>
  <c r="AB5" i="17"/>
  <c r="AA5" i="17"/>
  <c r="Z5" i="14"/>
  <c r="Y5" i="9"/>
  <c r="X5" i="9"/>
  <c r="W5" i="17"/>
  <c r="V5" i="17"/>
  <c r="U5" i="17"/>
  <c r="T5" i="9"/>
  <c r="S5" i="17"/>
  <c r="R5" i="14"/>
  <c r="Q5" i="17"/>
  <c r="P5" i="9"/>
  <c r="O5" i="17"/>
  <c r="B3" i="12"/>
  <c r="L5" i="14"/>
  <c r="K5" i="17"/>
  <c r="J5" i="14"/>
  <c r="I5" i="9"/>
  <c r="H5" i="9"/>
  <c r="G5" i="17"/>
  <c r="F5" i="14"/>
  <c r="E5" i="17"/>
  <c r="D5" i="9"/>
  <c r="C5" i="17"/>
  <c r="B5" i="14"/>
  <c r="HF42" i="64"/>
  <c r="HE42" i="64"/>
  <c r="HD42" i="64"/>
  <c r="HC42" i="64"/>
  <c r="HB42" i="64"/>
  <c r="HA42" i="64"/>
  <c r="GZ42" i="64"/>
  <c r="GY42" i="64"/>
  <c r="GX42" i="64"/>
  <c r="GW42" i="64"/>
  <c r="GV42" i="64"/>
  <c r="GU42" i="64"/>
  <c r="GT42" i="64"/>
  <c r="GS42" i="64"/>
  <c r="GR42" i="64"/>
  <c r="GQ42" i="64"/>
  <c r="GP42" i="64"/>
  <c r="GO42" i="64"/>
  <c r="GN42" i="64"/>
  <c r="GM42" i="64"/>
  <c r="GL42" i="64"/>
  <c r="GK42" i="64"/>
  <c r="GJ42" i="64"/>
  <c r="GI42" i="64"/>
  <c r="GH42" i="64"/>
  <c r="GG42" i="64"/>
  <c r="GF42" i="64"/>
  <c r="GE42" i="64"/>
  <c r="GD42" i="64"/>
  <c r="GC42" i="64"/>
  <c r="GB42" i="64"/>
  <c r="GA42" i="64"/>
  <c r="FZ42" i="64"/>
  <c r="FY42" i="64"/>
  <c r="FX42" i="64"/>
  <c r="FW42" i="64"/>
  <c r="FV42" i="64"/>
  <c r="FU42" i="64"/>
  <c r="FT42" i="64"/>
  <c r="FS42" i="64"/>
  <c r="FR42" i="64"/>
  <c r="FQ42" i="64"/>
  <c r="FP42" i="64"/>
  <c r="FO42" i="64"/>
  <c r="FN42" i="64"/>
  <c r="FM42" i="64"/>
  <c r="FL42" i="64"/>
  <c r="FK42" i="64"/>
  <c r="FJ42" i="64"/>
  <c r="FI42" i="64"/>
  <c r="FH42" i="64"/>
  <c r="FG42" i="64"/>
  <c r="FF42" i="64"/>
  <c r="FE42" i="64"/>
  <c r="FD42" i="64"/>
  <c r="FC42" i="64"/>
  <c r="FB42" i="64"/>
  <c r="FA42" i="64"/>
  <c r="EZ42" i="64"/>
  <c r="EY42" i="64"/>
  <c r="EX42" i="64"/>
  <c r="EW42" i="64"/>
  <c r="EV42" i="64"/>
  <c r="EU42" i="64"/>
  <c r="ET42" i="64"/>
  <c r="ES42" i="64"/>
  <c r="ER42" i="64"/>
  <c r="EQ42" i="64"/>
  <c r="EP42" i="64"/>
  <c r="EO42" i="64"/>
  <c r="EN42" i="64"/>
  <c r="EM42" i="64"/>
  <c r="EL42" i="64"/>
  <c r="EK42" i="64"/>
  <c r="EJ42" i="64"/>
  <c r="EI42" i="64"/>
  <c r="EH42" i="64"/>
  <c r="EG42" i="64"/>
  <c r="EF42" i="64"/>
  <c r="EE42" i="64"/>
  <c r="ED42" i="64"/>
  <c r="EC42" i="64"/>
  <c r="EB42" i="64"/>
  <c r="EA42" i="64"/>
  <c r="DZ42" i="64"/>
  <c r="DY42" i="64"/>
  <c r="DX42" i="64"/>
  <c r="DW42" i="64"/>
  <c r="DV42" i="64"/>
  <c r="DU42" i="64"/>
  <c r="DT42" i="64"/>
  <c r="DS42" i="64"/>
  <c r="DR42" i="64"/>
  <c r="DQ42" i="64"/>
  <c r="DP42" i="64"/>
  <c r="DO42" i="64"/>
  <c r="DN42" i="64"/>
  <c r="DM42" i="64"/>
  <c r="DL42" i="64"/>
  <c r="DK42" i="64"/>
  <c r="DJ42" i="64"/>
  <c r="DI42" i="64"/>
  <c r="DH42" i="64"/>
  <c r="DG42" i="64"/>
  <c r="DF42" i="64"/>
  <c r="DE42" i="64"/>
  <c r="DD42" i="64"/>
  <c r="DC42" i="64"/>
  <c r="DB42" i="64"/>
  <c r="DA42" i="64"/>
  <c r="CZ42" i="64"/>
  <c r="CY42" i="64"/>
  <c r="CX42" i="64"/>
  <c r="CW42" i="64"/>
  <c r="CV42" i="64"/>
  <c r="CU42" i="64"/>
  <c r="CT42" i="64"/>
  <c r="CS42" i="64"/>
  <c r="CR42" i="64"/>
  <c r="CQ42" i="64"/>
  <c r="CP42" i="64"/>
  <c r="CO42" i="64"/>
  <c r="CN42" i="64"/>
  <c r="CM42" i="64"/>
  <c r="CL42" i="64"/>
  <c r="CK42" i="64"/>
  <c r="CJ42" i="64"/>
  <c r="CI42" i="64"/>
  <c r="CH42" i="64"/>
  <c r="CG42" i="64"/>
  <c r="CF42" i="64"/>
  <c r="CE42" i="64"/>
  <c r="CD42" i="64"/>
  <c r="CC42" i="64"/>
  <c r="CB42" i="64"/>
  <c r="CA42" i="64"/>
  <c r="BZ42" i="64"/>
  <c r="BY42" i="64"/>
  <c r="BX42" i="64"/>
  <c r="BW42" i="64"/>
  <c r="BV42" i="64"/>
  <c r="BU42" i="64"/>
  <c r="BT42" i="64"/>
  <c r="BS42" i="64"/>
  <c r="BR42" i="64"/>
  <c r="BQ42" i="64"/>
  <c r="BP42" i="64"/>
  <c r="BO42" i="64"/>
  <c r="BN42" i="64"/>
  <c r="BM42" i="64"/>
  <c r="BL42" i="64"/>
  <c r="BK42" i="64"/>
  <c r="BJ42" i="64"/>
  <c r="BI42" i="64"/>
  <c r="BH42" i="64"/>
  <c r="BG42" i="64"/>
  <c r="BF42" i="64"/>
  <c r="BE42" i="64"/>
  <c r="BD42" i="64"/>
  <c r="BC42" i="64"/>
  <c r="BB42" i="64"/>
  <c r="BA42" i="64"/>
  <c r="AZ42" i="64"/>
  <c r="AY42" i="64"/>
  <c r="AX42" i="64"/>
  <c r="AW42" i="64"/>
  <c r="AV42" i="64"/>
  <c r="AU42" i="64"/>
  <c r="AT42" i="64"/>
  <c r="AS42" i="64"/>
  <c r="AR42" i="64"/>
  <c r="AQ42" i="64"/>
  <c r="AP42" i="64"/>
  <c r="AO42" i="64"/>
  <c r="AN42" i="64"/>
  <c r="AM42" i="64"/>
  <c r="AL42" i="64"/>
  <c r="AK42" i="64"/>
  <c r="AJ42" i="64"/>
  <c r="AI42" i="64"/>
  <c r="AH42" i="64"/>
  <c r="AG42" i="64"/>
  <c r="AF42" i="64"/>
  <c r="AE42" i="64"/>
  <c r="AD42" i="64"/>
  <c r="AC42" i="64"/>
  <c r="AB42" i="64"/>
  <c r="AA42" i="64"/>
  <c r="Z42" i="64"/>
  <c r="Y42" i="64"/>
  <c r="X42" i="64"/>
  <c r="W42" i="64"/>
  <c r="V42" i="64"/>
  <c r="U42" i="64"/>
  <c r="T42" i="64"/>
  <c r="S42" i="64"/>
  <c r="R42" i="64"/>
  <c r="Q42" i="64"/>
  <c r="P42" i="64"/>
  <c r="HF36" i="64"/>
  <c r="GM1" i="17" s="1"/>
  <c r="HE36" i="64"/>
  <c r="GL1" i="17" s="1"/>
  <c r="HD36" i="64"/>
  <c r="GK1" i="17" s="1"/>
  <c r="HC36" i="64"/>
  <c r="GJ1" i="17" s="1"/>
  <c r="HB36" i="64"/>
  <c r="GI1" i="17" s="1"/>
  <c r="HA36" i="64"/>
  <c r="GH1" i="17" s="1"/>
  <c r="GZ36" i="64"/>
  <c r="GG1" i="17" s="1"/>
  <c r="GY36" i="64"/>
  <c r="GF1" i="17" s="1"/>
  <c r="GX36" i="64"/>
  <c r="GE1" i="17" s="1"/>
  <c r="GW36" i="64"/>
  <c r="GD1" i="17" s="1"/>
  <c r="GV36" i="64"/>
  <c r="GC1" i="17" s="1"/>
  <c r="GU36" i="64"/>
  <c r="GB1" i="17" s="1"/>
  <c r="GT36" i="64"/>
  <c r="GA1" i="17" s="1"/>
  <c r="GS36" i="64"/>
  <c r="FZ1" i="17" s="1"/>
  <c r="GR36" i="64"/>
  <c r="FY1" i="17" s="1"/>
  <c r="GQ36" i="64"/>
  <c r="FX1" i="17" s="1"/>
  <c r="GP36" i="64"/>
  <c r="FW1" i="17" s="1"/>
  <c r="GO36" i="64"/>
  <c r="FV1" i="17" s="1"/>
  <c r="GN36" i="64"/>
  <c r="FU1" i="17" s="1"/>
  <c r="GM36" i="64"/>
  <c r="FT1" i="17" s="1"/>
  <c r="GL36" i="64"/>
  <c r="FS1" i="17" s="1"/>
  <c r="GK36" i="64"/>
  <c r="FR1" i="17" s="1"/>
  <c r="GJ36" i="64"/>
  <c r="FQ1" i="17" s="1"/>
  <c r="GI36" i="64"/>
  <c r="FP1" i="17" s="1"/>
  <c r="GH36" i="64"/>
  <c r="FO1" i="17" s="1"/>
  <c r="GG36" i="64"/>
  <c r="GF36" i="64"/>
  <c r="FM1" i="17" s="1"/>
  <c r="GE36" i="64"/>
  <c r="FL1" i="17" s="1"/>
  <c r="GD36" i="64"/>
  <c r="FK1" i="17" s="1"/>
  <c r="GC36" i="64"/>
  <c r="GB36" i="64"/>
  <c r="FI1" i="17" s="1"/>
  <c r="GA36" i="64"/>
  <c r="FH1" i="17" s="1"/>
  <c r="FY36" i="64"/>
  <c r="FF1" i="17" s="1"/>
  <c r="FX36" i="64"/>
  <c r="FE1" i="17" s="1"/>
  <c r="FW36" i="64"/>
  <c r="FV36" i="64"/>
  <c r="FC1" i="17" s="1"/>
  <c r="FU36" i="64"/>
  <c r="FB1" i="17" s="1"/>
  <c r="FT36" i="64"/>
  <c r="FA1" i="17" s="1"/>
  <c r="FS36" i="64"/>
  <c r="EZ1" i="17" s="1"/>
  <c r="FR36" i="64"/>
  <c r="EY1" i="17" s="1"/>
  <c r="FQ36" i="64"/>
  <c r="FQ30" i="64" s="1"/>
  <c r="FP36" i="64"/>
  <c r="FP30" i="64" s="1"/>
  <c r="FO36" i="64"/>
  <c r="FO30" i="64" s="1"/>
  <c r="FN36" i="64"/>
  <c r="FN30" i="64" s="1"/>
  <c r="FM36" i="64"/>
  <c r="FM30" i="64" s="1"/>
  <c r="FL36" i="64"/>
  <c r="FL30" i="64" s="1"/>
  <c r="FK36" i="64"/>
  <c r="FK30" i="64" s="1"/>
  <c r="FJ36" i="64"/>
  <c r="FJ30" i="64" s="1"/>
  <c r="FI36" i="64"/>
  <c r="FI30" i="64" s="1"/>
  <c r="FH36" i="64"/>
  <c r="FG36" i="64"/>
  <c r="FG30" i="64" s="1"/>
  <c r="FF36" i="64"/>
  <c r="FF30" i="64" s="1"/>
  <c r="FE36" i="64"/>
  <c r="FE30" i="64" s="1"/>
  <c r="FD36" i="64"/>
  <c r="FD30" i="64" s="1"/>
  <c r="FC36" i="64"/>
  <c r="FC30" i="64" s="1"/>
  <c r="FB36" i="64"/>
  <c r="FB30" i="64" s="1"/>
  <c r="FA36" i="64"/>
  <c r="FA30" i="64" s="1"/>
  <c r="EZ36" i="64"/>
  <c r="EZ30" i="64" s="1"/>
  <c r="EY36" i="64"/>
  <c r="EF1" i="17" s="1"/>
  <c r="EX36" i="64"/>
  <c r="EW36" i="64"/>
  <c r="EV36" i="64"/>
  <c r="EC1" i="14" s="1"/>
  <c r="EU36" i="64"/>
  <c r="EU30" i="64" s="1"/>
  <c r="ET36" i="64"/>
  <c r="EA1" i="17" s="1"/>
  <c r="ES36" i="64"/>
  <c r="ES30" i="64" s="1"/>
  <c r="ER36" i="64"/>
  <c r="ER30" i="64" s="1"/>
  <c r="EQ36" i="64"/>
  <c r="EQ30" i="64" s="1"/>
  <c r="EP36" i="64"/>
  <c r="EP30" i="64" s="1"/>
  <c r="EO36" i="64"/>
  <c r="EO30" i="64" s="1"/>
  <c r="EN36" i="64"/>
  <c r="EN30" i="64" s="1"/>
  <c r="EM36" i="64"/>
  <c r="EM30" i="64" s="1"/>
  <c r="EL36" i="64"/>
  <c r="EK36" i="64"/>
  <c r="EK30" i="64" s="1"/>
  <c r="EJ36" i="64"/>
  <c r="EI36" i="64"/>
  <c r="EI30" i="64" s="1"/>
  <c r="EH36" i="64"/>
  <c r="EH30" i="64" s="1"/>
  <c r="EG36" i="64"/>
  <c r="EG30" i="64" s="1"/>
  <c r="EF36" i="64"/>
  <c r="EF30" i="64" s="1"/>
  <c r="EE36" i="64"/>
  <c r="EE30" i="64" s="1"/>
  <c r="ED36" i="64"/>
  <c r="ED30" i="64" s="1"/>
  <c r="EC36" i="64"/>
  <c r="EC30" i="64" s="1"/>
  <c r="EB36" i="64"/>
  <c r="EB30" i="64" s="1"/>
  <c r="EA36" i="64"/>
  <c r="DH1" i="14" s="1"/>
  <c r="DZ36" i="64"/>
  <c r="DY36" i="64"/>
  <c r="DY30" i="64" s="1"/>
  <c r="DX36" i="64"/>
  <c r="DX30" i="64" s="1"/>
  <c r="DW36" i="64"/>
  <c r="DD1" i="17" s="1"/>
  <c r="DV36" i="64"/>
  <c r="DV30" i="64" s="1"/>
  <c r="DU36" i="64"/>
  <c r="DU30" i="64" s="1"/>
  <c r="DT36" i="64"/>
  <c r="DT30" i="64" s="1"/>
  <c r="DS36" i="64"/>
  <c r="DS30" i="64" s="1"/>
  <c r="DR36" i="64"/>
  <c r="DR30" i="64" s="1"/>
  <c r="DQ36" i="64"/>
  <c r="DQ30" i="64" s="1"/>
  <c r="DP36" i="64"/>
  <c r="DP30" i="64" s="1"/>
  <c r="DO36" i="64"/>
  <c r="DO30" i="64" s="1"/>
  <c r="DN36" i="64"/>
  <c r="CU1" i="14" s="1"/>
  <c r="DM36" i="64"/>
  <c r="DL36" i="64"/>
  <c r="DL30" i="64" s="1"/>
  <c r="DK36" i="64"/>
  <c r="DK30" i="64" s="1"/>
  <c r="DJ36" i="64"/>
  <c r="DJ30" i="64" s="1"/>
  <c r="DI36" i="64"/>
  <c r="DI30" i="64" s="1"/>
  <c r="DH36" i="64"/>
  <c r="DH30" i="64" s="1"/>
  <c r="DG36" i="64"/>
  <c r="CN1" i="14" s="1"/>
  <c r="DF36" i="64"/>
  <c r="DF30" i="64" s="1"/>
  <c r="DE36" i="64"/>
  <c r="DE30" i="64" s="1"/>
  <c r="DD36" i="64"/>
  <c r="DD30" i="64" s="1"/>
  <c r="DC36" i="64"/>
  <c r="DC30" i="64" s="1"/>
  <c r="DB36" i="64"/>
  <c r="DB30" i="64" s="1"/>
  <c r="DA36" i="64"/>
  <c r="CZ36" i="64"/>
  <c r="CZ30" i="64" s="1"/>
  <c r="CY36" i="64"/>
  <c r="CX36" i="64"/>
  <c r="CX30" i="64" s="1"/>
  <c r="CW36" i="64"/>
  <c r="CW30" i="64" s="1"/>
  <c r="CV36" i="64"/>
  <c r="CV30" i="64" s="1"/>
  <c r="CU36" i="64"/>
  <c r="CU30" i="64" s="1"/>
  <c r="CT36" i="64"/>
  <c r="CS36" i="64"/>
  <c r="CS30" i="64" s="1"/>
  <c r="CR36" i="64"/>
  <c r="CR30" i="64" s="1"/>
  <c r="CQ36" i="64"/>
  <c r="CQ30" i="64" s="1"/>
  <c r="CP36" i="64"/>
  <c r="CP30" i="64" s="1"/>
  <c r="CO36" i="64"/>
  <c r="BV1" i="17" s="1"/>
  <c r="CN36" i="64"/>
  <c r="CN30" i="64" s="1"/>
  <c r="CM36" i="64"/>
  <c r="CL36" i="64"/>
  <c r="CL30" i="64" s="1"/>
  <c r="CK36" i="64"/>
  <c r="CK30" i="64" s="1"/>
  <c r="CJ36" i="64"/>
  <c r="CJ30" i="64" s="1"/>
  <c r="CI36" i="64"/>
  <c r="CH36" i="64"/>
  <c r="CH30" i="64" s="1"/>
  <c r="CG36" i="64"/>
  <c r="CG30" i="64" s="1"/>
  <c r="CF36" i="64"/>
  <c r="BM1" i="14" s="1"/>
  <c r="CE36" i="64"/>
  <c r="CE30" i="64" s="1"/>
  <c r="CD36" i="64"/>
  <c r="BK1" i="17" s="1"/>
  <c r="CC36" i="64"/>
  <c r="CC30" i="64" s="1"/>
  <c r="CB36" i="64"/>
  <c r="CB30" i="64" s="1"/>
  <c r="CA36" i="64"/>
  <c r="CA30" i="64" s="1"/>
  <c r="BZ36" i="64"/>
  <c r="BZ30" i="64" s="1"/>
  <c r="BY36" i="64"/>
  <c r="BY30" i="64" s="1"/>
  <c r="BX36" i="64"/>
  <c r="BW36" i="64"/>
  <c r="BW30" i="64" s="1"/>
  <c r="BV36" i="64"/>
  <c r="BV30" i="64" s="1"/>
  <c r="BU36" i="64"/>
  <c r="BU30" i="64" s="1"/>
  <c r="BT36" i="64"/>
  <c r="BT30" i="64" s="1"/>
  <c r="BS36" i="64"/>
  <c r="BR36" i="64"/>
  <c r="AY1" i="14" s="1"/>
  <c r="BQ36" i="64"/>
  <c r="BQ30" i="64" s="1"/>
  <c r="BP36" i="64"/>
  <c r="AW1" i="17" s="1"/>
  <c r="BO36" i="64"/>
  <c r="BO30" i="64" s="1"/>
  <c r="BN36" i="64"/>
  <c r="BN30" i="64" s="1"/>
  <c r="BM36" i="64"/>
  <c r="BM30" i="64" s="1"/>
  <c r="BL36" i="64"/>
  <c r="BL30" i="64" s="1"/>
  <c r="BK36" i="64"/>
  <c r="BK30" i="64" s="1"/>
  <c r="BJ36" i="64"/>
  <c r="BJ30" i="64" s="1"/>
  <c r="BI36" i="64"/>
  <c r="BI30" i="64" s="1"/>
  <c r="BH36" i="64"/>
  <c r="BH30" i="64" s="1"/>
  <c r="BG36" i="64"/>
  <c r="BG30" i="64" s="1"/>
  <c r="BF36" i="64"/>
  <c r="BF30" i="64" s="1"/>
  <c r="BE36" i="64"/>
  <c r="BE30" i="64" s="1"/>
  <c r="BD36" i="64"/>
  <c r="BC36" i="64"/>
  <c r="BC30" i="64" s="1"/>
  <c r="BB36" i="64"/>
  <c r="BB30" i="64" s="1"/>
  <c r="BA36" i="64"/>
  <c r="BA30" i="64" s="1"/>
  <c r="AZ36" i="64"/>
  <c r="AG1" i="14" s="1"/>
  <c r="AY36" i="64"/>
  <c r="AF1" i="17" s="1"/>
  <c r="AX36" i="64"/>
  <c r="AE1" i="14" s="1"/>
  <c r="AW36" i="64"/>
  <c r="AD1" i="14" s="1"/>
  <c r="AV36" i="64"/>
  <c r="AC1" i="14" s="1"/>
  <c r="AU36" i="64"/>
  <c r="AB1" i="17" s="1"/>
  <c r="AT36" i="64"/>
  <c r="AA1" i="17" s="1"/>
  <c r="AS36" i="64"/>
  <c r="Z1" i="14" s="1"/>
  <c r="AR36" i="64"/>
  <c r="AQ36" i="64"/>
  <c r="AP36" i="64"/>
  <c r="W1" i="17" s="1"/>
  <c r="AO36" i="64"/>
  <c r="V1" i="14" s="1"/>
  <c r="AN36" i="64"/>
  <c r="U1" i="17" s="1"/>
  <c r="AM36" i="64"/>
  <c r="T1" i="14" s="1"/>
  <c r="AL36" i="64"/>
  <c r="S1" i="17" s="1"/>
  <c r="AK36" i="64"/>
  <c r="R1" i="14" s="1"/>
  <c r="AJ36" i="64"/>
  <c r="Q1" i="14" s="1"/>
  <c r="AI36" i="64"/>
  <c r="P1" i="14" s="1"/>
  <c r="AH36" i="64"/>
  <c r="O1" i="14" s="1"/>
  <c r="AG36" i="64"/>
  <c r="N1" i="14" s="1"/>
  <c r="AF36" i="64"/>
  <c r="M1" i="14" s="1"/>
  <c r="AE36" i="64"/>
  <c r="L1" i="17" s="1"/>
  <c r="AD36" i="64"/>
  <c r="K1" i="14" s="1"/>
  <c r="AC36" i="64"/>
  <c r="J1" i="14" s="1"/>
  <c r="AB36" i="64"/>
  <c r="I1" i="17" s="1"/>
  <c r="AA36" i="64"/>
  <c r="H1" i="17" s="1"/>
  <c r="Z36" i="64"/>
  <c r="G1" i="17" s="1"/>
  <c r="Y36" i="64"/>
  <c r="F1" i="14" s="1"/>
  <c r="X36" i="64"/>
  <c r="E1" i="14" s="1"/>
  <c r="W36" i="64"/>
  <c r="D1" i="14" s="1"/>
  <c r="V36" i="64"/>
  <c r="C1" i="17" s="1"/>
  <c r="U36" i="64"/>
  <c r="B1" i="14" s="1"/>
  <c r="T36" i="64"/>
  <c r="S36" i="64"/>
  <c r="R36" i="64"/>
  <c r="Q36" i="64"/>
  <c r="P36" i="64"/>
  <c r="HH33" i="64"/>
  <c r="HF33" i="64"/>
  <c r="HE33" i="64"/>
  <c r="HD33" i="64"/>
  <c r="HC33" i="64"/>
  <c r="HB33" i="64"/>
  <c r="HA33" i="64"/>
  <c r="GZ33" i="64"/>
  <c r="GY33" i="64"/>
  <c r="GX33" i="64"/>
  <c r="GW33" i="64"/>
  <c r="GV33" i="64"/>
  <c r="GU33" i="64"/>
  <c r="GT33" i="64"/>
  <c r="GS33" i="64"/>
  <c r="GR33" i="64"/>
  <c r="GQ33" i="64"/>
  <c r="GP33" i="64"/>
  <c r="GO33" i="64"/>
  <c r="GN33" i="64"/>
  <c r="GM33" i="64"/>
  <c r="GL33" i="64"/>
  <c r="GK33" i="64"/>
  <c r="GJ33" i="64"/>
  <c r="GI33" i="64"/>
  <c r="GH33" i="64"/>
  <c r="GG33" i="64"/>
  <c r="GF33" i="64"/>
  <c r="GE33" i="64"/>
  <c r="GD33" i="64"/>
  <c r="GC33" i="64"/>
  <c r="GB33" i="64"/>
  <c r="GA33" i="64"/>
  <c r="FZ33" i="64"/>
  <c r="FY33" i="64"/>
  <c r="FX33" i="64"/>
  <c r="FW33" i="64"/>
  <c r="FV33" i="64"/>
  <c r="FU33" i="64"/>
  <c r="FT33" i="64"/>
  <c r="FS33" i="64"/>
  <c r="FR33" i="64"/>
  <c r="FQ33" i="64"/>
  <c r="FP33" i="64"/>
  <c r="FO33" i="64"/>
  <c r="FN33" i="64"/>
  <c r="FM33" i="64"/>
  <c r="FL33" i="64"/>
  <c r="FK33" i="64"/>
  <c r="FJ33" i="64"/>
  <c r="FI33" i="64"/>
  <c r="FH33" i="64"/>
  <c r="FG33" i="64"/>
  <c r="FF33" i="64"/>
  <c r="FE33" i="64"/>
  <c r="FD33" i="64"/>
  <c r="FC33" i="64"/>
  <c r="FB33" i="64"/>
  <c r="FA33" i="64"/>
  <c r="EZ33" i="64"/>
  <c r="EY33" i="64"/>
  <c r="EX33" i="64"/>
  <c r="EW33" i="64"/>
  <c r="EV33" i="64"/>
  <c r="EU33" i="64"/>
  <c r="ET33" i="64"/>
  <c r="ES33" i="64"/>
  <c r="ER33" i="64"/>
  <c r="EQ33" i="64"/>
  <c r="EP33" i="64"/>
  <c r="EO33" i="64"/>
  <c r="EN33" i="64"/>
  <c r="EM33" i="64"/>
  <c r="EL33" i="64"/>
  <c r="EK33" i="64"/>
  <c r="EJ33" i="64"/>
  <c r="EI33" i="64"/>
  <c r="EH33" i="64"/>
  <c r="EG33" i="64"/>
  <c r="EF33" i="64"/>
  <c r="EE33" i="64"/>
  <c r="ED33" i="64"/>
  <c r="EC33" i="64"/>
  <c r="EB33" i="64"/>
  <c r="EA33" i="64"/>
  <c r="DZ33" i="64"/>
  <c r="DY33" i="64"/>
  <c r="DX33" i="64"/>
  <c r="DW33" i="64"/>
  <c r="DV33" i="64"/>
  <c r="DU33" i="64"/>
  <c r="DT33" i="64"/>
  <c r="DS33" i="64"/>
  <c r="DR33" i="64"/>
  <c r="DQ33" i="64"/>
  <c r="DP33" i="64"/>
  <c r="DO33" i="64"/>
  <c r="DN33" i="64"/>
  <c r="DM33" i="64"/>
  <c r="DL33" i="64"/>
  <c r="DK33" i="64"/>
  <c r="DJ33" i="64"/>
  <c r="DI33" i="64"/>
  <c r="DH33" i="64"/>
  <c r="DG33" i="64"/>
  <c r="DF33" i="64"/>
  <c r="DE33" i="64"/>
  <c r="DD33" i="64"/>
  <c r="DC33" i="64"/>
  <c r="DB33" i="64"/>
  <c r="DA33" i="64"/>
  <c r="CZ33" i="64"/>
  <c r="CY33" i="64"/>
  <c r="CX33" i="64"/>
  <c r="CW33" i="64"/>
  <c r="CV33" i="64"/>
  <c r="CU33" i="64"/>
  <c r="CT33" i="64"/>
  <c r="CS33" i="64"/>
  <c r="CR33" i="64"/>
  <c r="CQ33" i="64"/>
  <c r="CP33" i="64"/>
  <c r="CO33" i="64"/>
  <c r="CN33" i="64"/>
  <c r="CM33" i="64"/>
  <c r="CL33" i="64"/>
  <c r="CK33" i="64"/>
  <c r="CJ33" i="64"/>
  <c r="CI33" i="64"/>
  <c r="CH33" i="64"/>
  <c r="CG33" i="64"/>
  <c r="CF33" i="64"/>
  <c r="CE33" i="64"/>
  <c r="CD33" i="64"/>
  <c r="CC33" i="64"/>
  <c r="CB33" i="64"/>
  <c r="CA33" i="64"/>
  <c r="BZ33" i="64"/>
  <c r="BY33" i="64"/>
  <c r="BX33" i="64"/>
  <c r="BW33" i="64"/>
  <c r="BV33" i="64"/>
  <c r="BU33" i="64"/>
  <c r="BT33" i="64"/>
  <c r="BS33" i="64"/>
  <c r="BR33" i="64"/>
  <c r="BQ33" i="64"/>
  <c r="BP33" i="64"/>
  <c r="BO33" i="64"/>
  <c r="BN33" i="64"/>
  <c r="BM33" i="64"/>
  <c r="BL33" i="64"/>
  <c r="BK33" i="64"/>
  <c r="BJ33" i="64"/>
  <c r="BI33" i="64"/>
  <c r="BH33" i="64"/>
  <c r="BG33" i="64"/>
  <c r="BF33" i="64"/>
  <c r="BE33" i="64"/>
  <c r="BD33" i="64"/>
  <c r="BC33" i="64"/>
  <c r="BB33" i="64"/>
  <c r="BA33" i="64"/>
  <c r="AZ33" i="64"/>
  <c r="HH32" i="64"/>
  <c r="HF32" i="64"/>
  <c r="HE32" i="64"/>
  <c r="HD32" i="64"/>
  <c r="HC32" i="64"/>
  <c r="HB32" i="64"/>
  <c r="HA32" i="64"/>
  <c r="GZ32" i="64"/>
  <c r="GY32" i="64"/>
  <c r="GX32" i="64"/>
  <c r="GW32" i="64"/>
  <c r="GV32" i="64"/>
  <c r="GU32" i="64"/>
  <c r="GT32" i="64"/>
  <c r="GS32" i="64"/>
  <c r="GR32" i="64"/>
  <c r="GQ32" i="64"/>
  <c r="GP32" i="64"/>
  <c r="GO32" i="64"/>
  <c r="GN32" i="64"/>
  <c r="GM32" i="64"/>
  <c r="GL32" i="64"/>
  <c r="GK32" i="64"/>
  <c r="GJ32" i="64"/>
  <c r="GI32" i="64"/>
  <c r="GH32" i="64"/>
  <c r="GG32" i="64"/>
  <c r="GF32" i="64"/>
  <c r="GE32" i="64"/>
  <c r="GD32" i="64"/>
  <c r="GC32" i="64"/>
  <c r="GB32" i="64"/>
  <c r="GA32" i="64"/>
  <c r="FZ32" i="64"/>
  <c r="FY32" i="64"/>
  <c r="FX32" i="64"/>
  <c r="FW32" i="64"/>
  <c r="FV32" i="64"/>
  <c r="FU32" i="64"/>
  <c r="FT32" i="64"/>
  <c r="FS32" i="64"/>
  <c r="FR32" i="64"/>
  <c r="FQ32" i="64"/>
  <c r="FP32" i="64"/>
  <c r="FO32" i="64"/>
  <c r="FN32" i="64"/>
  <c r="FM32" i="64"/>
  <c r="FL32" i="64"/>
  <c r="FK32" i="64"/>
  <c r="FJ32" i="64"/>
  <c r="FI32" i="64"/>
  <c r="FH32" i="64"/>
  <c r="FG32" i="64"/>
  <c r="FF32" i="64"/>
  <c r="FE32" i="64"/>
  <c r="FD32" i="64"/>
  <c r="FC32" i="64"/>
  <c r="FB32" i="64"/>
  <c r="FA32" i="64"/>
  <c r="EZ32" i="64"/>
  <c r="EY32" i="64"/>
  <c r="EX32" i="64"/>
  <c r="EW32" i="64"/>
  <c r="EV32" i="64"/>
  <c r="EU32" i="64"/>
  <c r="ET32" i="64"/>
  <c r="ES32" i="64"/>
  <c r="ER32" i="64"/>
  <c r="EQ32" i="64"/>
  <c r="EP32" i="64"/>
  <c r="EO32" i="64"/>
  <c r="EN32" i="64"/>
  <c r="EM32" i="64"/>
  <c r="EL32" i="64"/>
  <c r="EK32" i="64"/>
  <c r="EJ32" i="64"/>
  <c r="EI32" i="64"/>
  <c r="EH32" i="64"/>
  <c r="EG32" i="64"/>
  <c r="EF32" i="64"/>
  <c r="EE32" i="64"/>
  <c r="ED32" i="64"/>
  <c r="EC32" i="64"/>
  <c r="EB32" i="64"/>
  <c r="EA32" i="64"/>
  <c r="DZ32" i="64"/>
  <c r="DY32" i="64"/>
  <c r="DX32" i="64"/>
  <c r="DW32" i="64"/>
  <c r="DV32" i="64"/>
  <c r="DU32" i="64"/>
  <c r="DT32" i="64"/>
  <c r="DS32" i="64"/>
  <c r="DR32" i="64"/>
  <c r="DQ32" i="64"/>
  <c r="DP32" i="64"/>
  <c r="DO32" i="64"/>
  <c r="DN32" i="64"/>
  <c r="DM32" i="64"/>
  <c r="DL32" i="64"/>
  <c r="DK32" i="64"/>
  <c r="DJ32" i="64"/>
  <c r="DI32" i="64"/>
  <c r="DH32" i="64"/>
  <c r="DG32" i="64"/>
  <c r="DF32" i="64"/>
  <c r="DE32" i="64"/>
  <c r="DD32" i="64"/>
  <c r="DC32" i="64"/>
  <c r="DB32" i="64"/>
  <c r="DA32" i="64"/>
  <c r="CZ32" i="64"/>
  <c r="CY32" i="64"/>
  <c r="CX32" i="64"/>
  <c r="CW32" i="64"/>
  <c r="CV32" i="64"/>
  <c r="CU32" i="64"/>
  <c r="CT32" i="64"/>
  <c r="CS32" i="64"/>
  <c r="CR32" i="64"/>
  <c r="CQ32" i="64"/>
  <c r="CP32" i="64"/>
  <c r="CO32" i="64"/>
  <c r="CN32" i="64"/>
  <c r="CM32" i="64"/>
  <c r="CL32" i="64"/>
  <c r="CK32" i="64"/>
  <c r="CJ32" i="64"/>
  <c r="CI32" i="64"/>
  <c r="CH32" i="64"/>
  <c r="CG32" i="64"/>
  <c r="CF32" i="64"/>
  <c r="CE32" i="64"/>
  <c r="CD32" i="64"/>
  <c r="CC32" i="64"/>
  <c r="CB32" i="64"/>
  <c r="CA32" i="64"/>
  <c r="BZ32" i="64"/>
  <c r="BY32" i="64"/>
  <c r="BX32" i="64"/>
  <c r="BW32" i="64"/>
  <c r="BV32" i="64"/>
  <c r="BU32" i="64"/>
  <c r="BT32" i="64"/>
  <c r="BS32" i="64"/>
  <c r="BR32" i="64"/>
  <c r="BQ32" i="64"/>
  <c r="BP32" i="64"/>
  <c r="BO32" i="64"/>
  <c r="BN32" i="64"/>
  <c r="BM32" i="64"/>
  <c r="BL32" i="64"/>
  <c r="BK32" i="64"/>
  <c r="BJ32" i="64"/>
  <c r="BI32" i="64"/>
  <c r="BH32" i="64"/>
  <c r="BG32" i="64"/>
  <c r="BF32" i="64"/>
  <c r="BE32" i="64"/>
  <c r="BD32" i="64"/>
  <c r="BC32" i="64"/>
  <c r="BB32" i="64"/>
  <c r="BA32" i="64"/>
  <c r="AZ32" i="64"/>
  <c r="HH31" i="64"/>
  <c r="E27" i="6" s="1"/>
  <c r="D27" i="6"/>
  <c r="HF31" i="64"/>
  <c r="C27" i="6" s="1"/>
  <c r="HE31" i="64"/>
  <c r="B27" i="6" s="1"/>
  <c r="HD31" i="64"/>
  <c r="M26" i="6" s="1"/>
  <c r="HC31" i="64"/>
  <c r="L26" i="6" s="1"/>
  <c r="HB31" i="64"/>
  <c r="K26" i="6" s="1"/>
  <c r="HA31" i="64"/>
  <c r="J26" i="6" s="1"/>
  <c r="GZ31" i="64"/>
  <c r="I26" i="6" s="1"/>
  <c r="GY31" i="64"/>
  <c r="H26" i="6" s="1"/>
  <c r="GX31" i="64"/>
  <c r="G26" i="6" s="1"/>
  <c r="GW31" i="64"/>
  <c r="F26" i="6" s="1"/>
  <c r="GV31" i="64"/>
  <c r="E26" i="6" s="1"/>
  <c r="GU31" i="64"/>
  <c r="D26" i="6" s="1"/>
  <c r="GT31" i="64"/>
  <c r="C26" i="6" s="1"/>
  <c r="GS31" i="64"/>
  <c r="B26" i="6" s="1"/>
  <c r="GR31" i="64"/>
  <c r="GQ31" i="64"/>
  <c r="L25" i="6" s="1"/>
  <c r="GP31" i="64"/>
  <c r="GO31" i="64"/>
  <c r="J25" i="6" s="1"/>
  <c r="GN31" i="64"/>
  <c r="I25" i="6" s="1"/>
  <c r="GM31" i="64"/>
  <c r="H25" i="6" s="1"/>
  <c r="GL31" i="64"/>
  <c r="G25" i="6" s="1"/>
  <c r="GK31" i="64"/>
  <c r="F25" i="6" s="1"/>
  <c r="GJ31" i="64"/>
  <c r="E25" i="6" s="1"/>
  <c r="GI31" i="64"/>
  <c r="D25" i="6" s="1"/>
  <c r="GH31" i="64"/>
  <c r="C25" i="6" s="1"/>
  <c r="GG31" i="64"/>
  <c r="B25" i="6" s="1"/>
  <c r="GF31" i="64"/>
  <c r="M24" i="6" s="1"/>
  <c r="GE31" i="64"/>
  <c r="L24" i="6" s="1"/>
  <c r="GD31" i="64"/>
  <c r="K24" i="6" s="1"/>
  <c r="GC31" i="64"/>
  <c r="J24" i="6" s="1"/>
  <c r="GB31" i="64"/>
  <c r="I24" i="6" s="1"/>
  <c r="GA31" i="64"/>
  <c r="H24" i="6" s="1"/>
  <c r="FZ31" i="64"/>
  <c r="G24" i="6" s="1"/>
  <c r="FY31" i="64"/>
  <c r="F24" i="6" s="1"/>
  <c r="FX31" i="64"/>
  <c r="E24" i="6" s="1"/>
  <c r="FW31" i="64"/>
  <c r="D24" i="6" s="1"/>
  <c r="FV31" i="64"/>
  <c r="C24" i="6" s="1"/>
  <c r="FU31" i="64"/>
  <c r="B24" i="6" s="1"/>
  <c r="FT31" i="64"/>
  <c r="M23" i="6" s="1"/>
  <c r="FS31" i="64"/>
  <c r="L23" i="6" s="1"/>
  <c r="FR31" i="64"/>
  <c r="K23" i="6" s="1"/>
  <c r="FQ31" i="64"/>
  <c r="J23" i="6" s="1"/>
  <c r="FP31" i="64"/>
  <c r="I23" i="6" s="1"/>
  <c r="FO31" i="64"/>
  <c r="H23" i="6" s="1"/>
  <c r="FN31" i="64"/>
  <c r="G23" i="6" s="1"/>
  <c r="FM31" i="64"/>
  <c r="F23" i="6" s="1"/>
  <c r="FL31" i="64"/>
  <c r="E23" i="6" s="1"/>
  <c r="FK31" i="64"/>
  <c r="D23" i="6" s="1"/>
  <c r="FJ31" i="64"/>
  <c r="C23" i="6" s="1"/>
  <c r="FI31" i="64"/>
  <c r="B23" i="6" s="1"/>
  <c r="FH31" i="64"/>
  <c r="FG31" i="64"/>
  <c r="L22" i="6" s="1"/>
  <c r="FF31" i="64"/>
  <c r="K22" i="6" s="1"/>
  <c r="FE31" i="64"/>
  <c r="J22" i="6" s="1"/>
  <c r="FD31" i="64"/>
  <c r="I22" i="6" s="1"/>
  <c r="FC31" i="64"/>
  <c r="H22" i="6" s="1"/>
  <c r="FB31" i="64"/>
  <c r="G22" i="6" s="1"/>
  <c r="FA31" i="64"/>
  <c r="EZ31" i="64"/>
  <c r="E22" i="6" s="1"/>
  <c r="EY31" i="64"/>
  <c r="D22" i="6" s="1"/>
  <c r="EX31" i="64"/>
  <c r="C22" i="6" s="1"/>
  <c r="EW31" i="64"/>
  <c r="B22" i="6" s="1"/>
  <c r="EV31" i="64"/>
  <c r="M21" i="6" s="1"/>
  <c r="EU31" i="64"/>
  <c r="L21" i="6" s="1"/>
  <c r="ET31" i="64"/>
  <c r="K21" i="6" s="1"/>
  <c r="ES31" i="64"/>
  <c r="J21" i="6" s="1"/>
  <c r="ER31" i="64"/>
  <c r="I21" i="6" s="1"/>
  <c r="EQ31" i="64"/>
  <c r="H21" i="6" s="1"/>
  <c r="EP31" i="64"/>
  <c r="EO31" i="64"/>
  <c r="F21" i="6" s="1"/>
  <c r="EN31" i="64"/>
  <c r="E21" i="6" s="1"/>
  <c r="EM31" i="64"/>
  <c r="D21" i="6" s="1"/>
  <c r="EL31" i="64"/>
  <c r="C21" i="6" s="1"/>
  <c r="EK31" i="64"/>
  <c r="B21" i="6" s="1"/>
  <c r="EJ31" i="64"/>
  <c r="M20" i="6" s="1"/>
  <c r="EI31" i="64"/>
  <c r="L20" i="6" s="1"/>
  <c r="EH31" i="64"/>
  <c r="K20" i="6" s="1"/>
  <c r="EG31" i="64"/>
  <c r="J20" i="6" s="1"/>
  <c r="EF31" i="64"/>
  <c r="I20" i="6" s="1"/>
  <c r="EE31" i="64"/>
  <c r="H20" i="6" s="1"/>
  <c r="ED31" i="64"/>
  <c r="G20" i="6" s="1"/>
  <c r="EC31" i="64"/>
  <c r="F20" i="6" s="1"/>
  <c r="EB31" i="64"/>
  <c r="E20" i="6" s="1"/>
  <c r="EA31" i="64"/>
  <c r="D20" i="6" s="1"/>
  <c r="DZ31" i="64"/>
  <c r="C20" i="6" s="1"/>
  <c r="DY31" i="64"/>
  <c r="B20" i="6" s="1"/>
  <c r="DX31" i="64"/>
  <c r="M19" i="6" s="1"/>
  <c r="DW31" i="64"/>
  <c r="L19" i="6" s="1"/>
  <c r="DV31" i="64"/>
  <c r="K19" i="6" s="1"/>
  <c r="DU31" i="64"/>
  <c r="J19" i="6" s="1"/>
  <c r="DT31" i="64"/>
  <c r="I19" i="6" s="1"/>
  <c r="DS31" i="64"/>
  <c r="H19" i="6" s="1"/>
  <c r="DR31" i="64"/>
  <c r="G19" i="6" s="1"/>
  <c r="DQ31" i="64"/>
  <c r="F19" i="6" s="1"/>
  <c r="DP31" i="64"/>
  <c r="E19" i="6" s="1"/>
  <c r="DO31" i="64"/>
  <c r="D19" i="6" s="1"/>
  <c r="DN31" i="64"/>
  <c r="C19" i="6" s="1"/>
  <c r="DM31" i="64"/>
  <c r="B19" i="6" s="1"/>
  <c r="DL31" i="64"/>
  <c r="M18" i="6" s="1"/>
  <c r="DK31" i="64"/>
  <c r="L18" i="6" s="1"/>
  <c r="DJ31" i="64"/>
  <c r="K18" i="6" s="1"/>
  <c r="DI31" i="64"/>
  <c r="J18" i="6" s="1"/>
  <c r="DH31" i="64"/>
  <c r="I18" i="6" s="1"/>
  <c r="DG31" i="64"/>
  <c r="H18" i="6" s="1"/>
  <c r="DF31" i="64"/>
  <c r="G18" i="6" s="1"/>
  <c r="DE31" i="64"/>
  <c r="F18" i="6" s="1"/>
  <c r="DD31" i="64"/>
  <c r="E18" i="6" s="1"/>
  <c r="DC31" i="64"/>
  <c r="D18" i="6" s="1"/>
  <c r="DB31" i="64"/>
  <c r="C18" i="6" s="1"/>
  <c r="DA31" i="64"/>
  <c r="B18" i="6" s="1"/>
  <c r="CZ31" i="64"/>
  <c r="CY31" i="64"/>
  <c r="CX31" i="64"/>
  <c r="CW31" i="64"/>
  <c r="CV31" i="64"/>
  <c r="CU31" i="64"/>
  <c r="CT31" i="64"/>
  <c r="CS31" i="64"/>
  <c r="CR31" i="64"/>
  <c r="CQ31" i="64"/>
  <c r="CP31" i="64"/>
  <c r="CO31" i="64"/>
  <c r="CN31" i="64"/>
  <c r="CM31" i="64"/>
  <c r="CL31" i="64"/>
  <c r="CK31" i="64"/>
  <c r="CJ31" i="64"/>
  <c r="CI31" i="64"/>
  <c r="CH31" i="64"/>
  <c r="CG31" i="64"/>
  <c r="CF31" i="64"/>
  <c r="CE31" i="64"/>
  <c r="CD31" i="64"/>
  <c r="CC31" i="64"/>
  <c r="CB31" i="64"/>
  <c r="CA31" i="64"/>
  <c r="BZ31" i="64"/>
  <c r="BY31" i="64"/>
  <c r="BX31" i="64"/>
  <c r="BW31" i="64"/>
  <c r="BV31" i="64"/>
  <c r="BU31" i="64"/>
  <c r="BT31" i="64"/>
  <c r="BS31" i="64"/>
  <c r="BR31" i="64"/>
  <c r="BQ31" i="64"/>
  <c r="BP31" i="64"/>
  <c r="BO31" i="64"/>
  <c r="BN31" i="64"/>
  <c r="BM31" i="64"/>
  <c r="BL31" i="64"/>
  <c r="BK31" i="64"/>
  <c r="BJ31" i="64"/>
  <c r="BI31" i="64"/>
  <c r="BH31" i="64"/>
  <c r="BG31" i="64"/>
  <c r="BF31" i="64"/>
  <c r="BE31" i="64"/>
  <c r="BD31" i="64"/>
  <c r="BC31" i="64"/>
  <c r="BB31" i="64"/>
  <c r="BA31" i="64"/>
  <c r="AZ31" i="64"/>
  <c r="HH29" i="64"/>
  <c r="E11" i="52" s="1"/>
  <c r="HG29" i="64"/>
  <c r="D11" i="52" s="1"/>
  <c r="HF29" i="64"/>
  <c r="C11" i="52" s="1"/>
  <c r="CU25" i="52" s="1"/>
  <c r="HE29" i="64"/>
  <c r="B11" i="52" s="1"/>
  <c r="CT25" i="52" s="1"/>
  <c r="HD29" i="64"/>
  <c r="M10" i="52" s="1"/>
  <c r="CS25" i="52" s="1"/>
  <c r="HC29" i="64"/>
  <c r="L10" i="52" s="1"/>
  <c r="HB29" i="64"/>
  <c r="K10" i="52" s="1"/>
  <c r="CQ25" i="52" s="1"/>
  <c r="HA29" i="64"/>
  <c r="J10" i="52" s="1"/>
  <c r="CP25" i="52" s="1"/>
  <c r="GZ29" i="64"/>
  <c r="I10" i="52" s="1"/>
  <c r="CO25" i="52" s="1"/>
  <c r="GY29" i="64"/>
  <c r="H10" i="52" s="1"/>
  <c r="CN25" i="52" s="1"/>
  <c r="GX29" i="64"/>
  <c r="G10" i="52" s="1"/>
  <c r="CM25" i="52" s="1"/>
  <c r="GW29" i="64"/>
  <c r="F10" i="52" s="1"/>
  <c r="CL25" i="52" s="1"/>
  <c r="GV29" i="64"/>
  <c r="E10" i="52" s="1"/>
  <c r="CK25" i="52" s="1"/>
  <c r="GU29" i="64"/>
  <c r="D10" i="52" s="1"/>
  <c r="GT29" i="64"/>
  <c r="C10" i="52" s="1"/>
  <c r="CI25" i="52" s="1"/>
  <c r="GS29" i="64"/>
  <c r="B10" i="52" s="1"/>
  <c r="CH25" i="52" s="1"/>
  <c r="GR29" i="64"/>
  <c r="M9" i="52" s="1"/>
  <c r="CG25" i="52" s="1"/>
  <c r="GQ29" i="64"/>
  <c r="L9" i="52" s="1"/>
  <c r="GP29" i="64"/>
  <c r="K9" i="52" s="1"/>
  <c r="CE25" i="52" s="1"/>
  <c r="GO29" i="64"/>
  <c r="J9" i="52" s="1"/>
  <c r="CD25" i="52" s="1"/>
  <c r="GN29" i="64"/>
  <c r="I9" i="52" s="1"/>
  <c r="CC25" i="52" s="1"/>
  <c r="GM29" i="64"/>
  <c r="H9" i="52" s="1"/>
  <c r="CB25" i="52" s="1"/>
  <c r="GL29" i="64"/>
  <c r="G9" i="52" s="1"/>
  <c r="CA25" i="52" s="1"/>
  <c r="GK29" i="64"/>
  <c r="F9" i="52" s="1"/>
  <c r="BZ25" i="52" s="1"/>
  <c r="GJ29" i="64"/>
  <c r="E9" i="52" s="1"/>
  <c r="BY25" i="52" s="1"/>
  <c r="GI29" i="64"/>
  <c r="D9" i="52" s="1"/>
  <c r="BX25" i="52" s="1"/>
  <c r="GH29" i="64"/>
  <c r="C9" i="52" s="1"/>
  <c r="BW25" i="52" s="1"/>
  <c r="GG29" i="64"/>
  <c r="B9" i="52" s="1"/>
  <c r="BV25" i="52" s="1"/>
  <c r="GF29" i="64"/>
  <c r="M8" i="52" s="1"/>
  <c r="BU25" i="52" s="1"/>
  <c r="GE29" i="64"/>
  <c r="L8" i="52" s="1"/>
  <c r="BT25" i="52" s="1"/>
  <c r="GD29" i="64"/>
  <c r="K8" i="52" s="1"/>
  <c r="BS25" i="52" s="1"/>
  <c r="GC29" i="64"/>
  <c r="J8" i="52" s="1"/>
  <c r="BR25" i="52" s="1"/>
  <c r="GB29" i="64"/>
  <c r="I8" i="52" s="1"/>
  <c r="BQ25" i="52" s="1"/>
  <c r="GA29" i="64"/>
  <c r="H8" i="52" s="1"/>
  <c r="BP25" i="52" s="1"/>
  <c r="FZ29" i="64"/>
  <c r="G8" i="52" s="1"/>
  <c r="BO25" i="52" s="1"/>
  <c r="FY29" i="64"/>
  <c r="F8" i="52" s="1"/>
  <c r="BN25" i="52" s="1"/>
  <c r="FX29" i="64"/>
  <c r="E8" i="52" s="1"/>
  <c r="BM25" i="52" s="1"/>
  <c r="FW29" i="64"/>
  <c r="D8" i="52" s="1"/>
  <c r="BL25" i="52" s="1"/>
  <c r="FV29" i="64"/>
  <c r="C8" i="52" s="1"/>
  <c r="BK25" i="52" s="1"/>
  <c r="FU29" i="64"/>
  <c r="B8" i="52" s="1"/>
  <c r="BJ25" i="52" s="1"/>
  <c r="FT29" i="64"/>
  <c r="M7" i="52" s="1"/>
  <c r="BI25" i="52" s="1"/>
  <c r="FS29" i="64"/>
  <c r="L7" i="52" s="1"/>
  <c r="BH25" i="52" s="1"/>
  <c r="FR29" i="64"/>
  <c r="K7" i="52" s="1"/>
  <c r="BG25" i="52" s="1"/>
  <c r="FQ29" i="64"/>
  <c r="J7" i="52" s="1"/>
  <c r="BF25" i="52" s="1"/>
  <c r="FP29" i="64"/>
  <c r="I7" i="52" s="1"/>
  <c r="BE25" i="52" s="1"/>
  <c r="FO29" i="64"/>
  <c r="H7" i="52" s="1"/>
  <c r="BD25" i="52" s="1"/>
  <c r="FN29" i="64"/>
  <c r="G7" i="52" s="1"/>
  <c r="BC25" i="52" s="1"/>
  <c r="FM29" i="64"/>
  <c r="F7" i="52" s="1"/>
  <c r="BB25" i="52" s="1"/>
  <c r="FL29" i="64"/>
  <c r="E7" i="52" s="1"/>
  <c r="BA25" i="52" s="1"/>
  <c r="FK29" i="64"/>
  <c r="D7" i="52" s="1"/>
  <c r="AZ25" i="52" s="1"/>
  <c r="FJ29" i="64"/>
  <c r="C7" i="52" s="1"/>
  <c r="AY25" i="52" s="1"/>
  <c r="FI29" i="64"/>
  <c r="B7" i="52" s="1"/>
  <c r="AX25" i="52" s="1"/>
  <c r="FH29" i="64"/>
  <c r="M6" i="52" s="1"/>
  <c r="AW25" i="52" s="1"/>
  <c r="FG29" i="64"/>
  <c r="L6" i="52" s="1"/>
  <c r="AV25" i="52" s="1"/>
  <c r="FF29" i="64"/>
  <c r="K6" i="52" s="1"/>
  <c r="AU25" i="52" s="1"/>
  <c r="FE29" i="64"/>
  <c r="J6" i="52" s="1"/>
  <c r="AT25" i="52" s="1"/>
  <c r="FD29" i="64"/>
  <c r="I6" i="52" s="1"/>
  <c r="AS25" i="52" s="1"/>
  <c r="FC29" i="64"/>
  <c r="H6" i="52" s="1"/>
  <c r="AR25" i="52" s="1"/>
  <c r="FB29" i="64"/>
  <c r="G6" i="52" s="1"/>
  <c r="AQ25" i="52" s="1"/>
  <c r="FA29" i="64"/>
  <c r="F6" i="52" s="1"/>
  <c r="AP25" i="52" s="1"/>
  <c r="EZ29" i="64"/>
  <c r="E6" i="52" s="1"/>
  <c r="AO25" i="52" s="1"/>
  <c r="EY29" i="64"/>
  <c r="D6" i="52" s="1"/>
  <c r="AN25" i="52" s="1"/>
  <c r="EX29" i="64"/>
  <c r="C6" i="52" s="1"/>
  <c r="AM25" i="52" s="1"/>
  <c r="EW29" i="64"/>
  <c r="B6" i="52" s="1"/>
  <c r="AL25" i="52" s="1"/>
  <c r="EV29" i="64"/>
  <c r="M5" i="52" s="1"/>
  <c r="Y25" i="52" s="1"/>
  <c r="EU29" i="64"/>
  <c r="L5" i="52" s="1"/>
  <c r="ET29" i="64"/>
  <c r="K5" i="52" s="1"/>
  <c r="W25" i="52" s="1"/>
  <c r="ES29" i="64"/>
  <c r="J5" i="52" s="1"/>
  <c r="V25" i="52" s="1"/>
  <c r="ER29" i="64"/>
  <c r="I5" i="52" s="1"/>
  <c r="AG25" i="52" s="1"/>
  <c r="EQ29" i="64"/>
  <c r="H5" i="52" s="1"/>
  <c r="T25" i="52" s="1"/>
  <c r="EP29" i="64"/>
  <c r="G5" i="52" s="1"/>
  <c r="AE25" i="52" s="1"/>
  <c r="EO29" i="64"/>
  <c r="F5" i="52" s="1"/>
  <c r="R25" i="52" s="1"/>
  <c r="EN29" i="64"/>
  <c r="E5" i="52" s="1"/>
  <c r="AC25" i="52" s="1"/>
  <c r="EM29" i="64"/>
  <c r="D5" i="52" s="1"/>
  <c r="EL29" i="64"/>
  <c r="C5" i="52" s="1"/>
  <c r="AA25" i="52" s="1"/>
  <c r="EK29" i="64"/>
  <c r="B5" i="52" s="1"/>
  <c r="Z25" i="52" s="1"/>
  <c r="EJ29" i="64"/>
  <c r="M4" i="52" s="1"/>
  <c r="M25" i="52" s="1"/>
  <c r="EI29" i="64"/>
  <c r="L4" i="52" s="1"/>
  <c r="L25" i="52" s="1"/>
  <c r="EH29" i="64"/>
  <c r="K4" i="52" s="1"/>
  <c r="K25" i="52" s="1"/>
  <c r="EG29" i="64"/>
  <c r="J4" i="52" s="1"/>
  <c r="J25" i="52" s="1"/>
  <c r="EF29" i="64"/>
  <c r="I4" i="52" s="1"/>
  <c r="I25" i="52" s="1"/>
  <c r="EE29" i="64"/>
  <c r="H4" i="52" s="1"/>
  <c r="H25" i="52" s="1"/>
  <c r="ED29" i="64"/>
  <c r="G4" i="52" s="1"/>
  <c r="G25" i="52" s="1"/>
  <c r="EC29" i="64"/>
  <c r="F4" i="52" s="1"/>
  <c r="F25" i="52" s="1"/>
  <c r="EB29" i="64"/>
  <c r="E4" i="52" s="1"/>
  <c r="E25" i="52" s="1"/>
  <c r="EA29" i="64"/>
  <c r="D4" i="52" s="1"/>
  <c r="D25" i="52" s="1"/>
  <c r="DZ29" i="64"/>
  <c r="C4" i="52" s="1"/>
  <c r="C25" i="52" s="1"/>
  <c r="DY29" i="64"/>
  <c r="B4" i="52" s="1"/>
  <c r="B25" i="52" s="1"/>
  <c r="DX29" i="64"/>
  <c r="M3" i="52" s="1"/>
  <c r="DW29" i="64"/>
  <c r="L3" i="52" s="1"/>
  <c r="DV29" i="64"/>
  <c r="K3" i="52" s="1"/>
  <c r="DU29" i="64"/>
  <c r="J3" i="52" s="1"/>
  <c r="HH28" i="64"/>
  <c r="HG28" i="64"/>
  <c r="HF28" i="64"/>
  <c r="HE28" i="64"/>
  <c r="HD28" i="64"/>
  <c r="HC28" i="64"/>
  <c r="HB28" i="64"/>
  <c r="HA28" i="64"/>
  <c r="GZ28" i="64"/>
  <c r="GY28" i="64"/>
  <c r="GX28" i="64"/>
  <c r="GW28" i="64"/>
  <c r="GV28" i="64"/>
  <c r="GU28" i="64"/>
  <c r="GT28" i="64"/>
  <c r="GS28" i="64"/>
  <c r="GR28" i="64"/>
  <c r="GQ28" i="64"/>
  <c r="GP28" i="64"/>
  <c r="GO28" i="64"/>
  <c r="GN28" i="64"/>
  <c r="GM28" i="64"/>
  <c r="GL28" i="64"/>
  <c r="GK28" i="64"/>
  <c r="GJ28" i="64"/>
  <c r="GI28" i="64"/>
  <c r="GH28" i="64"/>
  <c r="GG28" i="64"/>
  <c r="GF28" i="64"/>
  <c r="GE28" i="64"/>
  <c r="GD28" i="64"/>
  <c r="GC28" i="64"/>
  <c r="GB28" i="64"/>
  <c r="GA28" i="64"/>
  <c r="FZ28" i="64"/>
  <c r="FY28" i="64"/>
  <c r="FX28" i="64"/>
  <c r="FW28" i="64"/>
  <c r="FV28" i="64"/>
  <c r="FU28" i="64"/>
  <c r="FT28" i="64"/>
  <c r="FS28" i="64"/>
  <c r="FR28" i="64"/>
  <c r="FQ28" i="64"/>
  <c r="FP28" i="64"/>
  <c r="FO28" i="64"/>
  <c r="FN28" i="64"/>
  <c r="FM28" i="64"/>
  <c r="FL28" i="64"/>
  <c r="FK28" i="64"/>
  <c r="FJ28" i="64"/>
  <c r="FI28" i="64"/>
  <c r="FH28" i="64"/>
  <c r="FG28" i="64"/>
  <c r="FF28" i="64"/>
  <c r="FE28" i="64"/>
  <c r="FD28" i="64"/>
  <c r="FC28" i="64"/>
  <c r="FB28" i="64"/>
  <c r="FA28" i="64"/>
  <c r="EZ28" i="64"/>
  <c r="EY28" i="64"/>
  <c r="EX28" i="64"/>
  <c r="EW28" i="64"/>
  <c r="EV28" i="64"/>
  <c r="EU28" i="64"/>
  <c r="ET28" i="64"/>
  <c r="ES28" i="64"/>
  <c r="ER28" i="64"/>
  <c r="EQ28" i="64"/>
  <c r="EP28" i="64"/>
  <c r="EO28" i="64"/>
  <c r="EN28" i="64"/>
  <c r="EM28" i="64"/>
  <c r="EL28" i="64"/>
  <c r="EK28" i="64"/>
  <c r="EJ28" i="64"/>
  <c r="EI28" i="64"/>
  <c r="EH28" i="64"/>
  <c r="EG28" i="64"/>
  <c r="EF28" i="64"/>
  <c r="EE28" i="64"/>
  <c r="ED28" i="64"/>
  <c r="EC28" i="64"/>
  <c r="EB28" i="64"/>
  <c r="EA28" i="64"/>
  <c r="DZ28" i="64"/>
  <c r="DY28" i="64"/>
  <c r="DX28" i="64"/>
  <c r="DW28" i="64"/>
  <c r="DV28" i="64"/>
  <c r="DU28" i="64"/>
  <c r="DT28" i="64"/>
  <c r="DS28" i="64"/>
  <c r="DR28" i="64"/>
  <c r="DQ28" i="64"/>
  <c r="DP28" i="64"/>
  <c r="DO28" i="64"/>
  <c r="DN28" i="64"/>
  <c r="DM28" i="64"/>
  <c r="DL28" i="64"/>
  <c r="DK28" i="64"/>
  <c r="DJ28" i="64"/>
  <c r="DI28" i="64"/>
  <c r="DH28" i="64"/>
  <c r="DG28" i="64"/>
  <c r="DF28" i="64"/>
  <c r="DE28" i="64"/>
  <c r="DD28" i="64"/>
  <c r="DC28" i="64"/>
  <c r="DB28" i="64"/>
  <c r="DA28" i="64"/>
  <c r="CZ28" i="64"/>
  <c r="CY28" i="64"/>
  <c r="CX28" i="64"/>
  <c r="CW28" i="64"/>
  <c r="CV28" i="64"/>
  <c r="CU28" i="64"/>
  <c r="CT28" i="64"/>
  <c r="CS28" i="64"/>
  <c r="CR28" i="64"/>
  <c r="CQ28" i="64"/>
  <c r="CP28" i="64"/>
  <c r="CO28" i="64"/>
  <c r="CN28" i="64"/>
  <c r="CM28" i="64"/>
  <c r="CL28" i="64"/>
  <c r="CK28" i="64"/>
  <c r="CJ28" i="64"/>
  <c r="CI28" i="64"/>
  <c r="CH28" i="64"/>
  <c r="CG28" i="64"/>
  <c r="CF28" i="64"/>
  <c r="CE28" i="64"/>
  <c r="CD28" i="64"/>
  <c r="CC28" i="64"/>
  <c r="CB28" i="64"/>
  <c r="CA28" i="64"/>
  <c r="BZ28" i="64"/>
  <c r="BY28" i="64"/>
  <c r="BX28" i="64"/>
  <c r="BW28" i="64"/>
  <c r="BV28" i="64"/>
  <c r="BU28" i="64"/>
  <c r="BT28" i="64"/>
  <c r="BS28" i="64"/>
  <c r="BR28" i="64"/>
  <c r="BQ28" i="64"/>
  <c r="BP28" i="64"/>
  <c r="BO28" i="64"/>
  <c r="BN28" i="64"/>
  <c r="BM28" i="64"/>
  <c r="BL28" i="64"/>
  <c r="BK28" i="64"/>
  <c r="BJ28" i="64"/>
  <c r="BI28" i="64"/>
  <c r="BH28" i="64"/>
  <c r="BG28" i="64"/>
  <c r="BF28" i="64"/>
  <c r="BE28" i="64"/>
  <c r="BD28" i="64"/>
  <c r="BC28" i="64"/>
  <c r="BB28" i="64"/>
  <c r="BA28" i="64"/>
  <c r="AZ28" i="64"/>
  <c r="HC13" i="64"/>
  <c r="HB13" i="64"/>
  <c r="HA13" i="64"/>
  <c r="GZ13" i="64"/>
  <c r="GY13" i="64"/>
  <c r="GX13" i="64"/>
  <c r="GW13" i="64"/>
  <c r="GV13" i="64"/>
  <c r="GU13" i="64"/>
  <c r="GT13" i="64"/>
  <c r="GS13" i="64"/>
  <c r="GR13" i="64"/>
  <c r="GQ13" i="64"/>
  <c r="GP13" i="64"/>
  <c r="GO13" i="64"/>
  <c r="GN13" i="64"/>
  <c r="GM13" i="64"/>
  <c r="GL13" i="64"/>
  <c r="GK13" i="64"/>
  <c r="GJ13" i="64"/>
  <c r="GI13" i="64"/>
  <c r="GH13" i="64"/>
  <c r="GG13" i="64"/>
  <c r="GF13" i="64"/>
  <c r="GE13" i="64"/>
  <c r="GD13" i="64"/>
  <c r="GC13" i="64"/>
  <c r="GB13" i="64"/>
  <c r="GA13" i="64"/>
  <c r="FZ13" i="64"/>
  <c r="FY13" i="64"/>
  <c r="FX13" i="64"/>
  <c r="FW13" i="64"/>
  <c r="FV13" i="64"/>
  <c r="FU13" i="64"/>
  <c r="FT13" i="64"/>
  <c r="FS13" i="64"/>
  <c r="FR13" i="64"/>
  <c r="FQ13" i="64"/>
  <c r="FP13" i="64"/>
  <c r="FO13" i="64"/>
  <c r="FN13" i="64"/>
  <c r="FM13" i="64"/>
  <c r="FL13" i="64"/>
  <c r="FK13" i="64"/>
  <c r="FJ13" i="64"/>
  <c r="FI13" i="64"/>
  <c r="FH13" i="64"/>
  <c r="FG13" i="64"/>
  <c r="FF13" i="64"/>
  <c r="FE13" i="64"/>
  <c r="FD13" i="64"/>
  <c r="FC13" i="64"/>
  <c r="FB13" i="64"/>
  <c r="FA13" i="64"/>
  <c r="EZ13" i="64"/>
  <c r="EY13" i="64"/>
  <c r="EX13" i="64"/>
  <c r="EW13" i="64"/>
  <c r="EV13" i="64"/>
  <c r="EU13" i="64"/>
  <c r="ET13" i="64"/>
  <c r="ES13" i="64"/>
  <c r="ER13" i="64"/>
  <c r="EQ13" i="64"/>
  <c r="EP13" i="64"/>
  <c r="EO13" i="64"/>
  <c r="EN13" i="64"/>
  <c r="EM13" i="64"/>
  <c r="EL13" i="64"/>
  <c r="EK13" i="64"/>
  <c r="EJ13" i="64"/>
  <c r="EI13" i="64"/>
  <c r="EH13" i="64"/>
  <c r="EG13" i="64"/>
  <c r="EF13" i="64"/>
  <c r="EE13" i="64"/>
  <c r="ED13" i="64"/>
  <c r="EC13" i="64"/>
  <c r="EB13" i="64"/>
  <c r="EA13" i="64"/>
  <c r="DZ13" i="64"/>
  <c r="DY13" i="64"/>
  <c r="DX13" i="64"/>
  <c r="DW13" i="64"/>
  <c r="DV13" i="64"/>
  <c r="DU13" i="64"/>
  <c r="DT13" i="64"/>
  <c r="DS13" i="64"/>
  <c r="DR13" i="64"/>
  <c r="DQ13" i="64"/>
  <c r="DP13" i="64"/>
  <c r="DO13" i="64"/>
  <c r="DN13" i="64"/>
  <c r="DM13" i="64"/>
  <c r="DL13" i="64"/>
  <c r="DK13" i="64"/>
  <c r="DJ13" i="64"/>
  <c r="DI13" i="64"/>
  <c r="DH13" i="64"/>
  <c r="DG13" i="64"/>
  <c r="DF13" i="64"/>
  <c r="DE13" i="64"/>
  <c r="DD13" i="64"/>
  <c r="DC13" i="64"/>
  <c r="DB13" i="64"/>
  <c r="DA13" i="64"/>
  <c r="CZ13" i="64"/>
  <c r="CY13" i="64"/>
  <c r="CX13" i="64"/>
  <c r="CW13" i="64"/>
  <c r="CV13" i="64"/>
  <c r="CU13" i="64"/>
  <c r="CT13" i="64"/>
  <c r="CS13" i="64"/>
  <c r="CR13" i="64"/>
  <c r="CQ13" i="64"/>
  <c r="CP13" i="64"/>
  <c r="CO13" i="64"/>
  <c r="CN13" i="64"/>
  <c r="CM13" i="64"/>
  <c r="CL13" i="64"/>
  <c r="CK13" i="64"/>
  <c r="CJ13" i="64"/>
  <c r="CI13" i="64"/>
  <c r="CH13" i="64"/>
  <c r="CG13" i="64"/>
  <c r="CF13" i="64"/>
  <c r="CE13" i="64"/>
  <c r="CD13" i="64"/>
  <c r="CC13" i="64"/>
  <c r="CB13" i="64"/>
  <c r="CA13" i="64"/>
  <c r="BZ13" i="64"/>
  <c r="BY13" i="64"/>
  <c r="BX13" i="64"/>
  <c r="BW13" i="64"/>
  <c r="BV13" i="64"/>
  <c r="BU13" i="64"/>
  <c r="BT13" i="64"/>
  <c r="BS13" i="64"/>
  <c r="BR13" i="64"/>
  <c r="BQ13" i="64"/>
  <c r="BP13" i="64"/>
  <c r="BO13" i="64"/>
  <c r="BN13" i="64"/>
  <c r="BM13" i="64"/>
  <c r="BL13" i="64"/>
  <c r="BK13" i="64"/>
  <c r="BJ13" i="64"/>
  <c r="BI13" i="64"/>
  <c r="BH13" i="64"/>
  <c r="BG13" i="64"/>
  <c r="BF13" i="64"/>
  <c r="BE13" i="64"/>
  <c r="BD13" i="64"/>
  <c r="BC13" i="64"/>
  <c r="BB13" i="64"/>
  <c r="BA13" i="64"/>
  <c r="AZ13" i="64"/>
  <c r="AY13" i="64"/>
  <c r="AX13" i="64"/>
  <c r="AV13" i="64"/>
  <c r="AU13" i="64"/>
  <c r="AT13" i="64"/>
  <c r="AS13" i="64"/>
  <c r="AR13" i="64"/>
  <c r="AQ13" i="64"/>
  <c r="AP13" i="64"/>
  <c r="AO13" i="64"/>
  <c r="AN13" i="64"/>
  <c r="AM13" i="64"/>
  <c r="AL13" i="64"/>
  <c r="AK13" i="64"/>
  <c r="AJ13" i="64"/>
  <c r="AI13" i="64"/>
  <c r="AH13" i="64"/>
  <c r="AG13" i="64"/>
  <c r="AF13" i="64"/>
  <c r="AE13" i="64"/>
  <c r="AD13" i="64"/>
  <c r="AC13" i="64"/>
  <c r="AB13" i="64"/>
  <c r="AA13" i="64"/>
  <c r="Z13" i="64"/>
  <c r="Y13" i="64"/>
  <c r="X13" i="64"/>
  <c r="W13" i="64"/>
  <c r="V13" i="64"/>
  <c r="U13" i="64"/>
  <c r="T13" i="64"/>
  <c r="S13" i="64"/>
  <c r="R13" i="64"/>
  <c r="Q13" i="64"/>
  <c r="P13" i="64"/>
  <c r="J138" i="63"/>
  <c r="H138" i="63"/>
  <c r="F138" i="63"/>
  <c r="D138" i="63"/>
  <c r="J137" i="63"/>
  <c r="H137" i="63"/>
  <c r="F137" i="63"/>
  <c r="D137" i="63"/>
  <c r="J135" i="63"/>
  <c r="K135" i="63" s="1"/>
  <c r="H135" i="63"/>
  <c r="I135" i="63" s="1"/>
  <c r="F135" i="63"/>
  <c r="G135" i="63" s="1"/>
  <c r="D135" i="63"/>
  <c r="E135" i="63" s="1"/>
  <c r="J131" i="63"/>
  <c r="K131" i="63" s="1"/>
  <c r="H131" i="63"/>
  <c r="I131" i="63" s="1"/>
  <c r="F131" i="63"/>
  <c r="G131" i="63" s="1"/>
  <c r="D131" i="63"/>
  <c r="E131" i="63" s="1"/>
  <c r="J120" i="63"/>
  <c r="H120" i="63"/>
  <c r="F120" i="63"/>
  <c r="D120" i="63"/>
  <c r="J119" i="63"/>
  <c r="H119" i="63"/>
  <c r="F119" i="63"/>
  <c r="D119" i="63"/>
  <c r="J117" i="63"/>
  <c r="K117" i="63" s="1"/>
  <c r="H117" i="63"/>
  <c r="I117" i="63" s="1"/>
  <c r="F117" i="63"/>
  <c r="G117" i="63" s="1"/>
  <c r="D117" i="63"/>
  <c r="E117" i="63" s="1"/>
  <c r="J113" i="63"/>
  <c r="K113" i="63" s="1"/>
  <c r="H113" i="63"/>
  <c r="I113" i="63" s="1"/>
  <c r="F113" i="63"/>
  <c r="G113" i="63" s="1"/>
  <c r="D113" i="63"/>
  <c r="E113" i="63" s="1"/>
  <c r="J103" i="63"/>
  <c r="H103" i="63"/>
  <c r="F103" i="63"/>
  <c r="D103" i="63"/>
  <c r="J102" i="63"/>
  <c r="H102" i="63"/>
  <c r="F102" i="63"/>
  <c r="D102" i="63"/>
  <c r="J100" i="63"/>
  <c r="K100" i="63" s="1"/>
  <c r="H100" i="63"/>
  <c r="I100" i="63" s="1"/>
  <c r="F100" i="63"/>
  <c r="G100" i="63" s="1"/>
  <c r="D100" i="63"/>
  <c r="E100" i="63" s="1"/>
  <c r="J89" i="63"/>
  <c r="H89" i="63"/>
  <c r="F89" i="63"/>
  <c r="D89" i="63"/>
  <c r="J88" i="63"/>
  <c r="H88" i="63"/>
  <c r="F88" i="63"/>
  <c r="D88" i="63"/>
  <c r="J86" i="63"/>
  <c r="K86" i="63" s="1"/>
  <c r="H86" i="63"/>
  <c r="I86" i="63" s="1"/>
  <c r="F86" i="63"/>
  <c r="G86" i="63" s="1"/>
  <c r="D86" i="63"/>
  <c r="E86" i="63" s="1"/>
  <c r="J75" i="63"/>
  <c r="H75" i="63"/>
  <c r="F75" i="63"/>
  <c r="D75" i="63"/>
  <c r="J74" i="63"/>
  <c r="H74" i="63"/>
  <c r="F74" i="63"/>
  <c r="D74" i="63"/>
  <c r="J72" i="63"/>
  <c r="K72" i="63" s="1"/>
  <c r="H72" i="63"/>
  <c r="I72" i="63" s="1"/>
  <c r="F72" i="63"/>
  <c r="G72" i="63" s="1"/>
  <c r="D72" i="63"/>
  <c r="E72" i="63" s="1"/>
  <c r="J68" i="63"/>
  <c r="K68" i="63" s="1"/>
  <c r="H68" i="63"/>
  <c r="I68" i="63" s="1"/>
  <c r="F68" i="63"/>
  <c r="G68" i="63" s="1"/>
  <c r="D68" i="63"/>
  <c r="E68" i="63" s="1"/>
  <c r="J58" i="63"/>
  <c r="H58" i="63"/>
  <c r="F58" i="63"/>
  <c r="J57" i="63"/>
  <c r="H57" i="63"/>
  <c r="F57" i="63"/>
  <c r="D57" i="63"/>
  <c r="J55" i="63"/>
  <c r="K55" i="63" s="1"/>
  <c r="H55" i="63"/>
  <c r="I55" i="63" s="1"/>
  <c r="F55" i="63"/>
  <c r="G55" i="63" s="1"/>
  <c r="D55" i="63"/>
  <c r="E55" i="63" s="1"/>
  <c r="J51" i="63"/>
  <c r="K51" i="63" s="1"/>
  <c r="H51" i="63"/>
  <c r="I51" i="63" s="1"/>
  <c r="F51" i="63"/>
  <c r="G51" i="63" s="1"/>
  <c r="D51" i="63"/>
  <c r="E51" i="63" s="1"/>
  <c r="J41" i="63"/>
  <c r="K41" i="63" s="1"/>
  <c r="H41" i="63"/>
  <c r="I41" i="63" s="1"/>
  <c r="F40" i="63"/>
  <c r="D40" i="63"/>
  <c r="F39" i="63"/>
  <c r="D39" i="63"/>
  <c r="H37" i="63"/>
  <c r="I37" i="63" s="1"/>
  <c r="F37" i="63"/>
  <c r="G37" i="63" s="1"/>
  <c r="D37" i="63"/>
  <c r="E37" i="63" s="1"/>
  <c r="J33" i="63"/>
  <c r="K33" i="63" s="1"/>
  <c r="H33" i="63"/>
  <c r="I33" i="63" s="1"/>
  <c r="F33" i="63"/>
  <c r="G33" i="63" s="1"/>
  <c r="D33" i="63"/>
  <c r="E33" i="63" s="1"/>
  <c r="J29" i="63"/>
  <c r="K29" i="63" s="1"/>
  <c r="H29" i="63"/>
  <c r="I29" i="63" s="1"/>
  <c r="F29" i="63"/>
  <c r="G29" i="63" s="1"/>
  <c r="D29" i="63"/>
  <c r="E29" i="63" s="1"/>
  <c r="J20" i="63"/>
  <c r="K20" i="63" s="1"/>
  <c r="H20" i="63"/>
  <c r="I20" i="63" s="1"/>
  <c r="L19" i="63"/>
  <c r="F19" i="63"/>
  <c r="D19" i="63"/>
  <c r="L18" i="63"/>
  <c r="F18" i="63"/>
  <c r="D18" i="63"/>
  <c r="L16" i="63"/>
  <c r="M16" i="63" s="1"/>
  <c r="J16" i="63"/>
  <c r="K16" i="63" s="1"/>
  <c r="H16" i="63"/>
  <c r="I16" i="63" s="1"/>
  <c r="F16" i="63"/>
  <c r="G16" i="63" s="1"/>
  <c r="D16" i="63"/>
  <c r="E16" i="63" s="1"/>
  <c r="M12" i="63"/>
  <c r="J12" i="63"/>
  <c r="K12" i="63" s="1"/>
  <c r="H12" i="63"/>
  <c r="I12" i="63" s="1"/>
  <c r="F12" i="63"/>
  <c r="G12" i="63" s="1"/>
  <c r="D12" i="63"/>
  <c r="E12" i="63" s="1"/>
  <c r="L8" i="63"/>
  <c r="M8" i="63" s="1"/>
  <c r="J8" i="63"/>
  <c r="K8" i="63" s="1"/>
  <c r="H8" i="63"/>
  <c r="I8" i="63" s="1"/>
  <c r="F8" i="63"/>
  <c r="G8" i="63" s="1"/>
  <c r="D8" i="63"/>
  <c r="E8" i="63" s="1"/>
  <c r="B8" i="62"/>
  <c r="F4" i="62"/>
  <c r="B4" i="62"/>
  <c r="F3" i="62"/>
  <c r="F2" i="62"/>
  <c r="N25" i="61"/>
  <c r="N24" i="61"/>
  <c r="N23" i="61"/>
  <c r="N22" i="61"/>
  <c r="N21" i="61"/>
  <c r="N20" i="61"/>
  <c r="N19" i="61"/>
  <c r="N18" i="61"/>
  <c r="N17" i="61"/>
  <c r="N16" i="61"/>
  <c r="M96" i="59"/>
  <c r="M99" i="59" s="1"/>
  <c r="L96" i="59"/>
  <c r="L99" i="59" s="1"/>
  <c r="K96" i="59"/>
  <c r="K99" i="59" s="1"/>
  <c r="J96" i="59"/>
  <c r="J99" i="59" s="1"/>
  <c r="I96" i="59"/>
  <c r="I99" i="59" s="1"/>
  <c r="H96" i="59"/>
  <c r="H99" i="59" s="1"/>
  <c r="G96" i="59"/>
  <c r="G99" i="59" s="1"/>
  <c r="F96" i="59"/>
  <c r="F99" i="59" s="1"/>
  <c r="E96" i="59"/>
  <c r="E99" i="59" s="1"/>
  <c r="D96" i="59"/>
  <c r="D99" i="59" s="1"/>
  <c r="C96" i="59"/>
  <c r="C99" i="59"/>
  <c r="B96" i="59"/>
  <c r="B99" i="59" s="1"/>
  <c r="N95" i="59"/>
  <c r="B28" i="62" s="1"/>
  <c r="N94" i="59"/>
  <c r="B31" i="62" s="1"/>
  <c r="N93" i="59"/>
  <c r="B26" i="62" s="1"/>
  <c r="N92" i="59"/>
  <c r="B32" i="62"/>
  <c r="N91" i="59"/>
  <c r="B30" i="62"/>
  <c r="N90" i="59"/>
  <c r="B24" i="62"/>
  <c r="N89" i="59"/>
  <c r="B25" i="62" s="1"/>
  <c r="N88" i="59"/>
  <c r="B27" i="62"/>
  <c r="N87" i="59"/>
  <c r="B29" i="62"/>
  <c r="M84" i="59"/>
  <c r="M100" i="59" s="1"/>
  <c r="L84" i="59"/>
  <c r="L100" i="59" s="1"/>
  <c r="K84" i="59"/>
  <c r="K100" i="59"/>
  <c r="J84" i="59"/>
  <c r="J100" i="59"/>
  <c r="I84" i="59"/>
  <c r="I100" i="59"/>
  <c r="H84" i="59"/>
  <c r="H100" i="59" s="1"/>
  <c r="G84" i="59"/>
  <c r="G100" i="59"/>
  <c r="F84" i="59"/>
  <c r="F100" i="59"/>
  <c r="E84" i="59"/>
  <c r="E100" i="59" s="1"/>
  <c r="D84" i="59"/>
  <c r="D100" i="59" s="1"/>
  <c r="C84" i="59"/>
  <c r="C100" i="59"/>
  <c r="B84" i="59"/>
  <c r="B100" i="59"/>
  <c r="Q83" i="59"/>
  <c r="P83" i="59"/>
  <c r="N83" i="59"/>
  <c r="B14" i="62" s="1"/>
  <c r="Q82" i="59"/>
  <c r="P82" i="59"/>
  <c r="N82" i="59"/>
  <c r="B15" i="62"/>
  <c r="Q81" i="59"/>
  <c r="P81" i="59"/>
  <c r="N81" i="59"/>
  <c r="B13" i="62" s="1"/>
  <c r="Q80" i="59"/>
  <c r="P80" i="59"/>
  <c r="N80" i="59"/>
  <c r="B17" i="62"/>
  <c r="Q79" i="59"/>
  <c r="P79" i="59"/>
  <c r="N79" i="59"/>
  <c r="B18" i="62" s="1"/>
  <c r="Q78" i="59"/>
  <c r="P78" i="59"/>
  <c r="N78" i="59"/>
  <c r="B11" i="62"/>
  <c r="Q77" i="59"/>
  <c r="P77" i="59"/>
  <c r="N77" i="59"/>
  <c r="B16" i="62" s="1"/>
  <c r="Q76" i="59"/>
  <c r="P76" i="59"/>
  <c r="N76" i="59"/>
  <c r="B12" i="62"/>
  <c r="Q75" i="59"/>
  <c r="P75" i="59"/>
  <c r="N75" i="59"/>
  <c r="M72" i="59"/>
  <c r="L72" i="59"/>
  <c r="K72" i="59"/>
  <c r="J72" i="59"/>
  <c r="I72" i="59"/>
  <c r="H72" i="59"/>
  <c r="G72" i="59"/>
  <c r="F72" i="59"/>
  <c r="E72" i="59"/>
  <c r="D72" i="59"/>
  <c r="C72" i="59"/>
  <c r="B72" i="59"/>
  <c r="P71" i="59"/>
  <c r="N71" i="59"/>
  <c r="Q71" i="59"/>
  <c r="P70" i="59"/>
  <c r="N70" i="59"/>
  <c r="Q70" i="59"/>
  <c r="P69" i="59"/>
  <c r="N69" i="59"/>
  <c r="Q69" i="59"/>
  <c r="Q68" i="59"/>
  <c r="P68" i="59"/>
  <c r="N68" i="59"/>
  <c r="P67" i="59"/>
  <c r="N67" i="59"/>
  <c r="Q67" i="59"/>
  <c r="P66" i="59"/>
  <c r="N66" i="59"/>
  <c r="Q66" i="59" s="1"/>
  <c r="P65" i="59"/>
  <c r="N65" i="59"/>
  <c r="Q65" i="59" s="1"/>
  <c r="P64" i="59"/>
  <c r="N64" i="59"/>
  <c r="Q64" i="59" s="1"/>
  <c r="P63" i="59"/>
  <c r="N63" i="59"/>
  <c r="Q63" i="59"/>
  <c r="M60" i="59"/>
  <c r="L60" i="59"/>
  <c r="K60" i="59"/>
  <c r="J60" i="59"/>
  <c r="I60" i="59"/>
  <c r="H60" i="59"/>
  <c r="G60" i="59"/>
  <c r="F60" i="59"/>
  <c r="E60" i="59"/>
  <c r="D60" i="59"/>
  <c r="C60" i="59"/>
  <c r="B60" i="59"/>
  <c r="P59" i="59"/>
  <c r="N59" i="59"/>
  <c r="Q59" i="59" s="1"/>
  <c r="P58" i="59"/>
  <c r="N58" i="59"/>
  <c r="Q58" i="59" s="1"/>
  <c r="P57" i="59"/>
  <c r="N57" i="59"/>
  <c r="Q57" i="59" s="1"/>
  <c r="P56" i="59"/>
  <c r="N56" i="59"/>
  <c r="Q56" i="59"/>
  <c r="P55" i="59"/>
  <c r="N55" i="59"/>
  <c r="Q55" i="59"/>
  <c r="P54" i="59"/>
  <c r="N54" i="59"/>
  <c r="Q54" i="59" s="1"/>
  <c r="P53" i="59"/>
  <c r="N53" i="59"/>
  <c r="Q53" i="59" s="1"/>
  <c r="P52" i="59"/>
  <c r="N52" i="59"/>
  <c r="Q52" i="59"/>
  <c r="P51" i="59"/>
  <c r="N51" i="59"/>
  <c r="Q51" i="59" s="1"/>
  <c r="L48" i="59"/>
  <c r="K48" i="59"/>
  <c r="J48" i="59"/>
  <c r="I48" i="59"/>
  <c r="H48" i="59"/>
  <c r="G48" i="59"/>
  <c r="F48" i="59"/>
  <c r="E48" i="59"/>
  <c r="D48" i="59"/>
  <c r="C48" i="59"/>
  <c r="B48" i="59"/>
  <c r="P47" i="59"/>
  <c r="N47" i="59"/>
  <c r="Q47" i="59" s="1"/>
  <c r="P46" i="59"/>
  <c r="N46" i="59"/>
  <c r="Q46" i="59"/>
  <c r="P45" i="59"/>
  <c r="N45" i="59"/>
  <c r="Q45" i="59"/>
  <c r="P44" i="59"/>
  <c r="N44" i="59"/>
  <c r="Q44" i="59" s="1"/>
  <c r="P43" i="59"/>
  <c r="N43" i="59"/>
  <c r="Q43" i="59" s="1"/>
  <c r="P42" i="59"/>
  <c r="N42" i="59"/>
  <c r="Q42" i="59"/>
  <c r="P41" i="59"/>
  <c r="N41" i="59"/>
  <c r="Q41" i="59" s="1"/>
  <c r="P40" i="59"/>
  <c r="N40" i="59"/>
  <c r="Q40" i="59" s="1"/>
  <c r="P39" i="59"/>
  <c r="N39" i="59"/>
  <c r="Q39" i="59" s="1"/>
  <c r="U41" i="55"/>
  <c r="M41" i="55"/>
  <c r="E41" i="55"/>
  <c r="M38" i="55"/>
  <c r="L38" i="55"/>
  <c r="K38" i="55"/>
  <c r="J38" i="55"/>
  <c r="I38" i="55"/>
  <c r="H38" i="55"/>
  <c r="G38" i="55"/>
  <c r="G41" i="55"/>
  <c r="F38" i="55"/>
  <c r="E38" i="55"/>
  <c r="D38" i="55"/>
  <c r="C38" i="55"/>
  <c r="C41" i="55"/>
  <c r="B38" i="55"/>
  <c r="N38" i="55"/>
  <c r="N37" i="55"/>
  <c r="N36" i="55"/>
  <c r="N35" i="55"/>
  <c r="M32" i="55"/>
  <c r="L32" i="55"/>
  <c r="L41" i="55"/>
  <c r="K32" i="55"/>
  <c r="K41" i="55"/>
  <c r="J32" i="55"/>
  <c r="J41" i="55"/>
  <c r="I32" i="55"/>
  <c r="I41" i="55"/>
  <c r="H32" i="55"/>
  <c r="H41" i="55"/>
  <c r="G32" i="55"/>
  <c r="F32" i="55"/>
  <c r="F41" i="55"/>
  <c r="E32" i="55"/>
  <c r="D32" i="55"/>
  <c r="D41" i="55"/>
  <c r="C32" i="55"/>
  <c r="B32" i="55"/>
  <c r="B41" i="55"/>
  <c r="N31" i="55"/>
  <c r="N30" i="55"/>
  <c r="N29" i="55"/>
  <c r="N28" i="55"/>
  <c r="N27" i="55"/>
  <c r="N26" i="55"/>
  <c r="M23" i="55"/>
  <c r="L23" i="55"/>
  <c r="K23" i="55"/>
  <c r="J23" i="55"/>
  <c r="I23" i="55"/>
  <c r="H23" i="55"/>
  <c r="G23" i="55"/>
  <c r="F23" i="55"/>
  <c r="E23" i="55"/>
  <c r="D23" i="55"/>
  <c r="C23" i="55"/>
  <c r="B23" i="55"/>
  <c r="P23" i="55"/>
  <c r="N22" i="55"/>
  <c r="N21" i="55"/>
  <c r="N20" i="55"/>
  <c r="N19" i="55"/>
  <c r="B7" i="62"/>
  <c r="N18" i="55"/>
  <c r="B6" i="62"/>
  <c r="N17" i="55"/>
  <c r="B5" i="62"/>
  <c r="N16" i="55"/>
  <c r="N15" i="55"/>
  <c r="B3" i="62"/>
  <c r="N14" i="55"/>
  <c r="B2" i="62"/>
  <c r="M11" i="55"/>
  <c r="L11" i="55"/>
  <c r="K11" i="55"/>
  <c r="J11" i="55"/>
  <c r="F11" i="55"/>
  <c r="E11" i="55"/>
  <c r="D11" i="55"/>
  <c r="C11" i="55"/>
  <c r="I10" i="55"/>
  <c r="G10" i="55"/>
  <c r="B10" i="55"/>
  <c r="I9" i="55"/>
  <c r="H9" i="55"/>
  <c r="H11" i="55" s="1"/>
  <c r="G9" i="55"/>
  <c r="B9" i="55"/>
  <c r="I8" i="55"/>
  <c r="G8" i="55"/>
  <c r="B8" i="55"/>
  <c r="I7" i="55"/>
  <c r="G7" i="55"/>
  <c r="B7" i="55"/>
  <c r="I6" i="55"/>
  <c r="G6" i="55"/>
  <c r="B6" i="55"/>
  <c r="I5" i="55"/>
  <c r="G5" i="55"/>
  <c r="B5" i="55"/>
  <c r="I4" i="55"/>
  <c r="G4" i="55"/>
  <c r="B4" i="55"/>
  <c r="I3" i="55"/>
  <c r="G3" i="55"/>
  <c r="B3" i="55"/>
  <c r="I2" i="55"/>
  <c r="G2" i="55"/>
  <c r="B2" i="55"/>
  <c r="M182" i="54"/>
  <c r="L182" i="54"/>
  <c r="K182" i="54"/>
  <c r="J182" i="54"/>
  <c r="I182" i="54"/>
  <c r="H182" i="54"/>
  <c r="G182" i="54"/>
  <c r="F182" i="54"/>
  <c r="E182" i="54"/>
  <c r="D182" i="54"/>
  <c r="C182" i="54"/>
  <c r="B182" i="54"/>
  <c r="M181" i="54"/>
  <c r="L181" i="54"/>
  <c r="K181" i="54"/>
  <c r="J181" i="54"/>
  <c r="I181" i="54"/>
  <c r="H181" i="54"/>
  <c r="G181" i="54"/>
  <c r="F181" i="54"/>
  <c r="E181" i="54"/>
  <c r="D181" i="54"/>
  <c r="C181" i="54"/>
  <c r="B181" i="54"/>
  <c r="N180" i="54"/>
  <c r="N179" i="54"/>
  <c r="N178" i="54"/>
  <c r="N177" i="54"/>
  <c r="N176" i="54"/>
  <c r="N175" i="54"/>
  <c r="N174" i="54"/>
  <c r="N173" i="54"/>
  <c r="N172" i="54"/>
  <c r="N171" i="54"/>
  <c r="N170" i="54"/>
  <c r="N169" i="54"/>
  <c r="N168" i="54"/>
  <c r="N167" i="54"/>
  <c r="N166" i="54"/>
  <c r="N165" i="54"/>
  <c r="N164" i="54"/>
  <c r="N163" i="54"/>
  <c r="M159" i="54"/>
  <c r="L159" i="54"/>
  <c r="K159" i="54"/>
  <c r="J159" i="54"/>
  <c r="I159" i="54"/>
  <c r="H159" i="54"/>
  <c r="G159" i="54"/>
  <c r="F159" i="54"/>
  <c r="E159" i="54"/>
  <c r="D159" i="54"/>
  <c r="C159" i="54"/>
  <c r="B159" i="54"/>
  <c r="M158" i="54"/>
  <c r="L158" i="54"/>
  <c r="K158" i="54"/>
  <c r="J158" i="54"/>
  <c r="I158" i="54"/>
  <c r="H158" i="54"/>
  <c r="G158" i="54"/>
  <c r="F158" i="54"/>
  <c r="E158" i="54"/>
  <c r="D158" i="54"/>
  <c r="C158" i="54"/>
  <c r="B158" i="54"/>
  <c r="N157" i="54"/>
  <c r="N156" i="54"/>
  <c r="N155" i="54"/>
  <c r="N154" i="54"/>
  <c r="N153" i="54"/>
  <c r="N152" i="54"/>
  <c r="N151" i="54"/>
  <c r="N150" i="54"/>
  <c r="N149" i="54"/>
  <c r="N148" i="54"/>
  <c r="N147" i="54"/>
  <c r="N146" i="54"/>
  <c r="N145" i="54"/>
  <c r="N144" i="54"/>
  <c r="N143" i="54"/>
  <c r="N142" i="54"/>
  <c r="N158" i="54" s="1"/>
  <c r="N141" i="54"/>
  <c r="N140" i="54"/>
  <c r="M135" i="54"/>
  <c r="L135" i="54"/>
  <c r="K135" i="54"/>
  <c r="J135" i="54"/>
  <c r="I135" i="54"/>
  <c r="H135" i="54"/>
  <c r="G135" i="54"/>
  <c r="F135" i="54"/>
  <c r="E135" i="54"/>
  <c r="D135" i="54"/>
  <c r="C135" i="54"/>
  <c r="B135" i="54"/>
  <c r="M134" i="54"/>
  <c r="L134" i="54"/>
  <c r="K134" i="54"/>
  <c r="J134" i="54"/>
  <c r="I134" i="54"/>
  <c r="H134" i="54"/>
  <c r="G134" i="54"/>
  <c r="F134" i="54"/>
  <c r="E134" i="54"/>
  <c r="D134" i="54"/>
  <c r="C134" i="54"/>
  <c r="B134" i="54"/>
  <c r="N133" i="54"/>
  <c r="N132" i="54"/>
  <c r="N131" i="54"/>
  <c r="N130" i="54"/>
  <c r="N129" i="54"/>
  <c r="N128" i="54"/>
  <c r="N127" i="54"/>
  <c r="N126" i="54"/>
  <c r="N125" i="54"/>
  <c r="N124" i="54"/>
  <c r="N123" i="54"/>
  <c r="N122" i="54"/>
  <c r="N121" i="54"/>
  <c r="N120" i="54"/>
  <c r="N119" i="54"/>
  <c r="N118" i="54"/>
  <c r="N117" i="54"/>
  <c r="N116" i="54"/>
  <c r="M111" i="54"/>
  <c r="L111" i="54"/>
  <c r="K111" i="54"/>
  <c r="J111" i="54"/>
  <c r="I111" i="54"/>
  <c r="H111" i="54"/>
  <c r="G111" i="54"/>
  <c r="F111" i="54"/>
  <c r="E111" i="54"/>
  <c r="D111" i="54"/>
  <c r="C111" i="54"/>
  <c r="B111" i="54"/>
  <c r="M110" i="54"/>
  <c r="L110" i="54"/>
  <c r="K110" i="54"/>
  <c r="J110" i="54"/>
  <c r="I110" i="54"/>
  <c r="H110" i="54"/>
  <c r="G110" i="54"/>
  <c r="F110" i="54"/>
  <c r="E110" i="54"/>
  <c r="D110" i="54"/>
  <c r="C110" i="54"/>
  <c r="B110" i="54"/>
  <c r="N108" i="54"/>
  <c r="N107" i="54"/>
  <c r="N106" i="54"/>
  <c r="N105" i="54"/>
  <c r="N104" i="54"/>
  <c r="N103" i="54"/>
  <c r="N102" i="54"/>
  <c r="N101" i="54"/>
  <c r="N100" i="54"/>
  <c r="N99" i="54"/>
  <c r="N98" i="54"/>
  <c r="N97" i="54"/>
  <c r="N96" i="54"/>
  <c r="N95" i="54"/>
  <c r="N94" i="54"/>
  <c r="N93" i="54"/>
  <c r="N92" i="54"/>
  <c r="M87" i="54"/>
  <c r="L87" i="54"/>
  <c r="K87" i="54"/>
  <c r="J87" i="54"/>
  <c r="I87" i="54"/>
  <c r="H87" i="54"/>
  <c r="G87" i="54"/>
  <c r="F87" i="54"/>
  <c r="E87" i="54"/>
  <c r="D87" i="54"/>
  <c r="C87" i="54"/>
  <c r="B87" i="54"/>
  <c r="M86" i="54"/>
  <c r="L86" i="54"/>
  <c r="K86" i="54"/>
  <c r="J86" i="54"/>
  <c r="I86" i="54"/>
  <c r="H86" i="54"/>
  <c r="G86" i="54"/>
  <c r="F86" i="54"/>
  <c r="E86" i="54"/>
  <c r="D86" i="54"/>
  <c r="C86" i="54"/>
  <c r="B86" i="54"/>
  <c r="N85" i="54"/>
  <c r="B213" i="54" s="1"/>
  <c r="N84" i="54"/>
  <c r="B212" i="54"/>
  <c r="N83" i="54"/>
  <c r="B215" i="54" s="1"/>
  <c r="N82" i="54"/>
  <c r="B214" i="54" s="1"/>
  <c r="N81" i="54"/>
  <c r="B217" i="54" s="1"/>
  <c r="N80" i="54"/>
  <c r="B216" i="54" s="1"/>
  <c r="N79" i="54"/>
  <c r="B225" i="54" s="1"/>
  <c r="N78" i="54"/>
  <c r="B224" i="54"/>
  <c r="N77" i="54"/>
  <c r="B223" i="54" s="1"/>
  <c r="N76" i="54"/>
  <c r="B222" i="54" s="1"/>
  <c r="N75" i="54"/>
  <c r="B211" i="54"/>
  <c r="N74" i="54"/>
  <c r="B210" i="54" s="1"/>
  <c r="N73" i="54"/>
  <c r="B221" i="54" s="1"/>
  <c r="N72" i="54"/>
  <c r="B220" i="54" s="1"/>
  <c r="N71" i="54"/>
  <c r="B219" i="54" s="1"/>
  <c r="N70" i="54"/>
  <c r="B218" i="54" s="1"/>
  <c r="N69" i="54"/>
  <c r="B227" i="54" s="1"/>
  <c r="N68" i="54"/>
  <c r="B226" i="54"/>
  <c r="ER13" i="50"/>
  <c r="EO13" i="50"/>
  <c r="EN13" i="50"/>
  <c r="EL13" i="50"/>
  <c r="EK13" i="50"/>
  <c r="EJ13" i="50"/>
  <c r="ET12" i="50"/>
  <c r="ES12" i="50"/>
  <c r="ER12" i="50"/>
  <c r="EQ12" i="50"/>
  <c r="EP12" i="50"/>
  <c r="EO12" i="50"/>
  <c r="EN12" i="50"/>
  <c r="EM12" i="50"/>
  <c r="EL12" i="50"/>
  <c r="EK12" i="50"/>
  <c r="EJ12" i="50"/>
  <c r="ET11" i="50"/>
  <c r="ES11" i="50"/>
  <c r="ER11" i="50"/>
  <c r="EQ11" i="50"/>
  <c r="EP11" i="50"/>
  <c r="EO11" i="50"/>
  <c r="EN11" i="50"/>
  <c r="EM11" i="50"/>
  <c r="EL11" i="50"/>
  <c r="EK11" i="50"/>
  <c r="EJ11" i="50"/>
  <c r="EI11" i="50"/>
  <c r="ET10" i="50"/>
  <c r="ES10" i="50"/>
  <c r="ER10" i="50"/>
  <c r="EQ10" i="50"/>
  <c r="EP10" i="50"/>
  <c r="EO10" i="50"/>
  <c r="EN10" i="50"/>
  <c r="EM10" i="50"/>
  <c r="EL10" i="50"/>
  <c r="EK10" i="50"/>
  <c r="EJ10" i="50"/>
  <c r="EI10" i="50"/>
  <c r="ET9" i="50"/>
  <c r="ES9" i="50"/>
  <c r="ER9" i="50"/>
  <c r="EQ9" i="50"/>
  <c r="EP9" i="50"/>
  <c r="EO9" i="50"/>
  <c r="EN9" i="50"/>
  <c r="EM9" i="50"/>
  <c r="EL9" i="50"/>
  <c r="EK9" i="50"/>
  <c r="EJ9" i="50"/>
  <c r="EI9" i="50"/>
  <c r="ET8" i="50"/>
  <c r="ES8" i="50"/>
  <c r="ER8" i="50"/>
  <c r="EQ8" i="50"/>
  <c r="EP8" i="50"/>
  <c r="EO8" i="50"/>
  <c r="EN8" i="50"/>
  <c r="EM8" i="50"/>
  <c r="EL8" i="50"/>
  <c r="EK8" i="50"/>
  <c r="EJ8" i="50"/>
  <c r="EI8" i="50"/>
  <c r="A8" i="50"/>
  <c r="ET7" i="50"/>
  <c r="ES7" i="50"/>
  <c r="ER7" i="50"/>
  <c r="EQ7" i="50"/>
  <c r="EP7" i="50"/>
  <c r="EO7" i="50"/>
  <c r="EN7" i="50"/>
  <c r="EM7" i="50"/>
  <c r="EL7" i="50"/>
  <c r="EK7" i="50"/>
  <c r="EJ7" i="50"/>
  <c r="EI7" i="50"/>
  <c r="A7" i="50"/>
  <c r="ET6" i="50"/>
  <c r="ES6" i="50"/>
  <c r="ER6" i="50"/>
  <c r="EQ6" i="50"/>
  <c r="EP6" i="50"/>
  <c r="EO6" i="50"/>
  <c r="EN6" i="50"/>
  <c r="EM6" i="50"/>
  <c r="EL6" i="50"/>
  <c r="EK6" i="50"/>
  <c r="EJ6" i="50"/>
  <c r="EI6" i="50"/>
  <c r="A6" i="50"/>
  <c r="ET1" i="50"/>
  <c r="ES1" i="50"/>
  <c r="ER1" i="50"/>
  <c r="EQ1" i="50"/>
  <c r="EP1" i="50"/>
  <c r="EI1" i="50"/>
  <c r="FZ3" i="46"/>
  <c r="FY3" i="46"/>
  <c r="FX3" i="46"/>
  <c r="FW3" i="46"/>
  <c r="FV3" i="46"/>
  <c r="FU3" i="46"/>
  <c r="FT3" i="46"/>
  <c r="FS3" i="46"/>
  <c r="FR3" i="46"/>
  <c r="FQ3" i="46"/>
  <c r="FP3" i="46"/>
  <c r="FO3" i="46"/>
  <c r="FN3" i="46"/>
  <c r="FM3" i="46"/>
  <c r="FL3" i="46"/>
  <c r="FK3" i="46"/>
  <c r="FJ3" i="46"/>
  <c r="FI3" i="46"/>
  <c r="FH3" i="46"/>
  <c r="FG3" i="46"/>
  <c r="FF3" i="46"/>
  <c r="FE3" i="46"/>
  <c r="FD3" i="46"/>
  <c r="FC3" i="46"/>
  <c r="FB3" i="46"/>
  <c r="FA3" i="46"/>
  <c r="EZ3" i="46"/>
  <c r="EY3" i="46"/>
  <c r="EX3" i="46"/>
  <c r="EW3" i="46"/>
  <c r="EV3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N3" i="46"/>
  <c r="DM3" i="46"/>
  <c r="DL3" i="46"/>
  <c r="DK3" i="46"/>
  <c r="DJ3" i="46"/>
  <c r="DI3" i="46"/>
  <c r="DH3" i="46"/>
  <c r="DG3" i="46"/>
  <c r="DF3" i="46"/>
  <c r="DE3" i="46"/>
  <c r="DD3" i="46"/>
  <c r="DC3" i="46"/>
  <c r="DB3" i="46"/>
  <c r="DA3" i="46"/>
  <c r="CZ3" i="46"/>
  <c r="CY3" i="46"/>
  <c r="CX3" i="46"/>
  <c r="CW3" i="46"/>
  <c r="CV3" i="46"/>
  <c r="CU3" i="46"/>
  <c r="CT3" i="46"/>
  <c r="CS3" i="46"/>
  <c r="CR3" i="46"/>
  <c r="CQ3" i="46"/>
  <c r="CP3" i="46"/>
  <c r="CO3" i="46"/>
  <c r="CN3" i="46"/>
  <c r="CM3" i="46"/>
  <c r="CL3" i="46"/>
  <c r="CK3" i="46"/>
  <c r="CJ3" i="46"/>
  <c r="CI3" i="46"/>
  <c r="CH3" i="46"/>
  <c r="CG3" i="46"/>
  <c r="CF3" i="46"/>
  <c r="CE3" i="46"/>
  <c r="CD3" i="46"/>
  <c r="CC3" i="46"/>
  <c r="CB3" i="46"/>
  <c r="CA3" i="46"/>
  <c r="BZ3" i="46"/>
  <c r="BY3" i="46"/>
  <c r="BX3" i="46"/>
  <c r="BW3" i="46"/>
  <c r="BV3" i="46"/>
  <c r="BU3" i="46"/>
  <c r="BT3" i="46"/>
  <c r="BS3" i="46"/>
  <c r="BR3" i="46"/>
  <c r="BQ3" i="46"/>
  <c r="BP3" i="46"/>
  <c r="BO3" i="46"/>
  <c r="BN3" i="46"/>
  <c r="BM3" i="46"/>
  <c r="BL3" i="46"/>
  <c r="BK3" i="46"/>
  <c r="BJ3" i="46"/>
  <c r="BI3" i="46"/>
  <c r="BH3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B3" i="46"/>
  <c r="DM2" i="46"/>
  <c r="DL2" i="46"/>
  <c r="DK2" i="46"/>
  <c r="DJ2" i="46"/>
  <c r="DI2" i="46"/>
  <c r="DH2" i="46"/>
  <c r="DG2" i="46"/>
  <c r="DF2" i="46"/>
  <c r="DE2" i="46"/>
  <c r="DD2" i="46"/>
  <c r="DC2" i="46"/>
  <c r="DB2" i="46"/>
  <c r="DA2" i="46"/>
  <c r="CZ2" i="46"/>
  <c r="CY2" i="46"/>
  <c r="CX2" i="46"/>
  <c r="CW2" i="46"/>
  <c r="CV2" i="46"/>
  <c r="CU2" i="46"/>
  <c r="CT2" i="46"/>
  <c r="CS2" i="46"/>
  <c r="CR2" i="46"/>
  <c r="CQ2" i="46"/>
  <c r="CP2" i="46"/>
  <c r="CO2" i="46"/>
  <c r="CN2" i="46"/>
  <c r="CM2" i="46"/>
  <c r="CL2" i="46"/>
  <c r="CK2" i="46"/>
  <c r="CJ2" i="46"/>
  <c r="CI2" i="46"/>
  <c r="CH2" i="46"/>
  <c r="CG2" i="46"/>
  <c r="CF2" i="46"/>
  <c r="CE2" i="46"/>
  <c r="CD2" i="46"/>
  <c r="CC2" i="46"/>
  <c r="CB2" i="46"/>
  <c r="CA2" i="46"/>
  <c r="BZ2" i="46"/>
  <c r="BY2" i="46"/>
  <c r="BX2" i="46"/>
  <c r="BW2" i="46"/>
  <c r="BV2" i="46"/>
  <c r="BU2" i="46"/>
  <c r="BT2" i="46"/>
  <c r="BS2" i="46"/>
  <c r="BR2" i="46"/>
  <c r="BQ2" i="46"/>
  <c r="BP2" i="46"/>
  <c r="BO2" i="46"/>
  <c r="BN2" i="46"/>
  <c r="BM2" i="46"/>
  <c r="BL2" i="46"/>
  <c r="BK2" i="46"/>
  <c r="BJ2" i="46"/>
  <c r="BI2" i="46"/>
  <c r="BH2" i="46"/>
  <c r="BG2" i="46"/>
  <c r="BF2" i="46"/>
  <c r="BE2" i="46"/>
  <c r="BD2" i="46"/>
  <c r="BC2" i="46"/>
  <c r="BB2" i="46"/>
  <c r="BA2" i="46"/>
  <c r="AZ2" i="46"/>
  <c r="AY2" i="46"/>
  <c r="AX2" i="46"/>
  <c r="AW2" i="46"/>
  <c r="AV2" i="46"/>
  <c r="AU2" i="46"/>
  <c r="AT2" i="46"/>
  <c r="AS2" i="46"/>
  <c r="AR2" i="46"/>
  <c r="AQ2" i="46"/>
  <c r="AP2" i="46"/>
  <c r="AO2" i="46"/>
  <c r="AN2" i="46"/>
  <c r="AM2" i="46"/>
  <c r="AL2" i="46"/>
  <c r="AK2" i="46"/>
  <c r="AJ2" i="46"/>
  <c r="AI2" i="46"/>
  <c r="AH2" i="46"/>
  <c r="AG2" i="46"/>
  <c r="AF2" i="46"/>
  <c r="AE2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B2" i="46"/>
  <c r="M13" i="44"/>
  <c r="L13" i="44"/>
  <c r="K13" i="44"/>
  <c r="J13" i="44"/>
  <c r="I13" i="44"/>
  <c r="H13" i="44"/>
  <c r="G13" i="44"/>
  <c r="F13" i="44"/>
  <c r="E13" i="44"/>
  <c r="D13" i="44"/>
  <c r="C13" i="44"/>
  <c r="B13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M6" i="44"/>
  <c r="L6" i="44"/>
  <c r="K6" i="44"/>
  <c r="J6" i="44"/>
  <c r="I6" i="44"/>
  <c r="H6" i="44"/>
  <c r="G6" i="44"/>
  <c r="F6" i="44"/>
  <c r="E6" i="44"/>
  <c r="D6" i="44"/>
  <c r="C6" i="44"/>
  <c r="B6" i="44"/>
  <c r="M5" i="44"/>
  <c r="L5" i="44"/>
  <c r="K5" i="44"/>
  <c r="J5" i="44"/>
  <c r="I5" i="44"/>
  <c r="H5" i="44"/>
  <c r="G5" i="44"/>
  <c r="F5" i="44"/>
  <c r="E5" i="44"/>
  <c r="D5" i="44"/>
  <c r="C5" i="44"/>
  <c r="B5" i="44"/>
  <c r="M4" i="44"/>
  <c r="L4" i="44"/>
  <c r="K4" i="44"/>
  <c r="J4" i="44"/>
  <c r="I4" i="44"/>
  <c r="H4" i="44"/>
  <c r="G4" i="44"/>
  <c r="F4" i="44"/>
  <c r="E4" i="44"/>
  <c r="D4" i="44"/>
  <c r="C4" i="44"/>
  <c r="B4" i="44"/>
  <c r="M3" i="44"/>
  <c r="L3" i="44"/>
  <c r="K3" i="44"/>
  <c r="J3" i="44"/>
  <c r="I3" i="44"/>
  <c r="H3" i="44"/>
  <c r="G3" i="44"/>
  <c r="F3" i="44"/>
  <c r="E3" i="44"/>
  <c r="D3" i="44"/>
  <c r="C3" i="44"/>
  <c r="B3" i="44"/>
  <c r="M2" i="44"/>
  <c r="L2" i="44"/>
  <c r="K2" i="44"/>
  <c r="J2" i="44"/>
  <c r="I2" i="44"/>
  <c r="H2" i="44"/>
  <c r="G2" i="44"/>
  <c r="F2" i="44"/>
  <c r="E2" i="44"/>
  <c r="D2" i="44"/>
  <c r="C2" i="44"/>
  <c r="B2" i="44"/>
  <c r="M1" i="44"/>
  <c r="L1" i="44"/>
  <c r="K1" i="44"/>
  <c r="J1" i="44"/>
  <c r="I1" i="44"/>
  <c r="H1" i="44"/>
  <c r="G1" i="44"/>
  <c r="F1" i="44"/>
  <c r="E1" i="44"/>
  <c r="D1" i="44"/>
  <c r="C1" i="44"/>
  <c r="B1" i="44"/>
  <c r="M46" i="40"/>
  <c r="L46" i="40"/>
  <c r="K46" i="40"/>
  <c r="J46" i="40"/>
  <c r="I46" i="40"/>
  <c r="H46" i="40"/>
  <c r="G46" i="40"/>
  <c r="F46" i="40"/>
  <c r="E46" i="40"/>
  <c r="D46" i="40"/>
  <c r="C46" i="40"/>
  <c r="B46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M8" i="40"/>
  <c r="L8" i="40"/>
  <c r="K8" i="40"/>
  <c r="J8" i="40"/>
  <c r="I8" i="40"/>
  <c r="H8" i="40"/>
  <c r="G8" i="40"/>
  <c r="F8" i="40"/>
  <c r="E8" i="40"/>
  <c r="D8" i="40"/>
  <c r="C8" i="40"/>
  <c r="B8" i="40"/>
  <c r="M7" i="40"/>
  <c r="L7" i="40"/>
  <c r="K7" i="40"/>
  <c r="J7" i="40"/>
  <c r="I7" i="40"/>
  <c r="H7" i="40"/>
  <c r="G7" i="40"/>
  <c r="F7" i="40"/>
  <c r="E7" i="40"/>
  <c r="D7" i="40"/>
  <c r="C7" i="40"/>
  <c r="B7" i="40"/>
  <c r="M6" i="40"/>
  <c r="L6" i="40"/>
  <c r="K6" i="40"/>
  <c r="J6" i="40"/>
  <c r="I6" i="40"/>
  <c r="H6" i="40"/>
  <c r="G6" i="40"/>
  <c r="F6" i="40"/>
  <c r="E6" i="40"/>
  <c r="D6" i="40"/>
  <c r="C6" i="40"/>
  <c r="B6" i="40"/>
  <c r="M5" i="40"/>
  <c r="L5" i="40"/>
  <c r="K5" i="40"/>
  <c r="J5" i="40"/>
  <c r="I5" i="40"/>
  <c r="H5" i="40"/>
  <c r="G5" i="40"/>
  <c r="F5" i="40"/>
  <c r="E5" i="40"/>
  <c r="D5" i="40"/>
  <c r="C5" i="40"/>
  <c r="B5" i="40"/>
  <c r="M4" i="40"/>
  <c r="L4" i="40"/>
  <c r="K4" i="40"/>
  <c r="J4" i="40"/>
  <c r="I4" i="40"/>
  <c r="H4" i="40"/>
  <c r="G4" i="40"/>
  <c r="F4" i="40"/>
  <c r="E4" i="40"/>
  <c r="D4" i="40"/>
  <c r="C4" i="40"/>
  <c r="B4" i="40"/>
  <c r="M3" i="40"/>
  <c r="L3" i="40"/>
  <c r="K3" i="40"/>
  <c r="J3" i="40"/>
  <c r="I3" i="40"/>
  <c r="H3" i="40"/>
  <c r="G3" i="40"/>
  <c r="F3" i="40"/>
  <c r="E3" i="40"/>
  <c r="D3" i="40"/>
  <c r="C3" i="40"/>
  <c r="B3" i="40"/>
  <c r="DE24" i="36"/>
  <c r="DD24" i="36"/>
  <c r="DC24" i="36"/>
  <c r="DB24" i="36"/>
  <c r="DA24" i="36"/>
  <c r="CZ24" i="36"/>
  <c r="CY24" i="36"/>
  <c r="CX24" i="36"/>
  <c r="CW24" i="36"/>
  <c r="CV24" i="36"/>
  <c r="CU24" i="36"/>
  <c r="CT24" i="36"/>
  <c r="DE23" i="36"/>
  <c r="DD23" i="36"/>
  <c r="DC23" i="36"/>
  <c r="DB23" i="36"/>
  <c r="DA23" i="36"/>
  <c r="CZ23" i="36"/>
  <c r="CY23" i="36"/>
  <c r="CX23" i="36"/>
  <c r="CW23" i="36"/>
  <c r="CV23" i="36"/>
  <c r="CU23" i="36"/>
  <c r="DE22" i="36"/>
  <c r="DD22" i="36"/>
  <c r="DC22" i="36"/>
  <c r="DB22" i="36"/>
  <c r="DA22" i="36"/>
  <c r="CZ22" i="36"/>
  <c r="CY22" i="36"/>
  <c r="CX22" i="36"/>
  <c r="CW22" i="36"/>
  <c r="CV22" i="36"/>
  <c r="CU22" i="36"/>
  <c r="CT22" i="36"/>
  <c r="DE21" i="36"/>
  <c r="DD21" i="36"/>
  <c r="DC21" i="36"/>
  <c r="DB21" i="36"/>
  <c r="DA21" i="36"/>
  <c r="CZ21" i="36"/>
  <c r="CY21" i="36"/>
  <c r="CX21" i="36"/>
  <c r="CW21" i="36"/>
  <c r="CV21" i="36"/>
  <c r="CU21" i="36"/>
  <c r="CT21" i="36"/>
  <c r="DE20" i="36"/>
  <c r="DD20" i="36"/>
  <c r="DC20" i="36"/>
  <c r="DB20" i="36"/>
  <c r="DA20" i="36"/>
  <c r="CZ20" i="36"/>
  <c r="CY20" i="36"/>
  <c r="CX20" i="36"/>
  <c r="CW20" i="36"/>
  <c r="CV20" i="36"/>
  <c r="CU20" i="36"/>
  <c r="CT20" i="36"/>
  <c r="DM12" i="36"/>
  <c r="DM15" i="36" s="1"/>
  <c r="DK12" i="36"/>
  <c r="DK15" i="36" s="1"/>
  <c r="CG12" i="36"/>
  <c r="CG15" i="36" s="1"/>
  <c r="CA12" i="36"/>
  <c r="CA15" i="36" s="1"/>
  <c r="BZ12" i="36"/>
  <c r="BZ15" i="36" s="1"/>
  <c r="BQ12" i="36"/>
  <c r="BQ15" i="36" s="1"/>
  <c r="AD12" i="36"/>
  <c r="AD15" i="36" s="1"/>
  <c r="W12" i="36"/>
  <c r="W15" i="36" s="1"/>
  <c r="DX11" i="36"/>
  <c r="DW11" i="36"/>
  <c r="DV11" i="36"/>
  <c r="DU11" i="36"/>
  <c r="DT11" i="36"/>
  <c r="DS11" i="36"/>
  <c r="DR11" i="36"/>
  <c r="DQ11" i="36"/>
  <c r="DP11" i="36"/>
  <c r="DO11" i="36"/>
  <c r="DN11" i="36"/>
  <c r="DM11" i="36"/>
  <c r="DL11" i="36"/>
  <c r="DK11" i="36"/>
  <c r="DJ11" i="36"/>
  <c r="DI11" i="36"/>
  <c r="DH11" i="36"/>
  <c r="DG11" i="36"/>
  <c r="DF11" i="36"/>
  <c r="DE11" i="36"/>
  <c r="DD11" i="36"/>
  <c r="DC11" i="36"/>
  <c r="DB11" i="36"/>
  <c r="DA11" i="36"/>
  <c r="CZ11" i="36"/>
  <c r="CY11" i="36"/>
  <c r="CX11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I11" i="36"/>
  <c r="CH11" i="36"/>
  <c r="CG11" i="36"/>
  <c r="CF11" i="36"/>
  <c r="CE11" i="36"/>
  <c r="CD11" i="36"/>
  <c r="CC11" i="36"/>
  <c r="CB11" i="36"/>
  <c r="CA11" i="36"/>
  <c r="BZ11" i="36"/>
  <c r="BY11" i="36"/>
  <c r="BX11" i="36"/>
  <c r="BW11" i="36"/>
  <c r="BV11" i="36"/>
  <c r="BU11" i="36"/>
  <c r="BT11" i="36"/>
  <c r="BS11" i="36"/>
  <c r="BR11" i="36"/>
  <c r="BQ11" i="36"/>
  <c r="BP11" i="36"/>
  <c r="BO11" i="36"/>
  <c r="BN11" i="36"/>
  <c r="BM11" i="36"/>
  <c r="BL11" i="36"/>
  <c r="BK11" i="36"/>
  <c r="BJ11" i="36"/>
  <c r="BI11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R11" i="36"/>
  <c r="AQ11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DX10" i="36"/>
  <c r="DW10" i="36"/>
  <c r="DV10" i="36"/>
  <c r="DU10" i="36"/>
  <c r="DT10" i="36"/>
  <c r="DS10" i="36"/>
  <c r="DR10" i="36"/>
  <c r="DQ10" i="36"/>
  <c r="DP10" i="36"/>
  <c r="DO10" i="36"/>
  <c r="DN10" i="36"/>
  <c r="DM10" i="36"/>
  <c r="DL10" i="36"/>
  <c r="DK10" i="36"/>
  <c r="DJ10" i="36"/>
  <c r="DI10" i="36"/>
  <c r="DH10" i="36"/>
  <c r="DG10" i="36"/>
  <c r="DF10" i="36"/>
  <c r="DE10" i="36"/>
  <c r="DD10" i="36"/>
  <c r="DC10" i="36"/>
  <c r="DB10" i="36"/>
  <c r="DA10" i="36"/>
  <c r="CZ10" i="36"/>
  <c r="CY10" i="36"/>
  <c r="CX10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I10" i="36"/>
  <c r="CH10" i="36"/>
  <c r="CG10" i="36"/>
  <c r="CF10" i="36"/>
  <c r="CE10" i="36"/>
  <c r="CD10" i="36"/>
  <c r="CC10" i="36"/>
  <c r="CB10" i="36"/>
  <c r="CA10" i="36"/>
  <c r="BZ10" i="36"/>
  <c r="BY10" i="36"/>
  <c r="BX10" i="36"/>
  <c r="BW10" i="36"/>
  <c r="BV10" i="36"/>
  <c r="BU10" i="36"/>
  <c r="BT10" i="36"/>
  <c r="BS10" i="36"/>
  <c r="BR10" i="36"/>
  <c r="BQ10" i="36"/>
  <c r="BP10" i="36"/>
  <c r="BO10" i="36"/>
  <c r="BN10" i="36"/>
  <c r="BM10" i="36"/>
  <c r="BL10" i="36"/>
  <c r="BK10" i="36"/>
  <c r="BJ10" i="36"/>
  <c r="BI10" i="36"/>
  <c r="BH10" i="36"/>
  <c r="BG10" i="36"/>
  <c r="BF10" i="36"/>
  <c r="BE10" i="36"/>
  <c r="BD10" i="36"/>
  <c r="BC10" i="36"/>
  <c r="BB10" i="36"/>
  <c r="BA10" i="36"/>
  <c r="AZ10" i="36"/>
  <c r="AY10" i="36"/>
  <c r="AX10" i="36"/>
  <c r="AW10" i="36"/>
  <c r="AV10" i="36"/>
  <c r="AU10" i="36"/>
  <c r="AT10" i="36"/>
  <c r="AS10" i="36"/>
  <c r="AR10" i="36"/>
  <c r="AQ10" i="36"/>
  <c r="AP10" i="36"/>
  <c r="AO10" i="36"/>
  <c r="AN10" i="36"/>
  <c r="AM10" i="36"/>
  <c r="AL10" i="36"/>
  <c r="AK10" i="36"/>
  <c r="AJ10" i="36"/>
  <c r="AI10" i="36"/>
  <c r="AH10" i="36"/>
  <c r="AG10" i="36"/>
  <c r="AF10" i="36"/>
  <c r="AE10" i="36"/>
  <c r="AD10" i="36"/>
  <c r="AC10" i="36"/>
  <c r="AB10" i="36"/>
  <c r="AA10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DX9" i="36"/>
  <c r="DW9" i="36"/>
  <c r="DV9" i="36"/>
  <c r="DU9" i="36"/>
  <c r="DT9" i="36"/>
  <c r="DS9" i="36"/>
  <c r="DR9" i="36"/>
  <c r="DQ9" i="36"/>
  <c r="DP9" i="36"/>
  <c r="DO9" i="36"/>
  <c r="DN9" i="36"/>
  <c r="DM9" i="36"/>
  <c r="DL9" i="36"/>
  <c r="DK9" i="36"/>
  <c r="DJ9" i="36"/>
  <c r="DI9" i="36"/>
  <c r="DH9" i="36"/>
  <c r="DG9" i="36"/>
  <c r="DF9" i="36"/>
  <c r="DE9" i="36"/>
  <c r="DD9" i="36"/>
  <c r="DC9" i="36"/>
  <c r="DB9" i="36"/>
  <c r="DA9" i="36"/>
  <c r="CZ9" i="36"/>
  <c r="CY9" i="36"/>
  <c r="CX9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I9" i="36"/>
  <c r="CH9" i="36"/>
  <c r="CG9" i="36"/>
  <c r="CF9" i="36"/>
  <c r="CE9" i="36"/>
  <c r="CD9" i="36"/>
  <c r="CC9" i="36"/>
  <c r="CB9" i="36"/>
  <c r="CA9" i="36"/>
  <c r="BZ9" i="36"/>
  <c r="BY9" i="36"/>
  <c r="BX9" i="36"/>
  <c r="BW9" i="36"/>
  <c r="BV9" i="36"/>
  <c r="BU9" i="36"/>
  <c r="BT9" i="36"/>
  <c r="BS9" i="36"/>
  <c r="BR9" i="36"/>
  <c r="BQ9" i="36"/>
  <c r="BP9" i="36"/>
  <c r="BO9" i="36"/>
  <c r="BN9" i="36"/>
  <c r="BM9" i="36"/>
  <c r="BL9" i="36"/>
  <c r="BK9" i="36"/>
  <c r="BJ9" i="36"/>
  <c r="BI9" i="36"/>
  <c r="BH9" i="36"/>
  <c r="BG9" i="36"/>
  <c r="BF9" i="36"/>
  <c r="BE9" i="36"/>
  <c r="BD9" i="36"/>
  <c r="BC9" i="36"/>
  <c r="BB9" i="36"/>
  <c r="BA9" i="36"/>
  <c r="AZ9" i="36"/>
  <c r="AY9" i="36"/>
  <c r="AX9" i="36"/>
  <c r="AW9" i="36"/>
  <c r="AV9" i="36"/>
  <c r="AU9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B9" i="36"/>
  <c r="DX8" i="36"/>
  <c r="DW8" i="36"/>
  <c r="DV8" i="36"/>
  <c r="DU8" i="36"/>
  <c r="DT8" i="36"/>
  <c r="DS8" i="36"/>
  <c r="DR8" i="36"/>
  <c r="DQ8" i="36"/>
  <c r="DP8" i="36"/>
  <c r="DO8" i="36"/>
  <c r="DN8" i="36"/>
  <c r="DM8" i="36"/>
  <c r="DL8" i="36"/>
  <c r="DK8" i="36"/>
  <c r="DJ8" i="36"/>
  <c r="DI8" i="36"/>
  <c r="DH8" i="36"/>
  <c r="DG8" i="36"/>
  <c r="DF8" i="36"/>
  <c r="DE8" i="36"/>
  <c r="DD8" i="36"/>
  <c r="DC8" i="36"/>
  <c r="DB8" i="36"/>
  <c r="DA8" i="36"/>
  <c r="CZ8" i="36"/>
  <c r="CY8" i="36"/>
  <c r="CX8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I8" i="36"/>
  <c r="CH8" i="36"/>
  <c r="CG8" i="36"/>
  <c r="CF8" i="36"/>
  <c r="CE8" i="36"/>
  <c r="CD8" i="36"/>
  <c r="CC8" i="36"/>
  <c r="CB8" i="36"/>
  <c r="CA8" i="36"/>
  <c r="BZ8" i="36"/>
  <c r="BY8" i="36"/>
  <c r="BX8" i="36"/>
  <c r="BW8" i="36"/>
  <c r="BV8" i="36"/>
  <c r="BU8" i="36"/>
  <c r="BT8" i="36"/>
  <c r="BS8" i="36"/>
  <c r="BR8" i="36"/>
  <c r="BQ8" i="36"/>
  <c r="BP8" i="36"/>
  <c r="BO8" i="36"/>
  <c r="BN8" i="36"/>
  <c r="BM8" i="36"/>
  <c r="BL8" i="36"/>
  <c r="BK8" i="36"/>
  <c r="BJ8" i="36"/>
  <c r="BI8" i="36"/>
  <c r="BH8" i="36"/>
  <c r="BG8" i="36"/>
  <c r="BF8" i="36"/>
  <c r="BE8" i="36"/>
  <c r="BD8" i="36"/>
  <c r="BC8" i="36"/>
  <c r="BB8" i="36"/>
  <c r="BA8" i="36"/>
  <c r="AZ8" i="36"/>
  <c r="AY8" i="36"/>
  <c r="AX8" i="36"/>
  <c r="AW8" i="36"/>
  <c r="AV8" i="36"/>
  <c r="AU8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8" i="36"/>
  <c r="DM7" i="36"/>
  <c r="DL7" i="36"/>
  <c r="DK7" i="36"/>
  <c r="DJ7" i="36"/>
  <c r="DI7" i="36"/>
  <c r="DH7" i="36"/>
  <c r="DG7" i="36"/>
  <c r="DF7" i="36"/>
  <c r="DE7" i="36"/>
  <c r="DD7" i="36"/>
  <c r="DC7" i="36"/>
  <c r="DB7" i="36"/>
  <c r="DA7" i="36"/>
  <c r="CZ7" i="36"/>
  <c r="CY7" i="36"/>
  <c r="CX7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I7" i="36"/>
  <c r="CH7" i="36"/>
  <c r="CG7" i="36"/>
  <c r="CF7" i="36"/>
  <c r="CE7" i="36"/>
  <c r="CD7" i="36"/>
  <c r="CC7" i="36"/>
  <c r="CB7" i="36"/>
  <c r="CA7" i="36"/>
  <c r="BZ7" i="36"/>
  <c r="BY7" i="36"/>
  <c r="BX7" i="36"/>
  <c r="BW7" i="36"/>
  <c r="DX5" i="36"/>
  <c r="DW5" i="36"/>
  <c r="DV5" i="36"/>
  <c r="DU5" i="36"/>
  <c r="DT5" i="36"/>
  <c r="DS5" i="36"/>
  <c r="DR5" i="36"/>
  <c r="DQ5" i="36"/>
  <c r="DP5" i="36"/>
  <c r="DO5" i="36"/>
  <c r="DN5" i="36"/>
  <c r="DM5" i="36"/>
  <c r="DL5" i="36"/>
  <c r="DK5" i="36"/>
  <c r="DJ5" i="36"/>
  <c r="DI5" i="36"/>
  <c r="DH5" i="36"/>
  <c r="DG5" i="36"/>
  <c r="DF5" i="36"/>
  <c r="DE5" i="36"/>
  <c r="DD5" i="36"/>
  <c r="DC5" i="36"/>
  <c r="DB5" i="36"/>
  <c r="DA5" i="36"/>
  <c r="CZ5" i="36"/>
  <c r="CY5" i="36"/>
  <c r="CX5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I5" i="36"/>
  <c r="CH5" i="36"/>
  <c r="CG5" i="36"/>
  <c r="CF5" i="36"/>
  <c r="CE5" i="36"/>
  <c r="CD5" i="36"/>
  <c r="CC5" i="36"/>
  <c r="CB5" i="36"/>
  <c r="CA5" i="36"/>
  <c r="BZ5" i="36"/>
  <c r="BY5" i="36"/>
  <c r="BX5" i="36"/>
  <c r="BW5" i="36"/>
  <c r="BV5" i="36"/>
  <c r="BU5" i="36"/>
  <c r="BT5" i="36"/>
  <c r="BS5" i="36"/>
  <c r="BR5" i="36"/>
  <c r="BQ5" i="36"/>
  <c r="BP5" i="36"/>
  <c r="BO5" i="36"/>
  <c r="BN5" i="36"/>
  <c r="BM5" i="36"/>
  <c r="BL5" i="36"/>
  <c r="BK5" i="36"/>
  <c r="BJ5" i="36"/>
  <c r="BI5" i="36"/>
  <c r="BH5" i="36"/>
  <c r="BG5" i="36"/>
  <c r="BF5" i="36"/>
  <c r="BE5" i="36"/>
  <c r="BD5" i="36"/>
  <c r="BC5" i="36"/>
  <c r="BB5" i="36"/>
  <c r="BA5" i="36"/>
  <c r="AZ5" i="36"/>
  <c r="AY5" i="36"/>
  <c r="AX5" i="36"/>
  <c r="AW5" i="36"/>
  <c r="AV5" i="36"/>
  <c r="AU5" i="36"/>
  <c r="AT5" i="36"/>
  <c r="AS5" i="36"/>
  <c r="AR5" i="36"/>
  <c r="AQ5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B5" i="36"/>
  <c r="DX4" i="36"/>
  <c r="CZ45" i="36" s="1"/>
  <c r="DW4" i="36"/>
  <c r="CY45" i="36" s="1"/>
  <c r="DV4" i="36"/>
  <c r="CX45" i="36" s="1"/>
  <c r="DU4" i="36"/>
  <c r="CW45" i="36" s="1"/>
  <c r="DT4" i="36"/>
  <c r="CV45" i="36" s="1"/>
  <c r="DS4" i="36"/>
  <c r="CU45" i="36" s="1"/>
  <c r="DR4" i="36"/>
  <c r="CT45" i="36" s="1"/>
  <c r="DQ4" i="36"/>
  <c r="DE44" i="36" s="1"/>
  <c r="DP4" i="36"/>
  <c r="DD44" i="36" s="1"/>
  <c r="DO4" i="36"/>
  <c r="DC44" i="36" s="1"/>
  <c r="DN4" i="36"/>
  <c r="DB44" i="36" s="1"/>
  <c r="DM4" i="36"/>
  <c r="DA44" i="36" s="1"/>
  <c r="DL4" i="36"/>
  <c r="CZ44" i="36" s="1"/>
  <c r="DK4" i="36"/>
  <c r="CY44" i="36" s="1"/>
  <c r="DJ4" i="36"/>
  <c r="CX44" i="36" s="1"/>
  <c r="DI4" i="36"/>
  <c r="CW44" i="36" s="1"/>
  <c r="DH4" i="36"/>
  <c r="CV44" i="36" s="1"/>
  <c r="DG4" i="36"/>
  <c r="CU44" i="36" s="1"/>
  <c r="DF4" i="36"/>
  <c r="CT44" i="36" s="1"/>
  <c r="DE4" i="36"/>
  <c r="DE43" i="36" s="1"/>
  <c r="DD4" i="36"/>
  <c r="DD43" i="36" s="1"/>
  <c r="DC4" i="36"/>
  <c r="DC43" i="36" s="1"/>
  <c r="DB4" i="36"/>
  <c r="DB43" i="36" s="1"/>
  <c r="DA4" i="36"/>
  <c r="DA43" i="36" s="1"/>
  <c r="CZ4" i="36"/>
  <c r="CZ43" i="36" s="1"/>
  <c r="CY4" i="36"/>
  <c r="CY43" i="36" s="1"/>
  <c r="CX4" i="36"/>
  <c r="CX43" i="36" s="1"/>
  <c r="CW4" i="36"/>
  <c r="CW43" i="36" s="1"/>
  <c r="CV4" i="36"/>
  <c r="CV43" i="36" s="1"/>
  <c r="CU4" i="36"/>
  <c r="CU43" i="36" s="1"/>
  <c r="CT4" i="36"/>
  <c r="CT43" i="36" s="1"/>
  <c r="CS4" i="36"/>
  <c r="DE42" i="36" s="1"/>
  <c r="CR4" i="36"/>
  <c r="DD42" i="36" s="1"/>
  <c r="CQ4" i="36"/>
  <c r="DC42" i="36" s="1"/>
  <c r="CP4" i="36"/>
  <c r="DB42" i="36" s="1"/>
  <c r="CO4" i="36"/>
  <c r="DA42" i="36" s="1"/>
  <c r="CN4" i="36"/>
  <c r="CZ42" i="36" s="1"/>
  <c r="CM4" i="36"/>
  <c r="CY42" i="36" s="1"/>
  <c r="CL4" i="36"/>
  <c r="CX42" i="36" s="1"/>
  <c r="CK4" i="36"/>
  <c r="CW42" i="36" s="1"/>
  <c r="CJ4" i="36"/>
  <c r="CV42" i="36" s="1"/>
  <c r="CI4" i="36"/>
  <c r="CU42" i="36" s="1"/>
  <c r="CH4" i="36"/>
  <c r="CT42" i="36" s="1"/>
  <c r="CG4" i="36"/>
  <c r="DE41" i="36" s="1"/>
  <c r="CF4" i="36"/>
  <c r="DD41" i="36" s="1"/>
  <c r="CE4" i="36"/>
  <c r="DC41" i="36" s="1"/>
  <c r="CD4" i="36"/>
  <c r="DB41" i="36" s="1"/>
  <c r="CC4" i="36"/>
  <c r="DA41" i="36" s="1"/>
  <c r="CB4" i="36"/>
  <c r="CZ41" i="36" s="1"/>
  <c r="CA4" i="36"/>
  <c r="CY41" i="36" s="1"/>
  <c r="BZ4" i="36"/>
  <c r="CX41" i="36" s="1"/>
  <c r="BY4" i="36"/>
  <c r="CW41" i="36" s="1"/>
  <c r="BX4" i="36"/>
  <c r="CV41" i="36" s="1"/>
  <c r="BW4" i="36"/>
  <c r="CU41" i="36" s="1"/>
  <c r="BV4" i="36"/>
  <c r="CT41" i="36" s="1"/>
  <c r="BU4" i="36"/>
  <c r="DE40" i="36" s="1"/>
  <c r="BT4" i="36"/>
  <c r="DD40" i="36" s="1"/>
  <c r="BS4" i="36"/>
  <c r="DC40" i="36" s="1"/>
  <c r="BR4" i="36"/>
  <c r="DB40" i="36" s="1"/>
  <c r="BQ4" i="36"/>
  <c r="DA40" i="36" s="1"/>
  <c r="BP4" i="36"/>
  <c r="CZ40" i="36" s="1"/>
  <c r="BO4" i="36"/>
  <c r="CY40" i="36" s="1"/>
  <c r="BN4" i="36"/>
  <c r="CX40" i="36" s="1"/>
  <c r="BM4" i="36"/>
  <c r="CW40" i="36" s="1"/>
  <c r="BL4" i="36"/>
  <c r="CV40" i="36" s="1"/>
  <c r="BK4" i="36"/>
  <c r="CU40" i="36" s="1"/>
  <c r="BJ4" i="36"/>
  <c r="CT40" i="36" s="1"/>
  <c r="BI4" i="36"/>
  <c r="DE39" i="36" s="1"/>
  <c r="BH4" i="36"/>
  <c r="DD39" i="36" s="1"/>
  <c r="BG4" i="36"/>
  <c r="DC39" i="36" s="1"/>
  <c r="BF4" i="36"/>
  <c r="DB39" i="36" s="1"/>
  <c r="BE4" i="36"/>
  <c r="DA39" i="36" s="1"/>
  <c r="BD4" i="36"/>
  <c r="CZ39" i="36" s="1"/>
  <c r="BC4" i="36"/>
  <c r="CY39" i="36" s="1"/>
  <c r="BB4" i="36"/>
  <c r="CX39" i="36" s="1"/>
  <c r="BA4" i="36"/>
  <c r="CW39" i="36" s="1"/>
  <c r="AZ4" i="36"/>
  <c r="CV39" i="36" s="1"/>
  <c r="AY4" i="36"/>
  <c r="CU39" i="36" s="1"/>
  <c r="AX4" i="36"/>
  <c r="CT39" i="36" s="1"/>
  <c r="AW4" i="36"/>
  <c r="AV4" i="36"/>
  <c r="AU4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M4" i="36"/>
  <c r="L4" i="36"/>
  <c r="K4" i="36"/>
  <c r="J4" i="36"/>
  <c r="I4" i="36"/>
  <c r="H4" i="36"/>
  <c r="G4" i="36"/>
  <c r="F4" i="36"/>
  <c r="E4" i="36"/>
  <c r="D4" i="36"/>
  <c r="C4" i="36"/>
  <c r="B4" i="36"/>
  <c r="DX3" i="36"/>
  <c r="CZ64" i="36" s="1"/>
  <c r="DW3" i="36"/>
  <c r="CY64" i="36" s="1"/>
  <c r="DV3" i="36"/>
  <c r="CX64" i="36" s="1"/>
  <c r="DU3" i="36"/>
  <c r="CW64" i="36" s="1"/>
  <c r="DT3" i="36"/>
  <c r="CV64" i="36" s="1"/>
  <c r="DS3" i="36"/>
  <c r="CU64" i="36" s="1"/>
  <c r="DR3" i="36"/>
  <c r="CT64" i="36" s="1"/>
  <c r="DQ3" i="36"/>
  <c r="DE63" i="36" s="1"/>
  <c r="DP3" i="36"/>
  <c r="DD63" i="36" s="1"/>
  <c r="DO3" i="36"/>
  <c r="DC63" i="36" s="1"/>
  <c r="DN3" i="36"/>
  <c r="DB63" i="36" s="1"/>
  <c r="DM3" i="36"/>
  <c r="DA63" i="36" s="1"/>
  <c r="DL3" i="36"/>
  <c r="CZ63" i="36" s="1"/>
  <c r="DK3" i="36"/>
  <c r="CY63" i="36" s="1"/>
  <c r="DJ3" i="36"/>
  <c r="CX63" i="36" s="1"/>
  <c r="DI3" i="36"/>
  <c r="CW63" i="36" s="1"/>
  <c r="DH3" i="36"/>
  <c r="CV63" i="36" s="1"/>
  <c r="DG3" i="36"/>
  <c r="CU63" i="36" s="1"/>
  <c r="DF3" i="36"/>
  <c r="CT63" i="36" s="1"/>
  <c r="DE3" i="36"/>
  <c r="DE62" i="36" s="1"/>
  <c r="DD3" i="36"/>
  <c r="DD62" i="36" s="1"/>
  <c r="DC3" i="36"/>
  <c r="DC62" i="36" s="1"/>
  <c r="DB3" i="36"/>
  <c r="DB62" i="36" s="1"/>
  <c r="DA3" i="36"/>
  <c r="DA62" i="36" s="1"/>
  <c r="CZ3" i="36"/>
  <c r="CZ62" i="36" s="1"/>
  <c r="CY3" i="36"/>
  <c r="CY62" i="36" s="1"/>
  <c r="CX3" i="36"/>
  <c r="CX62" i="36" s="1"/>
  <c r="CW3" i="36"/>
  <c r="CW62" i="36" s="1"/>
  <c r="CV3" i="36"/>
  <c r="CV62" i="36" s="1"/>
  <c r="CU3" i="36"/>
  <c r="CU62" i="36" s="1"/>
  <c r="CT3" i="36"/>
  <c r="CT62" i="36" s="1"/>
  <c r="CS3" i="36"/>
  <c r="DE61" i="36" s="1"/>
  <c r="CR3" i="36"/>
  <c r="DD61" i="36" s="1"/>
  <c r="CQ3" i="36"/>
  <c r="DC61" i="36" s="1"/>
  <c r="CP3" i="36"/>
  <c r="DB61" i="36" s="1"/>
  <c r="CO3" i="36"/>
  <c r="DA61" i="36" s="1"/>
  <c r="CN3" i="36"/>
  <c r="CZ61" i="36" s="1"/>
  <c r="CM3" i="36"/>
  <c r="CY61" i="36" s="1"/>
  <c r="CL3" i="36"/>
  <c r="CX61" i="36" s="1"/>
  <c r="CK3" i="36"/>
  <c r="CW61" i="36" s="1"/>
  <c r="CJ3" i="36"/>
  <c r="CV61" i="36" s="1"/>
  <c r="CI3" i="36"/>
  <c r="CU61" i="36" s="1"/>
  <c r="CH3" i="36"/>
  <c r="CT61" i="36" s="1"/>
  <c r="CG3" i="36"/>
  <c r="DE60" i="36" s="1"/>
  <c r="CF3" i="36"/>
  <c r="DD60" i="36" s="1"/>
  <c r="CE3" i="36"/>
  <c r="DC60" i="36" s="1"/>
  <c r="CD3" i="36"/>
  <c r="DB60" i="36" s="1"/>
  <c r="CC3" i="36"/>
  <c r="DA60" i="36" s="1"/>
  <c r="CB3" i="36"/>
  <c r="CZ60" i="36" s="1"/>
  <c r="CA3" i="36"/>
  <c r="CY60" i="36" s="1"/>
  <c r="BZ3" i="36"/>
  <c r="CX60" i="36" s="1"/>
  <c r="BY3" i="36"/>
  <c r="CW60" i="36" s="1"/>
  <c r="BX3" i="36"/>
  <c r="CV60" i="36" s="1"/>
  <c r="BW3" i="36"/>
  <c r="CU60" i="36" s="1"/>
  <c r="BV3" i="36"/>
  <c r="CT60" i="36" s="1"/>
  <c r="BU3" i="36"/>
  <c r="DE59" i="36" s="1"/>
  <c r="BT3" i="36"/>
  <c r="DD59" i="36" s="1"/>
  <c r="BS3" i="36"/>
  <c r="DC59" i="36" s="1"/>
  <c r="BR3" i="36"/>
  <c r="DB59" i="36" s="1"/>
  <c r="BQ3" i="36"/>
  <c r="DA59" i="36" s="1"/>
  <c r="BP3" i="36"/>
  <c r="CZ59" i="36" s="1"/>
  <c r="BO3" i="36"/>
  <c r="CY59" i="36" s="1"/>
  <c r="BN3" i="36"/>
  <c r="CX59" i="36" s="1"/>
  <c r="BM3" i="36"/>
  <c r="CW59" i="36" s="1"/>
  <c r="BL3" i="36"/>
  <c r="CV59" i="36" s="1"/>
  <c r="BK3" i="36"/>
  <c r="CU59" i="36" s="1"/>
  <c r="BJ3" i="36"/>
  <c r="CT59" i="36" s="1"/>
  <c r="BI3" i="36"/>
  <c r="DE58" i="36" s="1"/>
  <c r="BH3" i="36"/>
  <c r="DD58" i="36" s="1"/>
  <c r="BG3" i="36"/>
  <c r="DC58" i="36" s="1"/>
  <c r="BF3" i="36"/>
  <c r="DB58" i="36" s="1"/>
  <c r="BE3" i="36"/>
  <c r="DA58" i="36" s="1"/>
  <c r="BD3" i="36"/>
  <c r="CZ58" i="36" s="1"/>
  <c r="BC3" i="36"/>
  <c r="CY58" i="36" s="1"/>
  <c r="BB3" i="36"/>
  <c r="CX58" i="36" s="1"/>
  <c r="BA3" i="36"/>
  <c r="CW58" i="36" s="1"/>
  <c r="AZ3" i="36"/>
  <c r="CV58" i="36" s="1"/>
  <c r="AY3" i="36"/>
  <c r="CU58" i="36" s="1"/>
  <c r="AX3" i="36"/>
  <c r="CT58" i="36" s="1"/>
  <c r="AW3" i="36"/>
  <c r="AV3" i="36"/>
  <c r="AU3" i="36"/>
  <c r="AT3" i="36"/>
  <c r="AS3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DR2" i="36"/>
  <c r="CT26" i="36" s="1"/>
  <c r="DK2" i="36"/>
  <c r="CY25" i="36" s="1"/>
  <c r="CW2" i="36"/>
  <c r="CS2" i="36"/>
  <c r="CP2" i="36"/>
  <c r="CG2" i="36"/>
  <c r="CE2" i="36"/>
  <c r="BO2" i="36"/>
  <c r="BN2" i="36"/>
  <c r="BJ2" i="36"/>
  <c r="AX2" i="36"/>
  <c r="AW2" i="36"/>
  <c r="AU2" i="36"/>
  <c r="Q2" i="36"/>
  <c r="N2" i="36"/>
  <c r="G2" i="36"/>
  <c r="E2" i="36"/>
  <c r="B2" i="36"/>
  <c r="BV1" i="36"/>
  <c r="BV7" i="36" s="1"/>
  <c r="BU1" i="36"/>
  <c r="BU7" i="36" s="1"/>
  <c r="BT1" i="36"/>
  <c r="BT7" i="36" s="1"/>
  <c r="BS1" i="36"/>
  <c r="BS7" i="36" s="1"/>
  <c r="BR1" i="36"/>
  <c r="BR7" i="36" s="1"/>
  <c r="BQ1" i="36"/>
  <c r="BQ7" i="36" s="1"/>
  <c r="BP1" i="36"/>
  <c r="BP7" i="36" s="1"/>
  <c r="BO1" i="36"/>
  <c r="BO7" i="36" s="1"/>
  <c r="BN1" i="36"/>
  <c r="BN7" i="36" s="1"/>
  <c r="BM1" i="36"/>
  <c r="BM7" i="36" s="1"/>
  <c r="BL1" i="36"/>
  <c r="BL7" i="36" s="1"/>
  <c r="BK1" i="36"/>
  <c r="BK7" i="36" s="1"/>
  <c r="BJ1" i="36"/>
  <c r="BJ7" i="36" s="1"/>
  <c r="BI1" i="36"/>
  <c r="BI7" i="36" s="1"/>
  <c r="BH1" i="36"/>
  <c r="BH7" i="36" s="1"/>
  <c r="BG1" i="36"/>
  <c r="BG7" i="36" s="1"/>
  <c r="BF1" i="36"/>
  <c r="BF7" i="36" s="1"/>
  <c r="BE1" i="36"/>
  <c r="BE7" i="36" s="1"/>
  <c r="BD1" i="36"/>
  <c r="BD7" i="36" s="1"/>
  <c r="BC1" i="36"/>
  <c r="BC7" i="36" s="1"/>
  <c r="BB1" i="36"/>
  <c r="BB7" i="36" s="1"/>
  <c r="BA1" i="36"/>
  <c r="BA7" i="36" s="1"/>
  <c r="AZ1" i="36"/>
  <c r="AZ7" i="36" s="1"/>
  <c r="AY1" i="36"/>
  <c r="AY7" i="36" s="1"/>
  <c r="AX1" i="36"/>
  <c r="AX7" i="36" s="1"/>
  <c r="AW1" i="36"/>
  <c r="AW7" i="36" s="1"/>
  <c r="AV1" i="36"/>
  <c r="AV7" i="36" s="1"/>
  <c r="AU1" i="36"/>
  <c r="AU7" i="36" s="1"/>
  <c r="AT1" i="36"/>
  <c r="AT7" i="36" s="1"/>
  <c r="AS1" i="36"/>
  <c r="AS7" i="36" s="1"/>
  <c r="AR1" i="36"/>
  <c r="AR7" i="36" s="1"/>
  <c r="AQ1" i="36"/>
  <c r="AQ7" i="36" s="1"/>
  <c r="AP1" i="36"/>
  <c r="AP7" i="36" s="1"/>
  <c r="AO1" i="36"/>
  <c r="AO7" i="36" s="1"/>
  <c r="AN1" i="36"/>
  <c r="AN7" i="36" s="1"/>
  <c r="AM1" i="36"/>
  <c r="AM7" i="36" s="1"/>
  <c r="AL1" i="36"/>
  <c r="AL7" i="36" s="1"/>
  <c r="AK1" i="36"/>
  <c r="AK7" i="36" s="1"/>
  <c r="AJ1" i="36"/>
  <c r="AJ7" i="36" s="1"/>
  <c r="AI1" i="36"/>
  <c r="AI7" i="36" s="1"/>
  <c r="AH1" i="36"/>
  <c r="AH7" i="36" s="1"/>
  <c r="AG1" i="36"/>
  <c r="AG7" i="36" s="1"/>
  <c r="AF1" i="36"/>
  <c r="AF7" i="36" s="1"/>
  <c r="AE1" i="36"/>
  <c r="AE7" i="36" s="1"/>
  <c r="AD1" i="36"/>
  <c r="AD7" i="36" s="1"/>
  <c r="AC1" i="36"/>
  <c r="AC7" i="36" s="1"/>
  <c r="AB1" i="36"/>
  <c r="AB7" i="36" s="1"/>
  <c r="AA1" i="36"/>
  <c r="AA7" i="36" s="1"/>
  <c r="Z1" i="36"/>
  <c r="Z7" i="36" s="1"/>
  <c r="Y1" i="36"/>
  <c r="Y7" i="36" s="1"/>
  <c r="X1" i="36"/>
  <c r="X7" i="36" s="1"/>
  <c r="W1" i="36"/>
  <c r="W7" i="36" s="1"/>
  <c r="V1" i="36"/>
  <c r="V7" i="36" s="1"/>
  <c r="U1" i="36"/>
  <c r="U7" i="36" s="1"/>
  <c r="T1" i="36"/>
  <c r="T7" i="36" s="1"/>
  <c r="S1" i="36"/>
  <c r="S7" i="36" s="1"/>
  <c r="R1" i="36"/>
  <c r="R7" i="36" s="1"/>
  <c r="Q1" i="36"/>
  <c r="Q7" i="36" s="1"/>
  <c r="P1" i="36"/>
  <c r="P7" i="36" s="1"/>
  <c r="O1" i="36"/>
  <c r="O7" i="36" s="1"/>
  <c r="N1" i="36"/>
  <c r="N7" i="36" s="1"/>
  <c r="M1" i="36"/>
  <c r="M7" i="36" s="1"/>
  <c r="L1" i="36"/>
  <c r="L7" i="36" s="1"/>
  <c r="K1" i="36"/>
  <c r="K7" i="36" s="1"/>
  <c r="J1" i="36"/>
  <c r="J7" i="36" s="1"/>
  <c r="I1" i="36"/>
  <c r="I7" i="36" s="1"/>
  <c r="H1" i="36"/>
  <c r="H7" i="36" s="1"/>
  <c r="G1" i="36"/>
  <c r="G7" i="36" s="1"/>
  <c r="F1" i="36"/>
  <c r="F7" i="36" s="1"/>
  <c r="E1" i="36"/>
  <c r="E7" i="36" s="1"/>
  <c r="D1" i="36"/>
  <c r="D7" i="36" s="1"/>
  <c r="C1" i="36"/>
  <c r="C7" i="36" s="1"/>
  <c r="B1" i="36"/>
  <c r="B7" i="36" s="1"/>
  <c r="BZ30" i="31"/>
  <c r="HG28" i="31"/>
  <c r="HG27" i="31"/>
  <c r="GZ65" i="31"/>
  <c r="HD43" i="31"/>
  <c r="HH33" i="31"/>
  <c r="HD32" i="31"/>
  <c r="HB88" i="31"/>
  <c r="A2" i="31"/>
  <c r="GQ1" i="31"/>
  <c r="GQ9" i="31" s="1"/>
  <c r="GP1" i="31"/>
  <c r="GP13" i="31" s="1"/>
  <c r="GO1" i="31"/>
  <c r="GO9" i="31" s="1"/>
  <c r="GN1" i="31"/>
  <c r="GN13" i="31" s="1"/>
  <c r="GM1" i="31"/>
  <c r="GM9" i="31" s="1"/>
  <c r="GL1" i="31"/>
  <c r="GL17" i="31" s="1"/>
  <c r="GK1" i="31"/>
  <c r="GK13" i="31" s="1"/>
  <c r="GJ1" i="31"/>
  <c r="GJ13" i="31" s="1"/>
  <c r="GI1" i="31"/>
  <c r="GI9" i="31" s="1"/>
  <c r="GH1" i="31"/>
  <c r="GH9" i="31" s="1"/>
  <c r="GG1" i="31"/>
  <c r="GF1" i="31"/>
  <c r="GF13" i="31" s="1"/>
  <c r="GE1" i="31"/>
  <c r="GE9" i="31" s="1"/>
  <c r="GD1" i="31"/>
  <c r="GD9" i="31" s="1"/>
  <c r="GC1" i="31"/>
  <c r="GB1" i="31"/>
  <c r="GB13" i="31" s="1"/>
  <c r="GA1" i="31"/>
  <c r="GA9" i="31" s="1"/>
  <c r="FZ1" i="31"/>
  <c r="FZ9" i="31" s="1"/>
  <c r="FY1" i="31"/>
  <c r="FY5" i="31" s="1"/>
  <c r="FX1" i="31"/>
  <c r="FX13" i="31" s="1"/>
  <c r="FW1" i="31"/>
  <c r="FW9" i="31" s="1"/>
  <c r="FV1" i="31"/>
  <c r="FV13" i="31" s="1"/>
  <c r="FU1" i="31"/>
  <c r="FU17" i="31" s="1"/>
  <c r="FT1" i="31"/>
  <c r="FT13" i="31" s="1"/>
  <c r="FS1" i="31"/>
  <c r="FS9" i="31" s="1"/>
  <c r="FR1" i="31"/>
  <c r="FR17" i="31" s="1"/>
  <c r="FQ1" i="31"/>
  <c r="FQ9" i="31" s="1"/>
  <c r="FP1" i="31"/>
  <c r="FP13" i="31" s="1"/>
  <c r="FO1" i="31"/>
  <c r="FO5" i="31" s="1"/>
  <c r="FN1" i="31"/>
  <c r="FN17" i="31" s="1"/>
  <c r="FM1" i="31"/>
  <c r="FM5" i="31" s="1"/>
  <c r="FL1" i="31"/>
  <c r="FL13" i="31" s="1"/>
  <c r="FK1" i="31"/>
  <c r="FK9" i="31" s="1"/>
  <c r="FJ1" i="31"/>
  <c r="FJ9" i="31" s="1"/>
  <c r="FI1" i="31"/>
  <c r="FI5" i="31" s="1"/>
  <c r="FH1" i="31"/>
  <c r="FH13" i="31" s="1"/>
  <c r="FG1" i="31"/>
  <c r="FG9" i="31" s="1"/>
  <c r="FF1" i="31"/>
  <c r="FF13" i="31" s="1"/>
  <c r="FE1" i="31"/>
  <c r="FE17" i="31" s="1"/>
  <c r="FD1" i="31"/>
  <c r="FD13" i="31" s="1"/>
  <c r="FC1" i="31"/>
  <c r="FC9" i="31" s="1"/>
  <c r="FB1" i="31"/>
  <c r="FB9" i="31" s="1"/>
  <c r="FA1" i="31"/>
  <c r="FA17" i="31" s="1"/>
  <c r="EZ1" i="31"/>
  <c r="EZ13" i="31" s="1"/>
  <c r="EY1" i="31"/>
  <c r="EY9" i="31" s="1"/>
  <c r="EX1" i="31"/>
  <c r="EX9" i="31" s="1"/>
  <c r="EW1" i="31"/>
  <c r="EW9" i="31" s="1"/>
  <c r="EV1" i="31"/>
  <c r="EV13" i="31" s="1"/>
  <c r="EU1" i="31"/>
  <c r="EU9" i="31" s="1"/>
  <c r="ET1" i="31"/>
  <c r="ET9" i="31" s="1"/>
  <c r="ES1" i="31"/>
  <c r="ES5" i="31" s="1"/>
  <c r="ER1" i="31"/>
  <c r="ER13" i="31" s="1"/>
  <c r="EQ1" i="31"/>
  <c r="EQ9" i="31" s="1"/>
  <c r="EP1" i="31"/>
  <c r="EP13" i="31" s="1"/>
  <c r="EO1" i="31"/>
  <c r="EO17" i="31" s="1"/>
  <c r="EN1" i="31"/>
  <c r="EN13" i="31" s="1"/>
  <c r="EM1" i="31"/>
  <c r="EM9" i="31" s="1"/>
  <c r="EL1" i="31"/>
  <c r="EL9" i="31" s="1"/>
  <c r="EK1" i="31"/>
  <c r="EK5" i="31" s="1"/>
  <c r="EJ1" i="31"/>
  <c r="EJ13" i="31" s="1"/>
  <c r="EI1" i="31"/>
  <c r="EI5" i="31" s="1"/>
  <c r="EH1" i="31"/>
  <c r="EH5" i="31" s="1"/>
  <c r="EG1" i="31"/>
  <c r="EG5" i="31" s="1"/>
  <c r="EF1" i="31"/>
  <c r="EF13" i="31" s="1"/>
  <c r="EE1" i="31"/>
  <c r="EE17" i="31" s="1"/>
  <c r="ED1" i="31"/>
  <c r="ED17" i="31" s="1"/>
  <c r="EC1" i="31"/>
  <c r="EC5" i="31" s="1"/>
  <c r="EB1" i="31"/>
  <c r="EB13" i="31" s="1"/>
  <c r="EA1" i="31"/>
  <c r="EA9" i="31" s="1"/>
  <c r="DZ1" i="31"/>
  <c r="DZ13" i="31" s="1"/>
  <c r="DY1" i="31"/>
  <c r="DY17" i="31" s="1"/>
  <c r="DX1" i="31"/>
  <c r="DX13" i="31" s="1"/>
  <c r="DW1" i="31"/>
  <c r="DW9" i="31" s="1"/>
  <c r="DV1" i="31"/>
  <c r="DV9" i="31" s="1"/>
  <c r="DU1" i="31"/>
  <c r="DU17" i="31" s="1"/>
  <c r="DT1" i="31"/>
  <c r="DT13" i="31" s="1"/>
  <c r="DS1" i="31"/>
  <c r="DS9" i="31" s="1"/>
  <c r="DR1" i="31"/>
  <c r="DR5" i="31" s="1"/>
  <c r="DQ1" i="31"/>
  <c r="DQ17" i="31" s="1"/>
  <c r="DP1" i="31"/>
  <c r="DP13" i="31" s="1"/>
  <c r="DO1" i="31"/>
  <c r="DO9" i="31" s="1"/>
  <c r="DN1" i="31"/>
  <c r="DN9" i="31" s="1"/>
  <c r="DM1" i="31"/>
  <c r="DM5" i="31" s="1"/>
  <c r="DL1" i="31"/>
  <c r="DL13" i="31" s="1"/>
  <c r="DK1" i="31"/>
  <c r="DK9" i="31" s="1"/>
  <c r="DJ1" i="31"/>
  <c r="DJ13" i="31" s="1"/>
  <c r="DI1" i="31"/>
  <c r="DI17" i="31" s="1"/>
  <c r="DH1" i="31"/>
  <c r="DH13" i="31" s="1"/>
  <c r="DG1" i="31"/>
  <c r="DG9" i="31" s="1"/>
  <c r="DF1" i="31"/>
  <c r="DF17" i="31" s="1"/>
  <c r="DE1" i="31"/>
  <c r="DD1" i="31"/>
  <c r="DD13" i="31" s="1"/>
  <c r="DC1" i="31"/>
  <c r="DC5" i="31" s="1"/>
  <c r="DB1" i="31"/>
  <c r="DB9" i="31" s="1"/>
  <c r="DA1" i="31"/>
  <c r="CZ1" i="31"/>
  <c r="CZ13" i="31" s="1"/>
  <c r="CY1" i="31"/>
  <c r="CY9" i="31" s="1"/>
  <c r="CX1" i="31"/>
  <c r="CX9" i="31" s="1"/>
  <c r="CW1" i="31"/>
  <c r="CW5" i="31" s="1"/>
  <c r="CV1" i="31"/>
  <c r="CV13" i="31" s="1"/>
  <c r="CU1" i="31"/>
  <c r="CU5" i="31" s="1"/>
  <c r="CT1" i="31"/>
  <c r="CT13" i="31" s="1"/>
  <c r="CS1" i="31"/>
  <c r="CS17" i="31" s="1"/>
  <c r="CR1" i="31"/>
  <c r="CR13" i="31" s="1"/>
  <c r="CQ1" i="31"/>
  <c r="CQ9" i="31" s="1"/>
  <c r="CP1" i="31"/>
  <c r="CP9" i="31" s="1"/>
  <c r="CO1" i="31"/>
  <c r="CO9" i="31" s="1"/>
  <c r="CN1" i="31"/>
  <c r="CN13" i="31" s="1"/>
  <c r="CM1" i="31"/>
  <c r="CM9" i="31" s="1"/>
  <c r="CL1" i="31"/>
  <c r="CL9" i="31" s="1"/>
  <c r="CK1" i="31"/>
  <c r="CK9" i="31" s="1"/>
  <c r="CJ1" i="31"/>
  <c r="CJ13" i="31" s="1"/>
  <c r="CI1" i="31"/>
  <c r="CI9" i="31" s="1"/>
  <c r="CH1" i="31"/>
  <c r="CH9" i="31" s="1"/>
  <c r="CG1" i="31"/>
  <c r="CG5" i="31" s="1"/>
  <c r="CF1" i="31"/>
  <c r="CF13" i="31" s="1"/>
  <c r="CE1" i="31"/>
  <c r="CE9" i="31" s="1"/>
  <c r="CD1" i="31"/>
  <c r="CD13" i="31" s="1"/>
  <c r="CC1" i="31"/>
  <c r="CC9" i="31" s="1"/>
  <c r="CB1" i="31"/>
  <c r="CB17" i="31" s="1"/>
  <c r="CA1" i="31"/>
  <c r="CA9" i="31" s="1"/>
  <c r="BZ1" i="31"/>
  <c r="BZ9" i="31" s="1"/>
  <c r="BY1" i="31"/>
  <c r="BY5" i="31" s="1"/>
  <c r="BX1" i="31"/>
  <c r="BX17" i="31" s="1"/>
  <c r="BW1" i="31"/>
  <c r="BW5" i="31" s="1"/>
  <c r="BV1" i="31"/>
  <c r="BV13" i="31" s="1"/>
  <c r="BU1" i="31"/>
  <c r="BU5" i="31" s="1"/>
  <c r="BT1" i="31"/>
  <c r="BT17" i="31" s="1"/>
  <c r="BS1" i="31"/>
  <c r="BS9" i="31" s="1"/>
  <c r="BR1" i="31"/>
  <c r="BR13" i="31" s="1"/>
  <c r="BQ1" i="31"/>
  <c r="BQ5" i="31" s="1"/>
  <c r="BP1" i="31"/>
  <c r="BP17" i="31" s="1"/>
  <c r="BO1" i="31"/>
  <c r="BO5" i="31" s="1"/>
  <c r="BN1" i="31"/>
  <c r="BN13" i="31" s="1"/>
  <c r="BM1" i="31"/>
  <c r="BM9" i="31" s="1"/>
  <c r="BL1" i="31"/>
  <c r="BL17" i="31" s="1"/>
  <c r="BK1" i="31"/>
  <c r="BK9" i="31" s="1"/>
  <c r="BJ1" i="31"/>
  <c r="BJ13" i="31" s="1"/>
  <c r="BI1" i="31"/>
  <c r="BI9" i="31" s="1"/>
  <c r="BH1" i="31"/>
  <c r="BH13" i="31" s="1"/>
  <c r="BG1" i="31"/>
  <c r="BG9" i="31" s="1"/>
  <c r="BF1" i="31"/>
  <c r="BF13" i="31" s="1"/>
  <c r="BE1" i="31"/>
  <c r="BE5" i="31" s="1"/>
  <c r="BD1" i="31"/>
  <c r="BD5" i="31" s="1"/>
  <c r="BC1" i="31"/>
  <c r="BC9" i="31" s="1"/>
  <c r="BB1" i="31"/>
  <c r="BB13" i="31" s="1"/>
  <c r="BA1" i="31"/>
  <c r="BA5" i="31" s="1"/>
  <c r="AZ1" i="31"/>
  <c r="AZ13" i="31" s="1"/>
  <c r="AY1" i="31"/>
  <c r="AY9" i="31" s="1"/>
  <c r="AX1" i="31"/>
  <c r="AX13" i="31" s="1"/>
  <c r="AW1" i="31"/>
  <c r="AW9" i="31" s="1"/>
  <c r="AV1" i="31"/>
  <c r="AV5" i="31" s="1"/>
  <c r="AU1" i="31"/>
  <c r="AU9" i="31" s="1"/>
  <c r="AT1" i="31"/>
  <c r="AT13" i="31" s="1"/>
  <c r="AS1" i="31"/>
  <c r="AS5" i="31" s="1"/>
  <c r="AR1" i="31"/>
  <c r="AQ1" i="31"/>
  <c r="AP1" i="31"/>
  <c r="AO1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EP16" i="20"/>
  <c r="EP22" i="20" s="1"/>
  <c r="EJ16" i="20"/>
  <c r="EJ22" i="20" s="1"/>
  <c r="DZ16" i="20"/>
  <c r="DZ22" i="20" s="1"/>
  <c r="DX16" i="20"/>
  <c r="DX22" i="20" s="1"/>
  <c r="DB16" i="20"/>
  <c r="DB22" i="20" s="1"/>
  <c r="CO16" i="20"/>
  <c r="CO22" i="20" s="1"/>
  <c r="BZ16" i="20"/>
  <c r="BY16" i="20"/>
  <c r="BY22" i="20" s="1"/>
  <c r="BX16" i="20"/>
  <c r="BX22" i="20" s="1"/>
  <c r="BL16" i="20"/>
  <c r="BL22" i="20" s="1"/>
  <c r="BJ16" i="20"/>
  <c r="BJ22" i="20" s="1"/>
  <c r="AV16" i="20"/>
  <c r="AV22" i="20" s="1"/>
  <c r="AT16" i="20"/>
  <c r="AT22" i="20" s="1"/>
  <c r="AP16" i="20"/>
  <c r="AP22" i="20" s="1"/>
  <c r="EJ15" i="20"/>
  <c r="EJ21" i="20" s="1"/>
  <c r="EF15" i="20"/>
  <c r="EF21" i="20" s="1"/>
  <c r="EB15" i="20"/>
  <c r="DP15" i="20"/>
  <c r="DN15" i="20"/>
  <c r="DN21" i="20" s="1"/>
  <c r="DL15" i="20"/>
  <c r="DL21" i="20" s="1"/>
  <c r="DK15" i="20"/>
  <c r="DK21" i="20" s="1"/>
  <c r="CZ15" i="20"/>
  <c r="CJ15" i="20"/>
  <c r="BX15" i="20"/>
  <c r="BX21" i="20" s="1"/>
  <c r="BT15" i="20"/>
  <c r="BS15" i="20"/>
  <c r="AN15" i="20"/>
  <c r="AN21" i="20" s="1"/>
  <c r="AM15" i="20"/>
  <c r="AM21" i="20" s="1"/>
  <c r="EP4" i="20"/>
  <c r="EO4" i="20"/>
  <c r="EN4" i="20"/>
  <c r="EM4" i="20"/>
  <c r="EL4" i="20"/>
  <c r="EK4" i="20"/>
  <c r="EJ4" i="20"/>
  <c r="EI4" i="20"/>
  <c r="EH4" i="20"/>
  <c r="EG4" i="20"/>
  <c r="EF4" i="20"/>
  <c r="EE4" i="20"/>
  <c r="ED4" i="20"/>
  <c r="EC4" i="20"/>
  <c r="EB4" i="20"/>
  <c r="EA4" i="20"/>
  <c r="DZ4" i="20"/>
  <c r="DY4" i="20"/>
  <c r="DX4" i="20"/>
  <c r="DW4" i="20"/>
  <c r="DV4" i="20"/>
  <c r="DU4" i="20"/>
  <c r="DT4" i="20"/>
  <c r="DS4" i="20"/>
  <c r="DR4" i="20"/>
  <c r="DQ4" i="20"/>
  <c r="DP4" i="20"/>
  <c r="DO4" i="20"/>
  <c r="DN4" i="20"/>
  <c r="DM4" i="20"/>
  <c r="DL4" i="20"/>
  <c r="DK4" i="20"/>
  <c r="DJ4" i="20"/>
  <c r="DI4" i="20"/>
  <c r="DH4" i="20"/>
  <c r="DG4" i="20"/>
  <c r="DF4" i="20"/>
  <c r="DE4" i="20"/>
  <c r="DD4" i="20"/>
  <c r="DC4" i="20"/>
  <c r="DB4" i="20"/>
  <c r="DA4" i="20"/>
  <c r="CZ4" i="20"/>
  <c r="CY4" i="20"/>
  <c r="CX4" i="20"/>
  <c r="CW4" i="20"/>
  <c r="CV4" i="20"/>
  <c r="CU4" i="20"/>
  <c r="CT4" i="20"/>
  <c r="CS4" i="20"/>
  <c r="CR4" i="20"/>
  <c r="CQ4" i="20"/>
  <c r="CP4" i="20"/>
  <c r="CO4" i="20"/>
  <c r="CN4" i="20"/>
  <c r="CM4" i="20"/>
  <c r="CL4" i="20"/>
  <c r="CK4" i="20"/>
  <c r="CJ4" i="20"/>
  <c r="CI4" i="20"/>
  <c r="CH4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BM4" i="20"/>
  <c r="BL4" i="20"/>
  <c r="BK4" i="20"/>
  <c r="BJ4" i="20"/>
  <c r="BI4" i="20"/>
  <c r="BH4" i="20"/>
  <c r="BG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4" i="20"/>
  <c r="EP3" i="20"/>
  <c r="EO3" i="20"/>
  <c r="EN3" i="20"/>
  <c r="EM3" i="20"/>
  <c r="EL3" i="20"/>
  <c r="EK3" i="20"/>
  <c r="EJ3" i="20"/>
  <c r="EI3" i="20"/>
  <c r="EH3" i="20"/>
  <c r="EG3" i="20"/>
  <c r="EF3" i="20"/>
  <c r="EE3" i="20"/>
  <c r="ED3" i="20"/>
  <c r="EC3" i="20"/>
  <c r="EB3" i="20"/>
  <c r="EA3" i="20"/>
  <c r="DZ3" i="20"/>
  <c r="DY3" i="20"/>
  <c r="DX3" i="20"/>
  <c r="DW3" i="20"/>
  <c r="DV3" i="20"/>
  <c r="DU3" i="20"/>
  <c r="DT3" i="20"/>
  <c r="DS3" i="20"/>
  <c r="DR3" i="20"/>
  <c r="DQ3" i="20"/>
  <c r="DP3" i="20"/>
  <c r="DO3" i="20"/>
  <c r="DN3" i="20"/>
  <c r="DM3" i="20"/>
  <c r="DL3" i="20"/>
  <c r="DK3" i="20"/>
  <c r="DJ3" i="20"/>
  <c r="DI3" i="20"/>
  <c r="DH3" i="20"/>
  <c r="DG3" i="20"/>
  <c r="DF3" i="20"/>
  <c r="DE3" i="20"/>
  <c r="DD3" i="20"/>
  <c r="DC3" i="20"/>
  <c r="DB3" i="20"/>
  <c r="DA3" i="20"/>
  <c r="CZ3" i="20"/>
  <c r="CY3" i="20"/>
  <c r="CX3" i="20"/>
  <c r="CW3" i="20"/>
  <c r="CV3" i="20"/>
  <c r="CU3" i="20"/>
  <c r="CT3" i="20"/>
  <c r="CS3" i="20"/>
  <c r="CR3" i="20"/>
  <c r="CQ3" i="20"/>
  <c r="CP3" i="20"/>
  <c r="CO3" i="20"/>
  <c r="CN3" i="20"/>
  <c r="CM3" i="20"/>
  <c r="CL3" i="20"/>
  <c r="CK3" i="20"/>
  <c r="CJ3" i="20"/>
  <c r="CI3" i="20"/>
  <c r="CH3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BA10" i="20" s="1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3" i="20"/>
  <c r="EP2" i="20"/>
  <c r="EO2" i="20"/>
  <c r="EN2" i="20"/>
  <c r="EM2" i="20"/>
  <c r="EL2" i="20"/>
  <c r="EK2" i="20"/>
  <c r="EJ2" i="20"/>
  <c r="EI2" i="20"/>
  <c r="EH2" i="20"/>
  <c r="EG2" i="20"/>
  <c r="EF2" i="20"/>
  <c r="EE2" i="20"/>
  <c r="ED2" i="20"/>
  <c r="EC2" i="20"/>
  <c r="EB2" i="20"/>
  <c r="EA2" i="20"/>
  <c r="DZ2" i="20"/>
  <c r="DY2" i="20"/>
  <c r="DX2" i="20"/>
  <c r="DW2" i="20"/>
  <c r="DV2" i="20"/>
  <c r="DU2" i="20"/>
  <c r="DT2" i="20"/>
  <c r="DS2" i="20"/>
  <c r="DR2" i="20"/>
  <c r="DQ2" i="20"/>
  <c r="DP2" i="20"/>
  <c r="DO2" i="20"/>
  <c r="DN2" i="20"/>
  <c r="DM2" i="20"/>
  <c r="DL2" i="20"/>
  <c r="DK2" i="20"/>
  <c r="DJ2" i="20"/>
  <c r="DI2" i="20"/>
  <c r="DH2" i="20"/>
  <c r="DG2" i="20"/>
  <c r="DF2" i="20"/>
  <c r="DE2" i="20"/>
  <c r="DD2" i="20"/>
  <c r="DC2" i="20"/>
  <c r="DB2" i="20"/>
  <c r="DA2" i="20"/>
  <c r="CZ2" i="20"/>
  <c r="CY2" i="20"/>
  <c r="CX2" i="20"/>
  <c r="CW2" i="20"/>
  <c r="CV2" i="20"/>
  <c r="CU2" i="20"/>
  <c r="CT2" i="20"/>
  <c r="CS2" i="20"/>
  <c r="CR2" i="20"/>
  <c r="CQ2" i="20"/>
  <c r="CP2" i="20"/>
  <c r="CO2" i="20"/>
  <c r="CN2" i="20"/>
  <c r="CM2" i="20"/>
  <c r="CL2" i="20"/>
  <c r="CK2" i="20"/>
  <c r="CJ2" i="20"/>
  <c r="CI2" i="20"/>
  <c r="CH2" i="20"/>
  <c r="CG2" i="20"/>
  <c r="CF2" i="20"/>
  <c r="CE2" i="20"/>
  <c r="CD2" i="20"/>
  <c r="CC2" i="20"/>
  <c r="CB2" i="20"/>
  <c r="CA2" i="20"/>
  <c r="BZ2" i="20"/>
  <c r="BY2" i="20"/>
  <c r="BX2" i="20"/>
  <c r="BW2" i="20"/>
  <c r="BV2" i="20"/>
  <c r="BU2" i="20"/>
  <c r="BT2" i="20"/>
  <c r="BS2" i="20"/>
  <c r="BR2" i="20"/>
  <c r="BQ2" i="20"/>
  <c r="BP2" i="20"/>
  <c r="BO2" i="20"/>
  <c r="BN2" i="20"/>
  <c r="BM2" i="20"/>
  <c r="BL2" i="20"/>
  <c r="BK2" i="20"/>
  <c r="BJ2" i="20"/>
  <c r="BI2" i="20"/>
  <c r="BH2" i="20"/>
  <c r="BG2" i="20"/>
  <c r="BF2" i="20"/>
  <c r="BE2" i="20"/>
  <c r="BD2" i="20"/>
  <c r="BC2" i="20"/>
  <c r="BB2" i="20"/>
  <c r="BA2" i="20"/>
  <c r="AZ2" i="20"/>
  <c r="AY2" i="20"/>
  <c r="AX2" i="20"/>
  <c r="AW2" i="20"/>
  <c r="AV2" i="20"/>
  <c r="AU2" i="20"/>
  <c r="AT2" i="20"/>
  <c r="AS2" i="20"/>
  <c r="AR2" i="20"/>
  <c r="AQ2" i="20"/>
  <c r="AP2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V5" i="20" s="1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2" i="20"/>
  <c r="EP1" i="20"/>
  <c r="EO1" i="20"/>
  <c r="EN1" i="20"/>
  <c r="EM1" i="20"/>
  <c r="EL1" i="20"/>
  <c r="EK1" i="20"/>
  <c r="EJ1" i="20"/>
  <c r="EI1" i="20"/>
  <c r="EH1" i="20"/>
  <c r="EG1" i="20"/>
  <c r="EF1" i="20"/>
  <c r="EE1" i="20"/>
  <c r="ED1" i="20"/>
  <c r="EC1" i="20"/>
  <c r="EB1" i="20"/>
  <c r="EA1" i="20"/>
  <c r="DZ1" i="20"/>
  <c r="DY1" i="20"/>
  <c r="DX1" i="20"/>
  <c r="DW1" i="20"/>
  <c r="DV1" i="20"/>
  <c r="DU1" i="20"/>
  <c r="DT1" i="20"/>
  <c r="DS1" i="20"/>
  <c r="DR1" i="20"/>
  <c r="DQ1" i="20"/>
  <c r="DP1" i="20"/>
  <c r="DO1" i="20"/>
  <c r="DN1" i="20"/>
  <c r="DM1" i="20"/>
  <c r="DL1" i="20"/>
  <c r="DK1" i="20"/>
  <c r="DJ1" i="20"/>
  <c r="DI1" i="20"/>
  <c r="DH1" i="20"/>
  <c r="DG1" i="20"/>
  <c r="DF1" i="20"/>
  <c r="DE1" i="20"/>
  <c r="DD1" i="20"/>
  <c r="DC1" i="20"/>
  <c r="DB1" i="20"/>
  <c r="DA1" i="20"/>
  <c r="CZ1" i="20"/>
  <c r="CY1" i="20"/>
  <c r="CX1" i="20"/>
  <c r="CW1" i="20"/>
  <c r="CV1" i="20"/>
  <c r="CU1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FY5" i="17"/>
  <c r="FU5" i="17"/>
  <c r="FE5" i="17"/>
  <c r="ES5" i="17"/>
  <c r="EO5" i="17"/>
  <c r="DU5" i="17"/>
  <c r="HM19" i="17" s="1"/>
  <c r="DI5" i="17"/>
  <c r="CW5" i="17"/>
  <c r="CS5" i="17"/>
  <c r="CO5" i="17"/>
  <c r="BA5" i="17"/>
  <c r="GM4" i="17"/>
  <c r="GL4" i="17"/>
  <c r="GK4" i="17"/>
  <c r="GJ4" i="17"/>
  <c r="GI4" i="17"/>
  <c r="GH4" i="17"/>
  <c r="GG4" i="17"/>
  <c r="GF4" i="17"/>
  <c r="GE4" i="17"/>
  <c r="GD4" i="17"/>
  <c r="GC4" i="17"/>
  <c r="GB4" i="17"/>
  <c r="GA4" i="17"/>
  <c r="FZ4" i="17"/>
  <c r="FY4" i="17"/>
  <c r="FX4" i="17"/>
  <c r="FW4" i="17"/>
  <c r="FV4" i="17"/>
  <c r="FU4" i="17"/>
  <c r="FT4" i="17"/>
  <c r="FS4" i="17"/>
  <c r="FR4" i="17"/>
  <c r="FQ4" i="17"/>
  <c r="FP4" i="17"/>
  <c r="FO4" i="17"/>
  <c r="FN4" i="17"/>
  <c r="FM4" i="17"/>
  <c r="FL4" i="17"/>
  <c r="FK4" i="17"/>
  <c r="FJ4" i="17"/>
  <c r="FI4" i="17"/>
  <c r="FH4" i="17"/>
  <c r="FG4" i="17"/>
  <c r="FF4" i="17"/>
  <c r="FE4" i="17"/>
  <c r="FD4" i="17"/>
  <c r="FC4" i="17"/>
  <c r="FB4" i="17"/>
  <c r="FA4" i="17"/>
  <c r="EZ4" i="17"/>
  <c r="EY4" i="17"/>
  <c r="EX4" i="17"/>
  <c r="EW4" i="17"/>
  <c r="EV4" i="17"/>
  <c r="EU4" i="17"/>
  <c r="ET4" i="17"/>
  <c r="ES4" i="17"/>
  <c r="ER4" i="17"/>
  <c r="EQ4" i="17"/>
  <c r="EP4" i="17"/>
  <c r="EO4" i="17"/>
  <c r="EN4" i="17"/>
  <c r="EM4" i="17"/>
  <c r="EL4" i="17"/>
  <c r="EK4" i="17"/>
  <c r="EJ4" i="17"/>
  <c r="EI4" i="17"/>
  <c r="EH4" i="17"/>
  <c r="EG4" i="17"/>
  <c r="EF4" i="17"/>
  <c r="EE4" i="17"/>
  <c r="ED4" i="17"/>
  <c r="EC4" i="17"/>
  <c r="EB4" i="17"/>
  <c r="EA4" i="17"/>
  <c r="DZ4" i="17"/>
  <c r="DY4" i="17"/>
  <c r="DX4" i="17"/>
  <c r="DW4" i="17"/>
  <c r="DV4" i="17"/>
  <c r="DU4" i="17"/>
  <c r="DT4" i="17"/>
  <c r="DS4" i="17"/>
  <c r="DR4" i="17"/>
  <c r="DQ4" i="17"/>
  <c r="DP4" i="17"/>
  <c r="DO4" i="17"/>
  <c r="DN4" i="17"/>
  <c r="DM4" i="17"/>
  <c r="DL4" i="17"/>
  <c r="DK4" i="17"/>
  <c r="DJ4" i="17"/>
  <c r="DI4" i="17"/>
  <c r="DH4" i="17"/>
  <c r="DG4" i="17"/>
  <c r="DF4" i="17"/>
  <c r="DE4" i="17"/>
  <c r="DD4" i="17"/>
  <c r="DC4" i="17"/>
  <c r="DB4" i="17"/>
  <c r="DA4" i="17"/>
  <c r="CZ4" i="17"/>
  <c r="CY4" i="17"/>
  <c r="CX4" i="17"/>
  <c r="CW4" i="17"/>
  <c r="CV4" i="17"/>
  <c r="CU4" i="17"/>
  <c r="CT4" i="17"/>
  <c r="CS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GM3" i="17"/>
  <c r="GL3" i="17"/>
  <c r="GK3" i="17"/>
  <c r="GJ3" i="17"/>
  <c r="GI3" i="17"/>
  <c r="GH3" i="17"/>
  <c r="GG3" i="17"/>
  <c r="GF3" i="17"/>
  <c r="GE3" i="17"/>
  <c r="GD3" i="17"/>
  <c r="GC3" i="17"/>
  <c r="GB3" i="17"/>
  <c r="GA3" i="17"/>
  <c r="FZ3" i="17"/>
  <c r="FY3" i="17"/>
  <c r="FX3" i="17"/>
  <c r="FW3" i="17"/>
  <c r="FV3" i="17"/>
  <c r="FU3" i="17"/>
  <c r="FT3" i="17"/>
  <c r="FS3" i="17"/>
  <c r="FR3" i="17"/>
  <c r="FQ3" i="17"/>
  <c r="FP3" i="17"/>
  <c r="FO3" i="17"/>
  <c r="FN3" i="17"/>
  <c r="FM3" i="17"/>
  <c r="FL3" i="17"/>
  <c r="FK3" i="17"/>
  <c r="FJ3" i="17"/>
  <c r="FI3" i="17"/>
  <c r="FH3" i="17"/>
  <c r="FG3" i="17"/>
  <c r="FF3" i="17"/>
  <c r="FE3" i="17"/>
  <c r="FD3" i="17"/>
  <c r="FC3" i="17"/>
  <c r="FB3" i="17"/>
  <c r="FA3" i="17"/>
  <c r="EZ3" i="17"/>
  <c r="EY3" i="17"/>
  <c r="EX3" i="17"/>
  <c r="EW3" i="17"/>
  <c r="EV3" i="17"/>
  <c r="EU3" i="17"/>
  <c r="ET3" i="17"/>
  <c r="ES3" i="17"/>
  <c r="ER3" i="17"/>
  <c r="EQ3" i="17"/>
  <c r="EP3" i="17"/>
  <c r="EO3" i="17"/>
  <c r="EN3" i="17"/>
  <c r="EM3" i="17"/>
  <c r="EL3" i="17"/>
  <c r="EK3" i="17"/>
  <c r="EJ3" i="17"/>
  <c r="EI3" i="17"/>
  <c r="EH3" i="17"/>
  <c r="EG3" i="17"/>
  <c r="EF3" i="17"/>
  <c r="EE3" i="17"/>
  <c r="ED3" i="17"/>
  <c r="EC3" i="17"/>
  <c r="EB3" i="17"/>
  <c r="EA3" i="17"/>
  <c r="DZ3" i="17"/>
  <c r="DY3" i="17"/>
  <c r="DX3" i="17"/>
  <c r="DW3" i="17"/>
  <c r="DV3" i="17"/>
  <c r="DU3" i="17"/>
  <c r="DT3" i="17"/>
  <c r="DS3" i="17"/>
  <c r="DR3" i="17"/>
  <c r="DQ3" i="17"/>
  <c r="DP3" i="17"/>
  <c r="DO3" i="17"/>
  <c r="DN3" i="17"/>
  <c r="DM3" i="17"/>
  <c r="DL3" i="17"/>
  <c r="DK3" i="17"/>
  <c r="DJ3" i="17"/>
  <c r="DI3" i="17"/>
  <c r="DH3" i="17"/>
  <c r="DG3" i="17"/>
  <c r="DF3" i="17"/>
  <c r="DE3" i="17"/>
  <c r="DD3" i="17"/>
  <c r="DC3" i="17"/>
  <c r="DB3" i="17"/>
  <c r="DA3" i="17"/>
  <c r="CZ3" i="17"/>
  <c r="CY3" i="17"/>
  <c r="CX3" i="17"/>
  <c r="CW3" i="17"/>
  <c r="CV3" i="17"/>
  <c r="CU3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B3" i="17"/>
  <c r="GM2" i="17"/>
  <c r="HK25" i="17" s="1"/>
  <c r="GL2" i="17"/>
  <c r="HJ25" i="17" s="1"/>
  <c r="GK2" i="17"/>
  <c r="HU24" i="17" s="1"/>
  <c r="GJ2" i="17"/>
  <c r="HT24" i="17" s="1"/>
  <c r="GI2" i="17"/>
  <c r="HS24" i="17" s="1"/>
  <c r="GH2" i="17"/>
  <c r="HR24" i="17" s="1"/>
  <c r="GG2" i="17"/>
  <c r="HQ24" i="17" s="1"/>
  <c r="GF2" i="17"/>
  <c r="HP24" i="17" s="1"/>
  <c r="GE2" i="17"/>
  <c r="HO24" i="17" s="1"/>
  <c r="GD2" i="17"/>
  <c r="HN24" i="17" s="1"/>
  <c r="GC2" i="17"/>
  <c r="HM24" i="17" s="1"/>
  <c r="GB2" i="17"/>
  <c r="HL24" i="17" s="1"/>
  <c r="GA2" i="17"/>
  <c r="HK24" i="17" s="1"/>
  <c r="FZ2" i="17"/>
  <c r="HJ24" i="17" s="1"/>
  <c r="FY2" i="17"/>
  <c r="HU23" i="17" s="1"/>
  <c r="FX2" i="17"/>
  <c r="HT23" i="17" s="1"/>
  <c r="FW2" i="17"/>
  <c r="HS23" i="17" s="1"/>
  <c r="FV2" i="17"/>
  <c r="HR23" i="17" s="1"/>
  <c r="FU2" i="17"/>
  <c r="HQ23" i="17" s="1"/>
  <c r="FT2" i="17"/>
  <c r="HP23" i="17" s="1"/>
  <c r="FS2" i="17"/>
  <c r="HO23" i="17" s="1"/>
  <c r="FR2" i="17"/>
  <c r="HN23" i="17" s="1"/>
  <c r="FQ2" i="17"/>
  <c r="HM23" i="17" s="1"/>
  <c r="FP2" i="17"/>
  <c r="HL23" i="17" s="1"/>
  <c r="FO2" i="17"/>
  <c r="HK23" i="17" s="1"/>
  <c r="FN2" i="17"/>
  <c r="HJ23" i="17" s="1"/>
  <c r="FM2" i="17"/>
  <c r="HU22" i="17" s="1"/>
  <c r="FL2" i="17"/>
  <c r="HT22" i="17" s="1"/>
  <c r="FK2" i="17"/>
  <c r="HS22" i="17" s="1"/>
  <c r="FJ2" i="17"/>
  <c r="HR22" i="17" s="1"/>
  <c r="FI2" i="17"/>
  <c r="HQ22" i="17" s="1"/>
  <c r="FH2" i="17"/>
  <c r="HP22" i="17" s="1"/>
  <c r="FG2" i="17"/>
  <c r="HO22" i="17" s="1"/>
  <c r="FF2" i="17"/>
  <c r="HN22" i="17" s="1"/>
  <c r="FE2" i="17"/>
  <c r="HM22" i="17" s="1"/>
  <c r="FD2" i="17"/>
  <c r="HL22" i="17" s="1"/>
  <c r="FC2" i="17"/>
  <c r="HK22" i="17" s="1"/>
  <c r="FB2" i="17"/>
  <c r="HJ22" i="17" s="1"/>
  <c r="FA2" i="17"/>
  <c r="HU21" i="17" s="1"/>
  <c r="EZ2" i="17"/>
  <c r="HT21" i="17" s="1"/>
  <c r="EY2" i="17"/>
  <c r="HS21" i="17" s="1"/>
  <c r="EX2" i="17"/>
  <c r="HR21" i="17" s="1"/>
  <c r="EW2" i="17"/>
  <c r="HQ21" i="17" s="1"/>
  <c r="EV2" i="17"/>
  <c r="HP21" i="17" s="1"/>
  <c r="EU2" i="17"/>
  <c r="HO21" i="17" s="1"/>
  <c r="ET2" i="17"/>
  <c r="HN21" i="17" s="1"/>
  <c r="ES2" i="17"/>
  <c r="HM21" i="17" s="1"/>
  <c r="ER2" i="17"/>
  <c r="HL21" i="17" s="1"/>
  <c r="EQ2" i="17"/>
  <c r="HK21" i="17" s="1"/>
  <c r="EP2" i="17"/>
  <c r="HJ21" i="17" s="1"/>
  <c r="EO2" i="17"/>
  <c r="HU20" i="17" s="1"/>
  <c r="EN2" i="17"/>
  <c r="HT20" i="17" s="1"/>
  <c r="EM2" i="17"/>
  <c r="HS20" i="17" s="1"/>
  <c r="EL2" i="17"/>
  <c r="HR20" i="17" s="1"/>
  <c r="EK2" i="17"/>
  <c r="HQ20" i="17" s="1"/>
  <c r="EJ2" i="17"/>
  <c r="HP20" i="17" s="1"/>
  <c r="EI2" i="17"/>
  <c r="HO20" i="17" s="1"/>
  <c r="EH2" i="17"/>
  <c r="HN20" i="17" s="1"/>
  <c r="EG2" i="17"/>
  <c r="HM20" i="17" s="1"/>
  <c r="EF2" i="17"/>
  <c r="HL20" i="17" s="1"/>
  <c r="EE2" i="17"/>
  <c r="HK20" i="17" s="1"/>
  <c r="ED2" i="17"/>
  <c r="HJ20" i="17" s="1"/>
  <c r="EC2" i="17"/>
  <c r="EB2" i="17"/>
  <c r="EA2" i="17"/>
  <c r="DZ2" i="17"/>
  <c r="DY2" i="17"/>
  <c r="DX2" i="17"/>
  <c r="DW2" i="17"/>
  <c r="DV2" i="17"/>
  <c r="DU2" i="17"/>
  <c r="DT2" i="17"/>
  <c r="DS2" i="17"/>
  <c r="DR2" i="17"/>
  <c r="DQ2" i="17"/>
  <c r="DP2" i="17"/>
  <c r="DO2" i="17"/>
  <c r="DN2" i="17"/>
  <c r="DM2" i="17"/>
  <c r="DL2" i="17"/>
  <c r="DK2" i="17"/>
  <c r="DJ2" i="17"/>
  <c r="DI2" i="17"/>
  <c r="DH2" i="17"/>
  <c r="DG2" i="17"/>
  <c r="DF2" i="17"/>
  <c r="DE2" i="17"/>
  <c r="DD2" i="17"/>
  <c r="DC2" i="17"/>
  <c r="DB2" i="17"/>
  <c r="DA2" i="17"/>
  <c r="CZ2" i="17"/>
  <c r="CY2" i="17"/>
  <c r="CX2" i="17"/>
  <c r="CW2" i="17"/>
  <c r="CV2" i="17"/>
  <c r="CU2" i="17"/>
  <c r="CT2" i="17"/>
  <c r="CS2" i="17"/>
  <c r="CR2" i="17"/>
  <c r="CQ2" i="17"/>
  <c r="CP2" i="17"/>
  <c r="CO2" i="17"/>
  <c r="CN2" i="17"/>
  <c r="CM2" i="17"/>
  <c r="CL2" i="17"/>
  <c r="CK2" i="17"/>
  <c r="CJ2" i="17"/>
  <c r="CI2" i="17"/>
  <c r="CH2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Q2" i="17"/>
  <c r="BP2" i="17"/>
  <c r="BO2" i="17"/>
  <c r="BN2" i="17"/>
  <c r="BM2" i="17"/>
  <c r="BL2" i="17"/>
  <c r="BK2" i="17"/>
  <c r="BJ2" i="17"/>
  <c r="BI2" i="17"/>
  <c r="BH2" i="17"/>
  <c r="BG2" i="17"/>
  <c r="BF2" i="17"/>
  <c r="BE2" i="17"/>
  <c r="BD2" i="17"/>
  <c r="BC2" i="17"/>
  <c r="BB2" i="17"/>
  <c r="BA2" i="17"/>
  <c r="AZ2" i="17"/>
  <c r="AY2" i="17"/>
  <c r="AX2" i="17"/>
  <c r="AW2" i="17"/>
  <c r="AV2" i="17"/>
  <c r="AU2" i="17"/>
  <c r="AT2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U2" i="17"/>
  <c r="T2" i="17"/>
  <c r="S2" i="17"/>
  <c r="R2" i="17"/>
  <c r="Q2" i="17"/>
  <c r="P2" i="17"/>
  <c r="O2" i="17"/>
  <c r="N2" i="17"/>
  <c r="M2" i="17"/>
  <c r="L2" i="17"/>
  <c r="K2" i="17"/>
  <c r="J2" i="17"/>
  <c r="I2" i="17"/>
  <c r="H2" i="17"/>
  <c r="G2" i="17"/>
  <c r="F2" i="17"/>
  <c r="E2" i="17"/>
  <c r="D2" i="17"/>
  <c r="C2" i="17"/>
  <c r="B2" i="17"/>
  <c r="FN1" i="17"/>
  <c r="FJ1" i="17"/>
  <c r="FG1" i="17"/>
  <c r="FD1" i="17"/>
  <c r="EV1" i="17"/>
  <c r="EU1" i="17"/>
  <c r="EN1" i="17"/>
  <c r="EG1" i="17"/>
  <c r="DP1" i="17"/>
  <c r="CM1" i="17"/>
  <c r="CG1" i="17"/>
  <c r="CF1" i="17"/>
  <c r="BC1" i="17"/>
  <c r="AV1" i="17"/>
  <c r="AO1" i="17"/>
  <c r="AN1" i="17"/>
  <c r="X1" i="17"/>
  <c r="D1" i="17"/>
  <c r="GK5" i="14"/>
  <c r="GG5" i="14"/>
  <c r="FY5" i="14"/>
  <c r="FE5" i="14"/>
  <c r="EO5" i="14"/>
  <c r="EC5" i="14"/>
  <c r="DY5" i="14"/>
  <c r="DU5" i="14"/>
  <c r="DM5" i="14"/>
  <c r="DK5" i="14"/>
  <c r="DI5" i="14"/>
  <c r="DD5" i="14"/>
  <c r="CW5" i="14"/>
  <c r="CU5" i="14"/>
  <c r="CS5" i="14"/>
  <c r="BX5" i="14"/>
  <c r="AY5" i="14"/>
  <c r="AF5" i="14"/>
  <c r="U5" i="14"/>
  <c r="T5" i="14"/>
  <c r="O5" i="14"/>
  <c r="D5" i="14"/>
  <c r="GL4" i="14"/>
  <c r="GK4" i="14"/>
  <c r="GJ4" i="14"/>
  <c r="GI4" i="14"/>
  <c r="GH4" i="14"/>
  <c r="GG4" i="14"/>
  <c r="GF4" i="14"/>
  <c r="GE4" i="14"/>
  <c r="GD4" i="14"/>
  <c r="GC4" i="14"/>
  <c r="GB4" i="14"/>
  <c r="GA4" i="14"/>
  <c r="FZ4" i="14"/>
  <c r="FY4" i="14"/>
  <c r="FX4" i="14"/>
  <c r="FW4" i="14"/>
  <c r="FV4" i="14"/>
  <c r="FU4" i="14"/>
  <c r="FT4" i="14"/>
  <c r="FS4" i="14"/>
  <c r="FR4" i="14"/>
  <c r="FQ4" i="14"/>
  <c r="FP4" i="14"/>
  <c r="FO4" i="14"/>
  <c r="FN4" i="14"/>
  <c r="FM4" i="14"/>
  <c r="FL4" i="14"/>
  <c r="FK4" i="14"/>
  <c r="FJ4" i="14"/>
  <c r="FI4" i="14"/>
  <c r="FH4" i="14"/>
  <c r="FG4" i="14"/>
  <c r="FF4" i="14"/>
  <c r="FE4" i="14"/>
  <c r="FD4" i="14"/>
  <c r="FC4" i="14"/>
  <c r="FB4" i="14"/>
  <c r="FA4" i="14"/>
  <c r="EZ4" i="14"/>
  <c r="EY4" i="14"/>
  <c r="EX4" i="14"/>
  <c r="EW4" i="14"/>
  <c r="EV4" i="14"/>
  <c r="EU4" i="14"/>
  <c r="ET4" i="14"/>
  <c r="ES4" i="14"/>
  <c r="ER4" i="14"/>
  <c r="EQ4" i="14"/>
  <c r="EP4" i="14"/>
  <c r="EO4" i="14"/>
  <c r="EN4" i="14"/>
  <c r="EM4" i="14"/>
  <c r="EL4" i="14"/>
  <c r="EK4" i="14"/>
  <c r="EJ4" i="14"/>
  <c r="EI4" i="14"/>
  <c r="EH4" i="14"/>
  <c r="EG4" i="14"/>
  <c r="EF4" i="14"/>
  <c r="EE4" i="14"/>
  <c r="ED4" i="14"/>
  <c r="EC4" i="14"/>
  <c r="EB4" i="14"/>
  <c r="EA4" i="14"/>
  <c r="DZ4" i="14"/>
  <c r="DY4" i="14"/>
  <c r="DX4" i="14"/>
  <c r="DW4" i="14"/>
  <c r="DV4" i="14"/>
  <c r="DU4" i="14"/>
  <c r="DT4" i="14"/>
  <c r="DS4" i="14"/>
  <c r="DR4" i="14"/>
  <c r="DQ4" i="14"/>
  <c r="DP4" i="14"/>
  <c r="DO4" i="14"/>
  <c r="DN4" i="14"/>
  <c r="DM4" i="14"/>
  <c r="DL4" i="14"/>
  <c r="DK4" i="14"/>
  <c r="DJ4" i="14"/>
  <c r="DI4" i="14"/>
  <c r="DH4" i="14"/>
  <c r="DG4" i="14"/>
  <c r="DF4" i="14"/>
  <c r="DE4" i="14"/>
  <c r="DD4" i="14"/>
  <c r="DC4" i="14"/>
  <c r="DB4" i="14"/>
  <c r="DA4" i="14"/>
  <c r="CZ4" i="14"/>
  <c r="CY4" i="14"/>
  <c r="CX4" i="14"/>
  <c r="CW4" i="14"/>
  <c r="CV4" i="14"/>
  <c r="CU4" i="14"/>
  <c r="CT4" i="14"/>
  <c r="CS4" i="14"/>
  <c r="CR4" i="14"/>
  <c r="CQ4" i="14"/>
  <c r="CP4" i="14"/>
  <c r="CO4" i="14"/>
  <c r="CN4" i="14"/>
  <c r="CM4" i="14"/>
  <c r="CL4" i="14"/>
  <c r="CK4" i="14"/>
  <c r="CJ4" i="14"/>
  <c r="CI4" i="14"/>
  <c r="CH4" i="14"/>
  <c r="CG4" i="14"/>
  <c r="CF4" i="14"/>
  <c r="CE4" i="14"/>
  <c r="CD4" i="14"/>
  <c r="CC4" i="14"/>
  <c r="CB4" i="14"/>
  <c r="CA4" i="14"/>
  <c r="BZ4" i="14"/>
  <c r="BY4" i="14"/>
  <c r="BX4" i="14"/>
  <c r="BW4" i="14"/>
  <c r="BV4" i="14"/>
  <c r="BU4" i="14"/>
  <c r="BT4" i="14"/>
  <c r="BS4" i="14"/>
  <c r="BR4" i="14"/>
  <c r="BQ4" i="14"/>
  <c r="BP4" i="14"/>
  <c r="BO4" i="14"/>
  <c r="BN4" i="14"/>
  <c r="BM4" i="14"/>
  <c r="BL4" i="14"/>
  <c r="BK4" i="14"/>
  <c r="BJ4" i="14"/>
  <c r="BI4" i="14"/>
  <c r="BH4" i="14"/>
  <c r="BG4" i="14"/>
  <c r="BF4" i="14"/>
  <c r="BE4" i="14"/>
  <c r="BD4" i="14"/>
  <c r="BC4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4" i="14"/>
  <c r="GL3" i="14"/>
  <c r="GK3" i="14"/>
  <c r="GJ3" i="14"/>
  <c r="GI3" i="14"/>
  <c r="GH3" i="14"/>
  <c r="GG3" i="14"/>
  <c r="GF3" i="14"/>
  <c r="GE3" i="14"/>
  <c r="GD3" i="14"/>
  <c r="GC3" i="14"/>
  <c r="GB3" i="14"/>
  <c r="GA3" i="14"/>
  <c r="FZ3" i="14"/>
  <c r="FY3" i="14"/>
  <c r="FX3" i="14"/>
  <c r="FW3" i="14"/>
  <c r="FV3" i="14"/>
  <c r="FU3" i="14"/>
  <c r="FT3" i="14"/>
  <c r="FS3" i="14"/>
  <c r="FR3" i="14"/>
  <c r="FQ3" i="14"/>
  <c r="FP3" i="14"/>
  <c r="FO3" i="14"/>
  <c r="FN3" i="14"/>
  <c r="FM3" i="14"/>
  <c r="FL3" i="14"/>
  <c r="FK3" i="14"/>
  <c r="FJ3" i="14"/>
  <c r="FI3" i="14"/>
  <c r="FH3" i="14"/>
  <c r="FG3" i="14"/>
  <c r="FF3" i="14"/>
  <c r="FE3" i="14"/>
  <c r="FD3" i="14"/>
  <c r="FC3" i="14"/>
  <c r="FB3" i="14"/>
  <c r="FA3" i="14"/>
  <c r="EZ3" i="14"/>
  <c r="EY3" i="14"/>
  <c r="EX3" i="14"/>
  <c r="EW3" i="14"/>
  <c r="EV3" i="14"/>
  <c r="EU3" i="14"/>
  <c r="ET3" i="14"/>
  <c r="ES3" i="14"/>
  <c r="ER3" i="14"/>
  <c r="EQ3" i="14"/>
  <c r="EP3" i="14"/>
  <c r="EO3" i="14"/>
  <c r="EN3" i="14"/>
  <c r="EM3" i="14"/>
  <c r="EL3" i="14"/>
  <c r="EK3" i="14"/>
  <c r="EJ3" i="14"/>
  <c r="EI3" i="14"/>
  <c r="EH3" i="14"/>
  <c r="EG3" i="14"/>
  <c r="EF3" i="14"/>
  <c r="EE3" i="14"/>
  <c r="ED3" i="14"/>
  <c r="EC3" i="14"/>
  <c r="EB3" i="14"/>
  <c r="EA3" i="14"/>
  <c r="DZ3" i="14"/>
  <c r="DY3" i="14"/>
  <c r="DX3" i="14"/>
  <c r="DW3" i="14"/>
  <c r="DV3" i="14"/>
  <c r="DU3" i="14"/>
  <c r="DT3" i="14"/>
  <c r="DS3" i="14"/>
  <c r="DR3" i="14"/>
  <c r="DQ3" i="14"/>
  <c r="DP3" i="14"/>
  <c r="DO3" i="14"/>
  <c r="DN3" i="14"/>
  <c r="DM3" i="14"/>
  <c r="DL3" i="14"/>
  <c r="DK3" i="14"/>
  <c r="DJ3" i="14"/>
  <c r="DI3" i="14"/>
  <c r="DH3" i="14"/>
  <c r="DG3" i="14"/>
  <c r="DF3" i="14"/>
  <c r="DE3" i="14"/>
  <c r="DD3" i="14"/>
  <c r="DC3" i="14"/>
  <c r="DB3" i="14"/>
  <c r="DA3" i="14"/>
  <c r="CZ3" i="14"/>
  <c r="CY3" i="14"/>
  <c r="CX3" i="14"/>
  <c r="CW3" i="14"/>
  <c r="CV3" i="14"/>
  <c r="CU3" i="14"/>
  <c r="CT3" i="14"/>
  <c r="CS3" i="14"/>
  <c r="CR3" i="14"/>
  <c r="CQ3" i="14"/>
  <c r="CP3" i="14"/>
  <c r="CO3" i="14"/>
  <c r="CN3" i="14"/>
  <c r="CM3" i="14"/>
  <c r="CL3" i="14"/>
  <c r="CK3" i="14"/>
  <c r="CJ3" i="14"/>
  <c r="CI3" i="14"/>
  <c r="CH3" i="14"/>
  <c r="CG3" i="14"/>
  <c r="CF3" i="14"/>
  <c r="CE3" i="14"/>
  <c r="CD3" i="14"/>
  <c r="CC3" i="14"/>
  <c r="CB3" i="14"/>
  <c r="CA3" i="14"/>
  <c r="BZ3" i="14"/>
  <c r="BY3" i="14"/>
  <c r="BX3" i="14"/>
  <c r="BW3" i="14"/>
  <c r="BV3" i="14"/>
  <c r="BU3" i="14"/>
  <c r="BT3" i="14"/>
  <c r="BS3" i="14"/>
  <c r="BR3" i="14"/>
  <c r="BQ3" i="14"/>
  <c r="BP3" i="14"/>
  <c r="BO3" i="14"/>
  <c r="BN3" i="14"/>
  <c r="BM3" i="14"/>
  <c r="BL3" i="14"/>
  <c r="BK3" i="14"/>
  <c r="BJ3" i="14"/>
  <c r="BI3" i="14"/>
  <c r="BH3" i="14"/>
  <c r="BG3" i="14"/>
  <c r="BF3" i="14"/>
  <c r="BE3" i="14"/>
  <c r="BD3" i="14"/>
  <c r="BC3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GL2" i="14"/>
  <c r="GK2" i="14"/>
  <c r="GJ2" i="14"/>
  <c r="GI2" i="14"/>
  <c r="GH2" i="14"/>
  <c r="GG2" i="14"/>
  <c r="GF2" i="14"/>
  <c r="GE2" i="14"/>
  <c r="GD2" i="14"/>
  <c r="GC2" i="14"/>
  <c r="GB2" i="14"/>
  <c r="GA2" i="14"/>
  <c r="FZ2" i="14"/>
  <c r="FY2" i="14"/>
  <c r="FX2" i="14"/>
  <c r="FW2" i="14"/>
  <c r="FV2" i="14"/>
  <c r="FU2" i="14"/>
  <c r="FT2" i="14"/>
  <c r="FS2" i="14"/>
  <c r="FR2" i="14"/>
  <c r="FQ2" i="14"/>
  <c r="FP2" i="14"/>
  <c r="FO2" i="14"/>
  <c r="FN2" i="14"/>
  <c r="FM2" i="14"/>
  <c r="FL2" i="14"/>
  <c r="FK2" i="14"/>
  <c r="FJ2" i="14"/>
  <c r="FI2" i="14"/>
  <c r="FH2" i="14"/>
  <c r="FG2" i="14"/>
  <c r="FF2" i="14"/>
  <c r="FE2" i="14"/>
  <c r="FD2" i="14"/>
  <c r="FC2" i="14"/>
  <c r="FB2" i="14"/>
  <c r="FA2" i="14"/>
  <c r="EZ2" i="14"/>
  <c r="EY2" i="14"/>
  <c r="EX2" i="14"/>
  <c r="EW2" i="14"/>
  <c r="EV2" i="14"/>
  <c r="EU2" i="14"/>
  <c r="ET2" i="14"/>
  <c r="ES2" i="14"/>
  <c r="ER2" i="14"/>
  <c r="EQ2" i="14"/>
  <c r="EP2" i="14"/>
  <c r="EO2" i="14"/>
  <c r="EN2" i="14"/>
  <c r="EM2" i="14"/>
  <c r="EL2" i="14"/>
  <c r="EK2" i="14"/>
  <c r="EJ2" i="14"/>
  <c r="EI2" i="14"/>
  <c r="EH2" i="14"/>
  <c r="EG2" i="14"/>
  <c r="EF2" i="14"/>
  <c r="EE2" i="14"/>
  <c r="ED2" i="14"/>
  <c r="EC2" i="14"/>
  <c r="EB2" i="14"/>
  <c r="EA2" i="14"/>
  <c r="DZ2" i="14"/>
  <c r="DY2" i="14"/>
  <c r="DX2" i="14"/>
  <c r="DW2" i="14"/>
  <c r="DV2" i="14"/>
  <c r="DU2" i="14"/>
  <c r="DT2" i="14"/>
  <c r="DS2" i="14"/>
  <c r="DR2" i="14"/>
  <c r="DQ2" i="14"/>
  <c r="DP2" i="14"/>
  <c r="DO2" i="14"/>
  <c r="DN2" i="14"/>
  <c r="DM2" i="14"/>
  <c r="DL2" i="14"/>
  <c r="DK2" i="14"/>
  <c r="DJ2" i="14"/>
  <c r="DI2" i="14"/>
  <c r="DH2" i="14"/>
  <c r="DG2" i="14"/>
  <c r="DF2" i="14"/>
  <c r="DE2" i="14"/>
  <c r="DD2" i="14"/>
  <c r="DC2" i="14"/>
  <c r="DB2" i="14"/>
  <c r="DA2" i="14"/>
  <c r="CZ2" i="14"/>
  <c r="CY2" i="14"/>
  <c r="CX2" i="14"/>
  <c r="CW2" i="14"/>
  <c r="CV2" i="14"/>
  <c r="CU2" i="14"/>
  <c r="CT2" i="14"/>
  <c r="CS2" i="14"/>
  <c r="CR2" i="14"/>
  <c r="CQ2" i="14"/>
  <c r="CP2" i="14"/>
  <c r="CO2" i="14"/>
  <c r="CN2" i="14"/>
  <c r="CM2" i="14"/>
  <c r="CL2" i="14"/>
  <c r="CK2" i="14"/>
  <c r="CJ2" i="14"/>
  <c r="CI2" i="14"/>
  <c r="CH2" i="14"/>
  <c r="CG2" i="14"/>
  <c r="CF2" i="14"/>
  <c r="CE2" i="14"/>
  <c r="CD2" i="14"/>
  <c r="CC2" i="14"/>
  <c r="CB2" i="14"/>
  <c r="CA2" i="14"/>
  <c r="BZ2" i="14"/>
  <c r="BY2" i="14"/>
  <c r="BX2" i="14"/>
  <c r="BW2" i="14"/>
  <c r="BV2" i="14"/>
  <c r="BU2" i="14"/>
  <c r="BT2" i="14"/>
  <c r="BS2" i="14"/>
  <c r="BR2" i="14"/>
  <c r="BQ2" i="14"/>
  <c r="BP2" i="14"/>
  <c r="BO2" i="14"/>
  <c r="BN2" i="14"/>
  <c r="BM2" i="14"/>
  <c r="BL2" i="14"/>
  <c r="BK2" i="14"/>
  <c r="BJ2" i="14"/>
  <c r="BI2" i="14"/>
  <c r="BH2" i="14"/>
  <c r="BG2" i="14"/>
  <c r="BF2" i="14"/>
  <c r="BE2" i="14"/>
  <c r="BD2" i="14"/>
  <c r="BC2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2" i="14"/>
  <c r="EN1" i="14"/>
  <c r="EG1" i="14"/>
  <c r="EF1" i="14"/>
  <c r="EE1" i="14"/>
  <c r="DL1" i="14"/>
  <c r="DC1" i="14"/>
  <c r="BW1" i="14"/>
  <c r="BU1" i="14"/>
  <c r="BT1" i="14"/>
  <c r="AW1" i="14"/>
  <c r="X1" i="14"/>
  <c r="I1" i="14"/>
  <c r="H1" i="14"/>
  <c r="G1" i="14"/>
  <c r="M16" i="12"/>
  <c r="I16" i="12"/>
  <c r="E15" i="12"/>
  <c r="L14" i="12"/>
  <c r="H14" i="12"/>
  <c r="M13" i="12"/>
  <c r="K13" i="12"/>
  <c r="M12" i="12"/>
  <c r="D12" i="12"/>
  <c r="I11" i="12"/>
  <c r="G11" i="12"/>
  <c r="E11" i="12"/>
  <c r="E10" i="12"/>
  <c r="M9" i="12"/>
  <c r="I9" i="12"/>
  <c r="H9" i="12"/>
  <c r="L8" i="12"/>
  <c r="G8" i="12"/>
  <c r="H7" i="12"/>
  <c r="E7" i="12"/>
  <c r="C7" i="12"/>
  <c r="M6" i="12"/>
  <c r="E6" i="12"/>
  <c r="D6" i="12"/>
  <c r="C3" i="12"/>
  <c r="GN5" i="9"/>
  <c r="GK5" i="9"/>
  <c r="FY5" i="9"/>
  <c r="FW5" i="9"/>
  <c r="FU5" i="9"/>
  <c r="FH5" i="9"/>
  <c r="FE5" i="9"/>
  <c r="FD5" i="9"/>
  <c r="FC5" i="9"/>
  <c r="EO5" i="9"/>
  <c r="EC5" i="9"/>
  <c r="EA5" i="9"/>
  <c r="DT5" i="9"/>
  <c r="DI5" i="9"/>
  <c r="DE5" i="9"/>
  <c r="CW5" i="9"/>
  <c r="CS5" i="9"/>
  <c r="CO5" i="9"/>
  <c r="CA5" i="9"/>
  <c r="BK5" i="9"/>
  <c r="AE5" i="9"/>
  <c r="GQ4" i="9"/>
  <c r="GP4" i="9"/>
  <c r="GO4" i="9"/>
  <c r="GN4" i="9"/>
  <c r="GM4" i="9"/>
  <c r="GL4" i="9"/>
  <c r="GK4" i="9"/>
  <c r="GJ4" i="9"/>
  <c r="GI4" i="9"/>
  <c r="GH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FF4" i="9"/>
  <c r="FE4" i="9"/>
  <c r="FD4" i="9"/>
  <c r="FC4" i="9"/>
  <c r="FB4" i="9"/>
  <c r="FA4" i="9"/>
  <c r="EZ4" i="9"/>
  <c r="EY4" i="9"/>
  <c r="EX4" i="9"/>
  <c r="EW4" i="9"/>
  <c r="EV4" i="9"/>
  <c r="EU4" i="9"/>
  <c r="ET4" i="9"/>
  <c r="ES4" i="9"/>
  <c r="ER4" i="9"/>
  <c r="EQ4" i="9"/>
  <c r="EP4" i="9"/>
  <c r="EO4" i="9"/>
  <c r="EN4" i="9"/>
  <c r="EM4" i="9"/>
  <c r="EL4" i="9"/>
  <c r="EK4" i="9"/>
  <c r="EJ4" i="9"/>
  <c r="EI4" i="9"/>
  <c r="EH4" i="9"/>
  <c r="EG4" i="9"/>
  <c r="EF4" i="9"/>
  <c r="EE4" i="9"/>
  <c r="ED4" i="9"/>
  <c r="EC4" i="9"/>
  <c r="EB4" i="9"/>
  <c r="EA4" i="9"/>
  <c r="DZ4" i="9"/>
  <c r="DY4" i="9"/>
  <c r="DX4" i="9"/>
  <c r="DW4" i="9"/>
  <c r="DV4" i="9"/>
  <c r="DU4" i="9"/>
  <c r="DT4" i="9"/>
  <c r="DS4" i="9"/>
  <c r="DR4" i="9"/>
  <c r="DQ4" i="9"/>
  <c r="DP4" i="9"/>
  <c r="DO4" i="9"/>
  <c r="DN4" i="9"/>
  <c r="DM4" i="9"/>
  <c r="DL4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GQ3" i="9"/>
  <c r="GP3" i="9"/>
  <c r="GO3" i="9"/>
  <c r="GN3" i="9"/>
  <c r="GM3" i="9"/>
  <c r="GL3" i="9"/>
  <c r="GK3" i="9"/>
  <c r="GJ3" i="9"/>
  <c r="GI3" i="9"/>
  <c r="GH3" i="9"/>
  <c r="GG3" i="9"/>
  <c r="GF3" i="9"/>
  <c r="GE3" i="9"/>
  <c r="GD3" i="9"/>
  <c r="GC3" i="9"/>
  <c r="GB3" i="9"/>
  <c r="GA3" i="9"/>
  <c r="FZ3" i="9"/>
  <c r="FY3" i="9"/>
  <c r="FX3" i="9"/>
  <c r="FW3" i="9"/>
  <c r="FV3" i="9"/>
  <c r="FU3" i="9"/>
  <c r="FT3" i="9"/>
  <c r="FS3" i="9"/>
  <c r="FR3" i="9"/>
  <c r="FQ3" i="9"/>
  <c r="FP3" i="9"/>
  <c r="FO3" i="9"/>
  <c r="FN3" i="9"/>
  <c r="FM3" i="9"/>
  <c r="FL3" i="9"/>
  <c r="FK3" i="9"/>
  <c r="FJ3" i="9"/>
  <c r="FI3" i="9"/>
  <c r="FH3" i="9"/>
  <c r="FG3" i="9"/>
  <c r="FF3" i="9"/>
  <c r="FE3" i="9"/>
  <c r="FD3" i="9"/>
  <c r="FC3" i="9"/>
  <c r="FB3" i="9"/>
  <c r="FA3" i="9"/>
  <c r="EZ3" i="9"/>
  <c r="EY3" i="9"/>
  <c r="EX3" i="9"/>
  <c r="EW3" i="9"/>
  <c r="EV3" i="9"/>
  <c r="EU3" i="9"/>
  <c r="ET3" i="9"/>
  <c r="ES3" i="9"/>
  <c r="ER3" i="9"/>
  <c r="EQ3" i="9"/>
  <c r="EP3" i="9"/>
  <c r="EO3" i="9"/>
  <c r="EN3" i="9"/>
  <c r="EM3" i="9"/>
  <c r="EL3" i="9"/>
  <c r="EK3" i="9"/>
  <c r="EJ3" i="9"/>
  <c r="EI3" i="9"/>
  <c r="EH3" i="9"/>
  <c r="EG3" i="9"/>
  <c r="EF3" i="9"/>
  <c r="EE3" i="9"/>
  <c r="ED3" i="9"/>
  <c r="EC3" i="9"/>
  <c r="EB3" i="9"/>
  <c r="EA3" i="9"/>
  <c r="DZ3" i="9"/>
  <c r="DY3" i="9"/>
  <c r="DX3" i="9"/>
  <c r="DW3" i="9"/>
  <c r="DV3" i="9"/>
  <c r="DU3" i="9"/>
  <c r="DT3" i="9"/>
  <c r="DS3" i="9"/>
  <c r="DR3" i="9"/>
  <c r="DQ3" i="9"/>
  <c r="DP3" i="9"/>
  <c r="DO3" i="9"/>
  <c r="DN3" i="9"/>
  <c r="DM3" i="9"/>
  <c r="DL3" i="9"/>
  <c r="DK3" i="9"/>
  <c r="DJ3" i="9"/>
  <c r="DI3" i="9"/>
  <c r="DH3" i="9"/>
  <c r="DG3" i="9"/>
  <c r="DF3" i="9"/>
  <c r="DE3" i="9"/>
  <c r="DD3" i="9"/>
  <c r="DC3" i="9"/>
  <c r="DB3" i="9"/>
  <c r="DA3" i="9"/>
  <c r="CZ3" i="9"/>
  <c r="CY3" i="9"/>
  <c r="CX3" i="9"/>
  <c r="CW3" i="9"/>
  <c r="CV3" i="9"/>
  <c r="CU3" i="9"/>
  <c r="CT3" i="9"/>
  <c r="CS3" i="9"/>
  <c r="CR3" i="9"/>
  <c r="CQ3" i="9"/>
  <c r="CP3" i="9"/>
  <c r="CO3" i="9"/>
  <c r="CN3" i="9"/>
  <c r="CM3" i="9"/>
  <c r="CL3" i="9"/>
  <c r="CK3" i="9"/>
  <c r="CJ3" i="9"/>
  <c r="CI3" i="9"/>
  <c r="CH3" i="9"/>
  <c r="CG3" i="9"/>
  <c r="CF3" i="9"/>
  <c r="CE3" i="9"/>
  <c r="CD3" i="9"/>
  <c r="CC3" i="9"/>
  <c r="CB3" i="9"/>
  <c r="CA3" i="9"/>
  <c r="BZ3" i="9"/>
  <c r="BY3" i="9"/>
  <c r="BX3" i="9"/>
  <c r="BW3" i="9"/>
  <c r="BV3" i="9"/>
  <c r="BU3" i="9"/>
  <c r="BT3" i="9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B3" i="9"/>
  <c r="GQ2" i="9"/>
  <c r="GP2" i="9"/>
  <c r="GO2" i="9"/>
  <c r="GN2" i="9"/>
  <c r="GM2" i="9"/>
  <c r="GL2" i="9"/>
  <c r="GK2" i="9"/>
  <c r="GJ2" i="9"/>
  <c r="GI2" i="9"/>
  <c r="GH2" i="9"/>
  <c r="GG2" i="9"/>
  <c r="GF2" i="9"/>
  <c r="GE2" i="9"/>
  <c r="GD2" i="9"/>
  <c r="GC2" i="9"/>
  <c r="GB2" i="9"/>
  <c r="GA2" i="9"/>
  <c r="FZ2" i="9"/>
  <c r="FY2" i="9"/>
  <c r="FX2" i="9"/>
  <c r="FW2" i="9"/>
  <c r="FV2" i="9"/>
  <c r="FU2" i="9"/>
  <c r="FT2" i="9"/>
  <c r="FS2" i="9"/>
  <c r="FR2" i="9"/>
  <c r="FQ2" i="9"/>
  <c r="FP2" i="9"/>
  <c r="FO2" i="9"/>
  <c r="FN2" i="9"/>
  <c r="FM2" i="9"/>
  <c r="FL2" i="9"/>
  <c r="FK2" i="9"/>
  <c r="FJ2" i="9"/>
  <c r="FI2" i="9"/>
  <c r="FH2" i="9"/>
  <c r="FG2" i="9"/>
  <c r="FF2" i="9"/>
  <c r="FE2" i="9"/>
  <c r="FD2" i="9"/>
  <c r="FC2" i="9"/>
  <c r="FB2" i="9"/>
  <c r="FA2" i="9"/>
  <c r="EZ2" i="9"/>
  <c r="EY2" i="9"/>
  <c r="EX2" i="9"/>
  <c r="EW2" i="9"/>
  <c r="EV2" i="9"/>
  <c r="EU2" i="9"/>
  <c r="ET2" i="9"/>
  <c r="ES2" i="9"/>
  <c r="ER2" i="9"/>
  <c r="EQ2" i="9"/>
  <c r="EP2" i="9"/>
  <c r="EO2" i="9"/>
  <c r="EN2" i="9"/>
  <c r="EM2" i="9"/>
  <c r="EL2" i="9"/>
  <c r="EK2" i="9"/>
  <c r="EJ2" i="9"/>
  <c r="EI2" i="9"/>
  <c r="EH2" i="9"/>
  <c r="EG2" i="9"/>
  <c r="EF2" i="9"/>
  <c r="EE2" i="9"/>
  <c r="ED2" i="9"/>
  <c r="EC2" i="9"/>
  <c r="EB2" i="9"/>
  <c r="EA2" i="9"/>
  <c r="DZ2" i="9"/>
  <c r="DY2" i="9"/>
  <c r="DX2" i="9"/>
  <c r="DW2" i="9"/>
  <c r="DV2" i="9"/>
  <c r="DU2" i="9"/>
  <c r="DT2" i="9"/>
  <c r="DS2" i="9"/>
  <c r="DR2" i="9"/>
  <c r="DQ2" i="9"/>
  <c r="DP2" i="9"/>
  <c r="DO2" i="9"/>
  <c r="DN2" i="9"/>
  <c r="DM2" i="9"/>
  <c r="DL2" i="9"/>
  <c r="DK2" i="9"/>
  <c r="DJ2" i="9"/>
  <c r="DI2" i="9"/>
  <c r="DH2" i="9"/>
  <c r="DG2" i="9"/>
  <c r="DF2" i="9"/>
  <c r="DE2" i="9"/>
  <c r="DD2" i="9"/>
  <c r="DC2" i="9"/>
  <c r="DB2" i="9"/>
  <c r="DA2" i="9"/>
  <c r="CZ2" i="9"/>
  <c r="CY2" i="9"/>
  <c r="CX2" i="9"/>
  <c r="CW2" i="9"/>
  <c r="CV2" i="9"/>
  <c r="CU2" i="9"/>
  <c r="CT2" i="9"/>
  <c r="CS2" i="9"/>
  <c r="CR2" i="9"/>
  <c r="CQ2" i="9"/>
  <c r="CP2" i="9"/>
  <c r="CO2" i="9"/>
  <c r="CN2" i="9"/>
  <c r="CM2" i="9"/>
  <c r="CL2" i="9"/>
  <c r="CK2" i="9"/>
  <c r="CJ2" i="9"/>
  <c r="CI2" i="9"/>
  <c r="CH2" i="9"/>
  <c r="CG2" i="9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C2" i="9"/>
  <c r="B2" i="9"/>
  <c r="M40" i="6"/>
  <c r="L40" i="6"/>
  <c r="K40" i="6"/>
  <c r="J40" i="6"/>
  <c r="I40" i="6"/>
  <c r="H40" i="6"/>
  <c r="G40" i="6"/>
  <c r="F40" i="6"/>
  <c r="E40" i="6"/>
  <c r="D40" i="6"/>
  <c r="C40" i="6"/>
  <c r="B40" i="6"/>
  <c r="GR2" i="2"/>
  <c r="GQ2" i="2"/>
  <c r="GP2" i="2"/>
  <c r="GO2" i="2"/>
  <c r="GN2" i="2"/>
  <c r="GM2" i="2"/>
  <c r="GL2" i="2"/>
  <c r="GK2" i="2"/>
  <c r="GJ2" i="2"/>
  <c r="GI2" i="2"/>
  <c r="GH2" i="2"/>
  <c r="GG2" i="2"/>
  <c r="GF2" i="2"/>
  <c r="GE2" i="2"/>
  <c r="GD2" i="2"/>
  <c r="GC2" i="2"/>
  <c r="GB2" i="2"/>
  <c r="GA2" i="2"/>
  <c r="FZ2" i="2"/>
  <c r="FY2" i="2"/>
  <c r="FX2" i="2"/>
  <c r="FW2" i="2"/>
  <c r="FV2" i="2"/>
  <c r="FU2" i="2"/>
  <c r="FT2" i="2"/>
  <c r="FS2" i="2"/>
  <c r="FR2" i="2"/>
  <c r="FQ2" i="2"/>
  <c r="FP2" i="2"/>
  <c r="FO2" i="2"/>
  <c r="FN2" i="2"/>
  <c r="FM2" i="2"/>
  <c r="FL2" i="2"/>
  <c r="FK2" i="2"/>
  <c r="FJ2" i="2"/>
  <c r="FI2" i="2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H2" i="2"/>
  <c r="EG2" i="2"/>
  <c r="EF2" i="2"/>
  <c r="EE2" i="2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2" i="2"/>
  <c r="F2" i="12"/>
  <c r="B5" i="12"/>
  <c r="J5" i="12"/>
  <c r="F6" i="12"/>
  <c r="F8" i="12"/>
  <c r="B9" i="12"/>
  <c r="F12" i="12"/>
  <c r="J13" i="12"/>
  <c r="F14" i="12"/>
  <c r="B17" i="12"/>
  <c r="BZ5" i="9"/>
  <c r="H2" i="36"/>
  <c r="P2" i="36"/>
  <c r="AF2" i="36"/>
  <c r="BT2" i="36"/>
  <c r="CJ2" i="36"/>
  <c r="CR2" i="36"/>
  <c r="CZ2" i="36"/>
  <c r="BM34" i="64"/>
  <c r="O45" i="6" s="1"/>
  <c r="GH5" i="14"/>
  <c r="ET5" i="14"/>
  <c r="J1" i="17"/>
  <c r="BF1" i="17"/>
  <c r="CL1" i="17"/>
  <c r="CX1" i="17"/>
  <c r="DB1" i="17"/>
  <c r="DR1" i="17"/>
  <c r="EL1" i="17"/>
  <c r="BB5" i="17"/>
  <c r="FZ5" i="17"/>
  <c r="F5" i="17"/>
  <c r="AL5" i="17"/>
  <c r="BJ5" i="17"/>
  <c r="DV5" i="17"/>
  <c r="HN19" i="17" s="1"/>
  <c r="FR5" i="17"/>
  <c r="GH5" i="17"/>
  <c r="F5" i="9"/>
  <c r="V5" i="9"/>
  <c r="AL5" i="9"/>
  <c r="BB5" i="9"/>
  <c r="BR5" i="9"/>
  <c r="CH5" i="9"/>
  <c r="DV5" i="9"/>
  <c r="ET5" i="9"/>
  <c r="FZ5" i="9"/>
  <c r="GH5" i="9"/>
  <c r="BF1" i="14"/>
  <c r="BV1" i="14"/>
  <c r="CL1" i="14"/>
  <c r="CX1" i="14"/>
  <c r="DB1" i="14"/>
  <c r="EH1" i="14"/>
  <c r="EL1" i="14"/>
  <c r="V5" i="14"/>
  <c r="BZ5" i="14"/>
  <c r="CH5" i="14"/>
  <c r="GI5" i="17"/>
  <c r="K17" i="12"/>
  <c r="DU90" i="64"/>
  <c r="EK90" i="64"/>
  <c r="FQ90" i="64"/>
  <c r="GW90" i="64"/>
  <c r="B18" i="12"/>
  <c r="BP5" i="9"/>
  <c r="D5" i="17"/>
  <c r="T5" i="17"/>
  <c r="AJ5" i="17"/>
  <c r="AZ5" i="17"/>
  <c r="CF5" i="17"/>
  <c r="EN5" i="14"/>
  <c r="FD5" i="14"/>
  <c r="AF5" i="17"/>
  <c r="FB90" i="64"/>
  <c r="GX90" i="64"/>
  <c r="ES15" i="20"/>
  <c r="ES21" i="20" s="1"/>
  <c r="GU90" i="64"/>
  <c r="Q25" i="52"/>
  <c r="AK25" i="52"/>
  <c r="EQ5" i="17"/>
  <c r="FG5" i="17"/>
  <c r="FS5" i="17"/>
  <c r="FW5" i="17"/>
  <c r="GI5" i="14"/>
  <c r="HE27" i="31"/>
  <c r="HC27" i="31"/>
  <c r="N84" i="59"/>
  <c r="B20" i="62" s="1"/>
  <c r="B19" i="62"/>
  <c r="Q41" i="55"/>
  <c r="T41" i="55"/>
  <c r="N41" i="55"/>
  <c r="S41" i="55"/>
  <c r="R41" i="55"/>
  <c r="P32" i="55"/>
  <c r="P41" i="55"/>
  <c r="N32" i="55"/>
  <c r="N23" i="55"/>
  <c r="N72" i="59"/>
  <c r="FS34" i="64"/>
  <c r="L8" i="6" s="1"/>
  <c r="HG34" i="64"/>
  <c r="D12" i="6" s="1"/>
  <c r="HC141" i="31" l="1"/>
  <c r="HC140" i="31"/>
  <c r="HC142" i="31"/>
  <c r="HD141" i="31" s="1"/>
  <c r="GY27" i="31"/>
  <c r="HB28" i="31"/>
  <c r="HJ90" i="31"/>
  <c r="HB104" i="31"/>
  <c r="HB103" i="31"/>
  <c r="HB102" i="31"/>
  <c r="HC101" i="31" s="1"/>
  <c r="FW17" i="20"/>
  <c r="FW21" i="20"/>
  <c r="FW11" i="20"/>
  <c r="ER40" i="50"/>
  <c r="FV11" i="20"/>
  <c r="FV17" i="20"/>
  <c r="FV21" i="20"/>
  <c r="EV38" i="50"/>
  <c r="ER38" i="50"/>
  <c r="FU11" i="20"/>
  <c r="FU17" i="20"/>
  <c r="FU21" i="20"/>
  <c r="CZ70" i="36"/>
  <c r="GY101" i="31"/>
  <c r="FT17" i="20"/>
  <c r="FT11" i="20"/>
  <c r="FT21" i="20"/>
  <c r="FS17" i="20"/>
  <c r="FS22" i="20"/>
  <c r="FS21" i="20"/>
  <c r="FS11" i="20"/>
  <c r="GY78" i="31"/>
  <c r="F34" i="40"/>
  <c r="HJ94" i="31"/>
  <c r="HJ95" i="31"/>
  <c r="HI94" i="31"/>
  <c r="HI95" i="31"/>
  <c r="HH94" i="31"/>
  <c r="HH95" i="31"/>
  <c r="CJ25" i="52"/>
  <c r="DH25" i="52"/>
  <c r="H17" i="52"/>
  <c r="HK78" i="31"/>
  <c r="J104" i="63"/>
  <c r="K104" i="63" s="1"/>
  <c r="N110" i="54"/>
  <c r="N2" i="55"/>
  <c r="N4" i="55"/>
  <c r="N111" i="54"/>
  <c r="N134" i="54"/>
  <c r="N182" i="54"/>
  <c r="N86" i="54"/>
  <c r="B208" i="54" s="1"/>
  <c r="N135" i="54"/>
  <c r="N159" i="54"/>
  <c r="N7" i="55"/>
  <c r="N181" i="54"/>
  <c r="N87" i="54"/>
  <c r="B209" i="54" s="1"/>
  <c r="N10" i="55"/>
  <c r="N64" i="54"/>
  <c r="B185" i="54" s="1"/>
  <c r="F204" i="54" s="1"/>
  <c r="FR11" i="20"/>
  <c r="FR17" i="20"/>
  <c r="FR21" i="20"/>
  <c r="ID90" i="64"/>
  <c r="FQ16" i="20"/>
  <c r="FQ22" i="20" s="1"/>
  <c r="FQ11" i="20"/>
  <c r="FQ21" i="20"/>
  <c r="DG25" i="52"/>
  <c r="N6" i="55"/>
  <c r="B203" i="54"/>
  <c r="F186" i="54" s="1"/>
  <c r="B195" i="54"/>
  <c r="N8" i="55"/>
  <c r="N3" i="55"/>
  <c r="N9" i="55"/>
  <c r="N5" i="55"/>
  <c r="J90" i="63"/>
  <c r="K90" i="63" s="1"/>
  <c r="N99" i="59"/>
  <c r="N100" i="59"/>
  <c r="B33" i="62"/>
  <c r="N96" i="59"/>
  <c r="N60" i="59"/>
  <c r="N48" i="59"/>
  <c r="N81" i="100"/>
  <c r="B101" i="100"/>
  <c r="F15" i="40"/>
  <c r="DF25" i="52"/>
  <c r="DR25" i="52"/>
  <c r="EV20" i="50"/>
  <c r="ER20" i="50"/>
  <c r="CZ51" i="36"/>
  <c r="FN5" i="14"/>
  <c r="BP30" i="64"/>
  <c r="DI1" i="17"/>
  <c r="CS1" i="17"/>
  <c r="CS1" i="14"/>
  <c r="GD5" i="17"/>
  <c r="DY1" i="17"/>
  <c r="DI1" i="14"/>
  <c r="BW5" i="14"/>
  <c r="EH5" i="9"/>
  <c r="DY1" i="14"/>
  <c r="Q1" i="17"/>
  <c r="N25" i="52"/>
  <c r="AC12" i="36"/>
  <c r="AC15" i="36" s="1"/>
  <c r="B16" i="12"/>
  <c r="GI34" i="64"/>
  <c r="DW1" i="14"/>
  <c r="O1" i="17"/>
  <c r="FW34" i="64"/>
  <c r="D9" i="6" s="1"/>
  <c r="DW1" i="17"/>
  <c r="DL2" i="36"/>
  <c r="CZ25" i="36" s="1"/>
  <c r="AE1" i="17"/>
  <c r="C5" i="12"/>
  <c r="AU1" i="14"/>
  <c r="AU1" i="17"/>
  <c r="G53" i="40"/>
  <c r="HG78" i="31"/>
  <c r="HC78" i="31"/>
  <c r="HD27" i="31"/>
  <c r="H104" i="63"/>
  <c r="I104" i="63" s="1"/>
  <c r="D76" i="63"/>
  <c r="E76" i="63" s="1"/>
  <c r="AF1" i="14"/>
  <c r="EM1" i="17"/>
  <c r="DX1" i="14"/>
  <c r="AM5" i="14"/>
  <c r="G6" i="12"/>
  <c r="ET30" i="64"/>
  <c r="AV1" i="14"/>
  <c r="BC5" i="14"/>
  <c r="BL1" i="17"/>
  <c r="BU1" i="17"/>
  <c r="G5" i="9"/>
  <c r="BL1" i="14"/>
  <c r="CB1" i="17"/>
  <c r="U12" i="36"/>
  <c r="U15" i="36" s="1"/>
  <c r="EM1" i="14"/>
  <c r="AM5" i="9"/>
  <c r="P1" i="17"/>
  <c r="BC5" i="9"/>
  <c r="CB1" i="14"/>
  <c r="CR1" i="14"/>
  <c r="G5" i="14"/>
  <c r="G2" i="12"/>
  <c r="DX1" i="17"/>
  <c r="FM13" i="31"/>
  <c r="EG13" i="31"/>
  <c r="AD25" i="52"/>
  <c r="S25" i="52"/>
  <c r="HA28" i="31"/>
  <c r="BE6" i="20"/>
  <c r="DX6" i="20"/>
  <c r="DX10" i="20"/>
  <c r="DX25" i="20" s="1"/>
  <c r="FR46" i="20" s="1"/>
  <c r="B7" i="12"/>
  <c r="O5" i="9"/>
  <c r="DU5" i="9"/>
  <c r="C14" i="12"/>
  <c r="N6" i="20"/>
  <c r="AT6" i="20"/>
  <c r="DF6" i="20"/>
  <c r="DV6" i="20"/>
  <c r="O2" i="36"/>
  <c r="AE12" i="36"/>
  <c r="AE15" i="36" s="1"/>
  <c r="EC90" i="64"/>
  <c r="AH12" i="36"/>
  <c r="AH15" i="36" s="1"/>
  <c r="DP1" i="14"/>
  <c r="BD1" i="17"/>
  <c r="AK12" i="36"/>
  <c r="AK15" i="36" s="1"/>
  <c r="DO90" i="64"/>
  <c r="CB2" i="36"/>
  <c r="AY5" i="9"/>
  <c r="EN5" i="9"/>
  <c r="G4" i="12"/>
  <c r="C10" i="12"/>
  <c r="BC1" i="14"/>
  <c r="DU1" i="14"/>
  <c r="BH1" i="17"/>
  <c r="CC6" i="20"/>
  <c r="EO6" i="20"/>
  <c r="BR1" i="17"/>
  <c r="BD1" i="14"/>
  <c r="AC5" i="14"/>
  <c r="AG2" i="36"/>
  <c r="DA90" i="64"/>
  <c r="BL5" i="17"/>
  <c r="BI5" i="9"/>
  <c r="EQ5" i="9"/>
  <c r="M10" i="12"/>
  <c r="K16" i="12"/>
  <c r="AE5" i="14"/>
  <c r="DE5" i="14"/>
  <c r="BK12" i="36"/>
  <c r="BK15" i="36" s="1"/>
  <c r="FX90" i="64"/>
  <c r="GN90" i="64"/>
  <c r="CU5" i="9"/>
  <c r="FQ5" i="9"/>
  <c r="D7" i="12"/>
  <c r="CI1" i="14"/>
  <c r="BK5" i="14"/>
  <c r="CI1" i="17"/>
  <c r="G5" i="20"/>
  <c r="AM5" i="20"/>
  <c r="EE10" i="20"/>
  <c r="EE25" i="20" s="1"/>
  <c r="FY46" i="20" s="1"/>
  <c r="AD5" i="17"/>
  <c r="K12" i="12"/>
  <c r="CJ1" i="14"/>
  <c r="BL5" i="14"/>
  <c r="EA5" i="14"/>
  <c r="CJ1" i="17"/>
  <c r="BM2" i="36"/>
  <c r="EJ90" i="64"/>
  <c r="BJ5" i="9"/>
  <c r="C5" i="9"/>
  <c r="DK5" i="9"/>
  <c r="L13" i="12"/>
  <c r="BY5" i="14"/>
  <c r="FA5" i="14"/>
  <c r="CZ1" i="17"/>
  <c r="DS12" i="36"/>
  <c r="DS15" i="36" s="1"/>
  <c r="EY30" i="64"/>
  <c r="CA5" i="14"/>
  <c r="DA1" i="17"/>
  <c r="HA34" i="64"/>
  <c r="FC45" i="6" s="1"/>
  <c r="DR5" i="9"/>
  <c r="GD5" i="14"/>
  <c r="DQ9" i="31"/>
  <c r="H3" i="12"/>
  <c r="CK1" i="14"/>
  <c r="DC1" i="17"/>
  <c r="AX17" i="20"/>
  <c r="BS2" i="36"/>
  <c r="DK90" i="64"/>
  <c r="HC90" i="64"/>
  <c r="EW90" i="64"/>
  <c r="FM90" i="64"/>
  <c r="GC90" i="64"/>
  <c r="CD5" i="17"/>
  <c r="AO1" i="14"/>
  <c r="CM1" i="14"/>
  <c r="EJ1" i="14"/>
  <c r="AZ5" i="14"/>
  <c r="BG1" i="17"/>
  <c r="R2" i="36"/>
  <c r="CD2" i="36"/>
  <c r="AZ34" i="64"/>
  <c r="B45" i="6" s="1"/>
  <c r="BP34" i="64"/>
  <c r="R45" i="6" s="1"/>
  <c r="CF34" i="64"/>
  <c r="AH45" i="6" s="1"/>
  <c r="DL34" i="64"/>
  <c r="BN45" i="6" s="1"/>
  <c r="ER34" i="64"/>
  <c r="I6" i="6" s="1"/>
  <c r="HD34" i="64"/>
  <c r="FF45" i="6" s="1"/>
  <c r="CR34" i="64"/>
  <c r="AT45" i="6" s="1"/>
  <c r="DX34" i="64"/>
  <c r="M4" i="6" s="1"/>
  <c r="EN34" i="64"/>
  <c r="E6" i="6" s="1"/>
  <c r="FT34" i="64"/>
  <c r="M8" i="6" s="1"/>
  <c r="GJ34" i="64"/>
  <c r="EL45" i="6" s="1"/>
  <c r="GZ34" i="64"/>
  <c r="FB45" i="6" s="1"/>
  <c r="H18" i="12"/>
  <c r="GL5" i="14"/>
  <c r="H4" i="12"/>
  <c r="AQ1" i="14"/>
  <c r="BA5" i="14"/>
  <c r="M1" i="17"/>
  <c r="EH1" i="17"/>
  <c r="L4" i="12"/>
  <c r="D15" i="12"/>
  <c r="DA1" i="14"/>
  <c r="AA5" i="20"/>
  <c r="AQ5" i="20"/>
  <c r="BG5" i="20"/>
  <c r="BW5" i="20"/>
  <c r="CM5" i="20"/>
  <c r="DC5" i="20"/>
  <c r="DS5" i="20"/>
  <c r="EI5" i="20"/>
  <c r="J10" i="20"/>
  <c r="J25" i="20" s="1"/>
  <c r="Z10" i="20"/>
  <c r="Z25" i="20" s="1"/>
  <c r="AP10" i="20"/>
  <c r="AP25" i="20" s="1"/>
  <c r="BF10" i="20"/>
  <c r="BF25" i="20" s="1"/>
  <c r="BV10" i="20"/>
  <c r="BV25" i="20" s="1"/>
  <c r="CL10" i="20"/>
  <c r="CL25" i="20" s="1"/>
  <c r="FP49" i="20" s="1"/>
  <c r="DB10" i="20"/>
  <c r="DB25" i="20" s="1"/>
  <c r="FT48" i="20" s="1"/>
  <c r="DR10" i="20"/>
  <c r="DR25" i="20" s="1"/>
  <c r="FX47" i="20" s="1"/>
  <c r="EH10" i="20"/>
  <c r="EH25" i="20" s="1"/>
  <c r="FR45" i="20" s="1"/>
  <c r="BB16" i="20"/>
  <c r="BB22" i="20" s="1"/>
  <c r="L56" i="40"/>
  <c r="BH34" i="64"/>
  <c r="J45" i="6" s="1"/>
  <c r="BX34" i="64"/>
  <c r="Z45" i="6" s="1"/>
  <c r="CN34" i="64"/>
  <c r="AP45" i="6" s="1"/>
  <c r="B8" i="12"/>
  <c r="DH5" i="9"/>
  <c r="BP5" i="14"/>
  <c r="EW5" i="17"/>
  <c r="DJ12" i="36"/>
  <c r="DJ15" i="36" s="1"/>
  <c r="BG1" i="14"/>
  <c r="AU5" i="20"/>
  <c r="BK5" i="20"/>
  <c r="CQ5" i="20"/>
  <c r="DG5" i="20"/>
  <c r="DW5" i="20"/>
  <c r="N10" i="20"/>
  <c r="N25" i="20" s="1"/>
  <c r="FK34" i="64"/>
  <c r="D8" i="6" s="1"/>
  <c r="EP90" i="64"/>
  <c r="EE90" i="64"/>
  <c r="CF5" i="14"/>
  <c r="AQ1" i="17"/>
  <c r="CK1" i="17"/>
  <c r="R5" i="20"/>
  <c r="CD5" i="20"/>
  <c r="Q10" i="20"/>
  <c r="Q25" i="20" s="1"/>
  <c r="AG10" i="20"/>
  <c r="AG25" i="20" s="1"/>
  <c r="CS10" i="20"/>
  <c r="CS25" i="20" s="1"/>
  <c r="FW49" i="20" s="1"/>
  <c r="DY10" i="20"/>
  <c r="DY25" i="20" s="1"/>
  <c r="FS46" i="20" s="1"/>
  <c r="EO10" i="20"/>
  <c r="EO25" i="20" s="1"/>
  <c r="FY45" i="20" s="1"/>
  <c r="F2" i="36"/>
  <c r="DY90" i="64"/>
  <c r="DQ5" i="9"/>
  <c r="CK5" i="17"/>
  <c r="Z5" i="9"/>
  <c r="EB5" i="9"/>
  <c r="D2" i="12"/>
  <c r="CC16" i="20"/>
  <c r="CC22" i="20" s="1"/>
  <c r="K2" i="36"/>
  <c r="E6" i="20"/>
  <c r="U7" i="20"/>
  <c r="AK5" i="20"/>
  <c r="BQ6" i="20"/>
  <c r="CW7" i="20"/>
  <c r="EC6" i="20"/>
  <c r="CF10" i="20"/>
  <c r="CF25" i="20" s="1"/>
  <c r="FV50" i="20" s="1"/>
  <c r="CI5" i="20"/>
  <c r="AD10" i="20"/>
  <c r="AD12" i="20" s="1"/>
  <c r="BJ10" i="20"/>
  <c r="BJ25" i="20" s="1"/>
  <c r="BZ10" i="20"/>
  <c r="BZ25" i="20" s="1"/>
  <c r="FP50" i="20" s="1"/>
  <c r="CP10" i="20"/>
  <c r="CP25" i="20" s="1"/>
  <c r="FT49" i="20" s="1"/>
  <c r="DF10" i="20"/>
  <c r="DF25" i="20" s="1"/>
  <c r="FX48" i="20" s="1"/>
  <c r="DV10" i="20"/>
  <c r="DV25" i="20" s="1"/>
  <c r="FP46" i="20" s="1"/>
  <c r="R10" i="20"/>
  <c r="R25" i="20" s="1"/>
  <c r="BP9" i="31"/>
  <c r="V7" i="20"/>
  <c r="CX10" i="20"/>
  <c r="CX25" i="20" s="1"/>
  <c r="FP48" i="20" s="1"/>
  <c r="AO6" i="20"/>
  <c r="Y6" i="20"/>
  <c r="J6" i="20"/>
  <c r="Z6" i="20"/>
  <c r="AP7" i="20"/>
  <c r="BF7" i="20"/>
  <c r="I5" i="20"/>
  <c r="Y5" i="20"/>
  <c r="AO5" i="20"/>
  <c r="BE10" i="20"/>
  <c r="BE25" i="20" s="1"/>
  <c r="BU5" i="20"/>
  <c r="CK5" i="20"/>
  <c r="DA5" i="20"/>
  <c r="DQ7" i="20"/>
  <c r="EG7" i="20"/>
  <c r="EL6" i="20"/>
  <c r="CS5" i="20"/>
  <c r="AF5" i="20"/>
  <c r="BL5" i="20"/>
  <c r="CB5" i="20"/>
  <c r="CR5" i="20"/>
  <c r="EN5" i="20"/>
  <c r="O10" i="20"/>
  <c r="O25" i="20" s="1"/>
  <c r="BK10" i="20"/>
  <c r="BK25" i="20" s="1"/>
  <c r="DI7" i="20"/>
  <c r="DZ6" i="20"/>
  <c r="DQ5" i="31"/>
  <c r="GZ27" i="31"/>
  <c r="HJ27" i="17"/>
  <c r="HV27" i="17" s="1"/>
  <c r="HO32" i="17"/>
  <c r="CM21" i="20"/>
  <c r="CM17" i="20"/>
  <c r="GL5" i="17"/>
  <c r="CF2" i="36"/>
  <c r="F15" i="12"/>
  <c r="E5" i="9"/>
  <c r="CG5" i="9"/>
  <c r="C2" i="12"/>
  <c r="D10" i="12"/>
  <c r="D14" i="12"/>
  <c r="AB1" i="14"/>
  <c r="DM1" i="14"/>
  <c r="CV5" i="14"/>
  <c r="BU7" i="20"/>
  <c r="H5" i="20"/>
  <c r="X10" i="20"/>
  <c r="X25" i="20" s="1"/>
  <c r="AN10" i="20"/>
  <c r="AN25" i="20" s="1"/>
  <c r="BD5" i="20"/>
  <c r="BT7" i="20"/>
  <c r="CJ5" i="20"/>
  <c r="CZ5" i="20"/>
  <c r="DP10" i="20"/>
  <c r="DP25" i="20" s="1"/>
  <c r="FV47" i="20" s="1"/>
  <c r="EF5" i="20"/>
  <c r="G6" i="20"/>
  <c r="BC6" i="20"/>
  <c r="BS10" i="20"/>
  <c r="BS25" i="20" s="1"/>
  <c r="CI10" i="20"/>
  <c r="CI25" i="20" s="1"/>
  <c r="FY50" i="20" s="1"/>
  <c r="DO10" i="20"/>
  <c r="DO25" i="20" s="1"/>
  <c r="FU47" i="20" s="1"/>
  <c r="EE6" i="20"/>
  <c r="EH90" i="64"/>
  <c r="EF6" i="20"/>
  <c r="DZ90" i="64"/>
  <c r="B14" i="12"/>
  <c r="E2" i="12"/>
  <c r="K14" i="12"/>
  <c r="BX1" i="14"/>
  <c r="I6" i="20"/>
  <c r="BU6" i="20"/>
  <c r="X6" i="20"/>
  <c r="DJ90" i="64"/>
  <c r="BP2" i="36"/>
  <c r="S5" i="9"/>
  <c r="E5" i="14"/>
  <c r="K5" i="20"/>
  <c r="BV6" i="20"/>
  <c r="CL6" i="20"/>
  <c r="DB6" i="20"/>
  <c r="DR6" i="20"/>
  <c r="EH6" i="20"/>
  <c r="CH2" i="36"/>
  <c r="DF90" i="64"/>
  <c r="EC2" i="36"/>
  <c r="DE26" i="36" s="1"/>
  <c r="DX5" i="20"/>
  <c r="EG90" i="64"/>
  <c r="AZ2" i="36"/>
  <c r="U5" i="9"/>
  <c r="CV5" i="9"/>
  <c r="ER5" i="9"/>
  <c r="CG1" i="14"/>
  <c r="DG90" i="64"/>
  <c r="FC90" i="64"/>
  <c r="DF17" i="20"/>
  <c r="FI90" i="64"/>
  <c r="FY90" i="64"/>
  <c r="GO90" i="64"/>
  <c r="DY12" i="36"/>
  <c r="DY15" i="36" s="1"/>
  <c r="IE90" i="64"/>
  <c r="DP6" i="20"/>
  <c r="EP5" i="17"/>
  <c r="AJ2" i="36"/>
  <c r="F11" i="12"/>
  <c r="G3" i="12"/>
  <c r="G7" i="12"/>
  <c r="H11" i="12"/>
  <c r="BO5" i="14"/>
  <c r="AL2" i="36"/>
  <c r="CC34" i="64"/>
  <c r="AE45" i="6" s="1"/>
  <c r="CS34" i="64"/>
  <c r="AU45" i="6" s="1"/>
  <c r="DI34" i="64"/>
  <c r="J3" i="6" s="1"/>
  <c r="DY34" i="64"/>
  <c r="B5" i="6" s="1"/>
  <c r="EO34" i="64"/>
  <c r="F6" i="6" s="1"/>
  <c r="FE34" i="64"/>
  <c r="DG45" i="6" s="1"/>
  <c r="FU34" i="64"/>
  <c r="B9" i="6" s="1"/>
  <c r="GK34" i="64"/>
  <c r="F10" i="6" s="1"/>
  <c r="CX90" i="64"/>
  <c r="FZ90" i="64"/>
  <c r="GP90" i="64"/>
  <c r="DJ5" i="9"/>
  <c r="C5" i="14"/>
  <c r="CS7" i="20"/>
  <c r="CP1" i="14"/>
  <c r="CP1" i="17"/>
  <c r="B10" i="12"/>
  <c r="AI5" i="9"/>
  <c r="H15" i="12"/>
  <c r="AR1" i="14"/>
  <c r="S5" i="14"/>
  <c r="DL5" i="14"/>
  <c r="BC34" i="64"/>
  <c r="E45" i="6" s="1"/>
  <c r="CY34" i="64"/>
  <c r="BA45" i="6" s="1"/>
  <c r="FU90" i="64"/>
  <c r="HA90" i="64"/>
  <c r="CY90" i="64"/>
  <c r="FK90" i="64"/>
  <c r="GA90" i="64"/>
  <c r="GQ90" i="64"/>
  <c r="AR1" i="17"/>
  <c r="CK7" i="20"/>
  <c r="EZ90" i="64"/>
  <c r="FF5" i="17"/>
  <c r="T2" i="36"/>
  <c r="I3" i="12"/>
  <c r="DF2" i="36"/>
  <c r="CT25" i="36" s="1"/>
  <c r="BD34" i="64"/>
  <c r="F45" i="6" s="1"/>
  <c r="CU34" i="64"/>
  <c r="AW45" i="6" s="1"/>
  <c r="DK34" i="64"/>
  <c r="L3" i="6" s="1"/>
  <c r="EA34" i="64"/>
  <c r="CC45" i="6" s="1"/>
  <c r="FG34" i="64"/>
  <c r="L7" i="6" s="1"/>
  <c r="BK34" i="64"/>
  <c r="M45" i="6" s="1"/>
  <c r="CA34" i="64"/>
  <c r="AC45" i="6" s="1"/>
  <c r="CQ34" i="64"/>
  <c r="AS45" i="6" s="1"/>
  <c r="DG34" i="64"/>
  <c r="H3" i="6" s="1"/>
  <c r="DW34" i="64"/>
  <c r="BY45" i="6" s="1"/>
  <c r="FC34" i="64"/>
  <c r="H7" i="6" s="1"/>
  <c r="GY34" i="64"/>
  <c r="H11" i="6" s="1"/>
  <c r="CM5" i="17"/>
  <c r="CG5" i="17"/>
  <c r="BB2" i="36"/>
  <c r="BQ34" i="64"/>
  <c r="S45" i="6" s="1"/>
  <c r="DB90" i="64"/>
  <c r="DR90" i="64"/>
  <c r="EI1" i="14"/>
  <c r="AB5" i="14"/>
  <c r="AT1" i="17"/>
  <c r="D2" i="36"/>
  <c r="DL5" i="9"/>
  <c r="K4" i="12"/>
  <c r="M8" i="12"/>
  <c r="L12" i="12"/>
  <c r="FJ34" i="64"/>
  <c r="C8" i="6" s="1"/>
  <c r="CT5" i="17"/>
  <c r="G9" i="12"/>
  <c r="EK1" i="14"/>
  <c r="EB5" i="14"/>
  <c r="BF6" i="20"/>
  <c r="ER5" i="17"/>
  <c r="BX1" i="17"/>
  <c r="BP5" i="20"/>
  <c r="CV7" i="20"/>
  <c r="DG12" i="36"/>
  <c r="DG15" i="36" s="1"/>
  <c r="FF5" i="14"/>
  <c r="AP6" i="20"/>
  <c r="GE5" i="14"/>
  <c r="FV5" i="14"/>
  <c r="DJ5" i="14"/>
  <c r="CV2" i="36"/>
  <c r="BO5" i="9"/>
  <c r="C6" i="12"/>
  <c r="BH1" i="14"/>
  <c r="AI5" i="14"/>
  <c r="DD90" i="64"/>
  <c r="FH5" i="17"/>
  <c r="EP5" i="9"/>
  <c r="CT5" i="14"/>
  <c r="EK1" i="17"/>
  <c r="DW45" i="6"/>
  <c r="BU5" i="14"/>
  <c r="EE5" i="14"/>
  <c r="I10" i="20"/>
  <c r="I25" i="20" s="1"/>
  <c r="AP5" i="20"/>
  <c r="BE5" i="20"/>
  <c r="EH7" i="20"/>
  <c r="DA7" i="20"/>
  <c r="H10" i="20"/>
  <c r="H25" i="20" s="1"/>
  <c r="EU90" i="64"/>
  <c r="FJ90" i="64"/>
  <c r="EO90" i="64"/>
  <c r="DN1" i="14"/>
  <c r="FN5" i="9"/>
  <c r="DJ1" i="17"/>
  <c r="F1" i="17"/>
  <c r="CL5" i="9"/>
  <c r="BF17" i="31"/>
  <c r="AO5" i="9"/>
  <c r="CK5" i="9"/>
  <c r="DO5" i="9"/>
  <c r="EY5" i="9"/>
  <c r="GB5" i="9"/>
  <c r="D4" i="12"/>
  <c r="K6" i="12"/>
  <c r="D9" i="12"/>
  <c r="DM1" i="17"/>
  <c r="EB16" i="20"/>
  <c r="EB22" i="20" s="1"/>
  <c r="AP2" i="36"/>
  <c r="DB12" i="36"/>
  <c r="DB15" i="36" s="1"/>
  <c r="BB34" i="64"/>
  <c r="D45" i="6" s="1"/>
  <c r="EQ90" i="64"/>
  <c r="GN5" i="14"/>
  <c r="CT90" i="64"/>
  <c r="BW17" i="20"/>
  <c r="DP5" i="20"/>
  <c r="GD90" i="64"/>
  <c r="BF5" i="20"/>
  <c r="EY5" i="17"/>
  <c r="Z5" i="20"/>
  <c r="BV7" i="20"/>
  <c r="EI5" i="17"/>
  <c r="EM90" i="64"/>
  <c r="DJ1" i="14"/>
  <c r="B1" i="17"/>
  <c r="AS5" i="9"/>
  <c r="CM5" i="9"/>
  <c r="DP5" i="9"/>
  <c r="EZ5" i="9"/>
  <c r="GC5" i="9"/>
  <c r="E4" i="12"/>
  <c r="L6" i="12"/>
  <c r="E9" i="12"/>
  <c r="AA5" i="14"/>
  <c r="CJ5" i="17"/>
  <c r="EV5" i="17"/>
  <c r="H6" i="20"/>
  <c r="X7" i="20"/>
  <c r="AN5" i="20"/>
  <c r="BD7" i="20"/>
  <c r="BT6" i="20"/>
  <c r="CJ6" i="20"/>
  <c r="CZ6" i="20"/>
  <c r="EF7" i="20"/>
  <c r="G10" i="20"/>
  <c r="G25" i="20" s="1"/>
  <c r="W10" i="20"/>
  <c r="W12" i="20" s="1"/>
  <c r="AM10" i="20"/>
  <c r="AM25" i="20" s="1"/>
  <c r="BC10" i="20"/>
  <c r="BC25" i="20" s="1"/>
  <c r="CI7" i="20"/>
  <c r="CY10" i="20"/>
  <c r="CY25" i="20" s="1"/>
  <c r="FQ48" i="20" s="1"/>
  <c r="AL10" i="20"/>
  <c r="AL25" i="20" s="1"/>
  <c r="BR6" i="20"/>
  <c r="EC16" i="20"/>
  <c r="EC11" i="20" s="1"/>
  <c r="EC24" i="20" s="1"/>
  <c r="FY33" i="20" s="1"/>
  <c r="AT2" i="36"/>
  <c r="DQ2" i="36"/>
  <c r="DE25" i="36" s="1"/>
  <c r="Z12" i="36"/>
  <c r="Z15" i="36" s="1"/>
  <c r="DE12" i="36"/>
  <c r="DE15" i="36" s="1"/>
  <c r="GX5" i="14"/>
  <c r="K11" i="12"/>
  <c r="BG5" i="9"/>
  <c r="BI34" i="64"/>
  <c r="K45" i="6" s="1"/>
  <c r="DW90" i="64"/>
  <c r="EF10" i="20"/>
  <c r="EF25" i="20" s="1"/>
  <c r="FP45" i="20" s="1"/>
  <c r="ER11" i="20"/>
  <c r="ER24" i="20" s="1"/>
  <c r="FP31" i="20" s="1"/>
  <c r="CE1" i="14"/>
  <c r="M11" i="12"/>
  <c r="DI90" i="64"/>
  <c r="EF5" i="14"/>
  <c r="AR5" i="20"/>
  <c r="DT5" i="20"/>
  <c r="BW10" i="20"/>
  <c r="BW25" i="20" s="1"/>
  <c r="CZ10" i="20"/>
  <c r="CZ25" i="20" s="1"/>
  <c r="FR48" i="20" s="1"/>
  <c r="CJ10" i="20"/>
  <c r="CJ25" i="20" s="1"/>
  <c r="FN49" i="20" s="1"/>
  <c r="Z7" i="20"/>
  <c r="DO6" i="20"/>
  <c r="GE5" i="17"/>
  <c r="BT5" i="20"/>
  <c r="CU90" i="64"/>
  <c r="FP5" i="14"/>
  <c r="CN5" i="9"/>
  <c r="GR90" i="64"/>
  <c r="BR1" i="14"/>
  <c r="CL5" i="17"/>
  <c r="BU17" i="31"/>
  <c r="CZ5" i="9"/>
  <c r="EE5" i="9"/>
  <c r="FM5" i="9"/>
  <c r="I2" i="12"/>
  <c r="E5" i="12"/>
  <c r="M7" i="12"/>
  <c r="U1" i="14"/>
  <c r="AO5" i="14"/>
  <c r="EV5" i="14"/>
  <c r="GB5" i="17"/>
  <c r="DM90" i="64"/>
  <c r="ES90" i="64"/>
  <c r="GA5" i="14"/>
  <c r="CJ7" i="20"/>
  <c r="CD1" i="17"/>
  <c r="CD1" i="14"/>
  <c r="CZ5" i="17"/>
  <c r="L5" i="20"/>
  <c r="CM10" i="20"/>
  <c r="CM25" i="20" s="1"/>
  <c r="FQ49" i="20" s="1"/>
  <c r="EN15" i="20"/>
  <c r="EN11" i="20" s="1"/>
  <c r="EN24" i="20" s="1"/>
  <c r="FX32" i="20" s="1"/>
  <c r="BG2" i="36"/>
  <c r="HF34" i="64"/>
  <c r="C12" i="6" s="1"/>
  <c r="BT10" i="20"/>
  <c r="BT25" i="20" s="1"/>
  <c r="J7" i="20"/>
  <c r="EG10" i="20"/>
  <c r="EG25" i="20" s="1"/>
  <c r="FQ45" i="20" s="1"/>
  <c r="GA5" i="17"/>
  <c r="GB34" i="64"/>
  <c r="I9" i="6" s="1"/>
  <c r="EZ5" i="14"/>
  <c r="GB90" i="64"/>
  <c r="BN1" i="14"/>
  <c r="ET1" i="17"/>
  <c r="BB1" i="17"/>
  <c r="F13" i="12"/>
  <c r="B4" i="12"/>
  <c r="BE13" i="31"/>
  <c r="DA5" i="9"/>
  <c r="EF5" i="9"/>
  <c r="FO5" i="9"/>
  <c r="K2" i="12"/>
  <c r="H5" i="12"/>
  <c r="C8" i="12"/>
  <c r="G10" i="12"/>
  <c r="K15" i="12"/>
  <c r="W1" i="14"/>
  <c r="EA1" i="14"/>
  <c r="AR5" i="14"/>
  <c r="T1" i="17"/>
  <c r="CU1" i="17"/>
  <c r="AC5" i="17"/>
  <c r="GC5" i="17"/>
  <c r="BP16" i="20"/>
  <c r="BP22" i="20" s="1"/>
  <c r="DL16" i="20"/>
  <c r="DL22" i="20" s="1"/>
  <c r="DA2" i="36"/>
  <c r="F53" i="40"/>
  <c r="B56" i="40"/>
  <c r="J58" i="40"/>
  <c r="B54" i="40"/>
  <c r="F55" i="40"/>
  <c r="J56" i="40"/>
  <c r="B58" i="40"/>
  <c r="DP7" i="20"/>
  <c r="CV16" i="20"/>
  <c r="CV22" i="20" s="1"/>
  <c r="FL5" i="17"/>
  <c r="BE5" i="9"/>
  <c r="EH5" i="17"/>
  <c r="EB1" i="17"/>
  <c r="BH5" i="20"/>
  <c r="AQ10" i="20"/>
  <c r="AQ25" i="20" s="1"/>
  <c r="FL5" i="9"/>
  <c r="I5" i="17"/>
  <c r="BD10" i="20"/>
  <c r="BD25" i="20" s="1"/>
  <c r="EG5" i="20"/>
  <c r="DA10" i="20"/>
  <c r="DA25" i="20" s="1"/>
  <c r="FS48" i="20" s="1"/>
  <c r="HG90" i="64"/>
  <c r="HB90" i="64"/>
  <c r="BX5" i="9"/>
  <c r="AR5" i="9"/>
  <c r="FL90" i="64"/>
  <c r="AP5" i="14"/>
  <c r="EP1" i="17"/>
  <c r="DD5" i="9"/>
  <c r="EI5" i="9"/>
  <c r="FP5" i="9"/>
  <c r="L2" i="12"/>
  <c r="I5" i="12"/>
  <c r="D8" i="12"/>
  <c r="H10" i="12"/>
  <c r="L15" i="12"/>
  <c r="EB1" i="14"/>
  <c r="I5" i="14"/>
  <c r="AS5" i="14"/>
  <c r="CV1" i="17"/>
  <c r="DP5" i="17"/>
  <c r="BH17" i="20"/>
  <c r="AK16" i="20"/>
  <c r="AK17" i="20" s="1"/>
  <c r="DM16" i="20"/>
  <c r="DM22" i="20" s="1"/>
  <c r="CL12" i="36"/>
  <c r="CL15" i="36" s="1"/>
  <c r="K54" i="40"/>
  <c r="C56" i="40"/>
  <c r="C54" i="40"/>
  <c r="G55" i="40"/>
  <c r="K56" i="40"/>
  <c r="C58" i="40"/>
  <c r="G57" i="40"/>
  <c r="K58" i="40"/>
  <c r="CZ7" i="20"/>
  <c r="L11" i="12"/>
  <c r="DA5" i="14"/>
  <c r="CM2" i="36"/>
  <c r="BV12" i="36"/>
  <c r="BV15" i="36" s="1"/>
  <c r="DB5" i="14"/>
  <c r="K5" i="9"/>
  <c r="FK5" i="9"/>
  <c r="DB5" i="9"/>
  <c r="DR5" i="17"/>
  <c r="HJ19" i="17" s="1"/>
  <c r="F5" i="12"/>
  <c r="CY5" i="9"/>
  <c r="DQ5" i="20"/>
  <c r="BU10" i="20"/>
  <c r="BU25" i="20" s="1"/>
  <c r="EJ34" i="64"/>
  <c r="M5" i="6" s="1"/>
  <c r="BB1" i="14"/>
  <c r="AL1" i="17"/>
  <c r="BV5" i="9"/>
  <c r="B12" i="12"/>
  <c r="AA5" i="9"/>
  <c r="BU5" i="9"/>
  <c r="E8" i="12"/>
  <c r="I10" i="12"/>
  <c r="C13" i="12"/>
  <c r="M15" i="12"/>
  <c r="K5" i="14"/>
  <c r="CJ5" i="14"/>
  <c r="CW1" i="17"/>
  <c r="EQ1" i="17"/>
  <c r="DQ5" i="17"/>
  <c r="AL16" i="20"/>
  <c r="AL22" i="20" s="1"/>
  <c r="DN16" i="20"/>
  <c r="DN22" i="20" s="1"/>
  <c r="DC2" i="36"/>
  <c r="DO7" i="20"/>
  <c r="AT15" i="20"/>
  <c r="AT21" i="20" s="1"/>
  <c r="HE90" i="64"/>
  <c r="DD5" i="20"/>
  <c r="BN1" i="17"/>
  <c r="D5" i="12"/>
  <c r="DC34" i="64"/>
  <c r="BE45" i="6" s="1"/>
  <c r="FO5" i="17"/>
  <c r="DD34" i="64"/>
  <c r="E3" i="6" s="1"/>
  <c r="AB5" i="9"/>
  <c r="GK90" i="64"/>
  <c r="EV90" i="64"/>
  <c r="EP1" i="14"/>
  <c r="AL1" i="14"/>
  <c r="AH1" i="17"/>
  <c r="AP5" i="9"/>
  <c r="BW5" i="9"/>
  <c r="K10" i="12"/>
  <c r="D13" i="12"/>
  <c r="C16" i="12"/>
  <c r="BO1" i="14"/>
  <c r="CV1" i="14"/>
  <c r="DO5" i="14"/>
  <c r="FM5" i="14"/>
  <c r="BO1" i="17"/>
  <c r="ES1" i="17"/>
  <c r="CP15" i="20"/>
  <c r="CP11" i="20" s="1"/>
  <c r="CP24" i="20" s="1"/>
  <c r="FV36" i="20" s="1"/>
  <c r="BE12" i="36"/>
  <c r="BE15" i="36" s="1"/>
  <c r="CO12" i="36"/>
  <c r="CO15" i="36" s="1"/>
  <c r="CX16" i="20"/>
  <c r="CX22" i="20" s="1"/>
  <c r="H5" i="17"/>
  <c r="BX5" i="20"/>
  <c r="DH15" i="20"/>
  <c r="DH21" i="20" s="1"/>
  <c r="CF25" i="52"/>
  <c r="BV5" i="17"/>
  <c r="BY34" i="64"/>
  <c r="AA45" i="6" s="1"/>
  <c r="FK5" i="17"/>
  <c r="GL90" i="64"/>
  <c r="DZ1" i="17"/>
  <c r="V1" i="17"/>
  <c r="J10" i="12"/>
  <c r="BY5" i="9"/>
  <c r="L10" i="12"/>
  <c r="G13" i="12"/>
  <c r="D16" i="12"/>
  <c r="BQ1" i="14"/>
  <c r="CW1" i="14"/>
  <c r="BQ1" i="17"/>
  <c r="BI5" i="17"/>
  <c r="C17" i="12"/>
  <c r="CY5" i="14"/>
  <c r="GD5" i="9"/>
  <c r="R1" i="17"/>
  <c r="GD5" i="31"/>
  <c r="BS1" i="14"/>
  <c r="CN5" i="14"/>
  <c r="GB5" i="14"/>
  <c r="AI1" i="17"/>
  <c r="BS1" i="17"/>
  <c r="BW2" i="36"/>
  <c r="BI12" i="36"/>
  <c r="BI15" i="36" s="1"/>
  <c r="FH34" i="64"/>
  <c r="M7" i="6" s="1"/>
  <c r="HO90" i="64"/>
  <c r="BV5" i="20"/>
  <c r="DP90" i="64"/>
  <c r="DZ1" i="14"/>
  <c r="DN1" i="17"/>
  <c r="Z5" i="17"/>
  <c r="F9" i="12"/>
  <c r="DR13" i="31"/>
  <c r="C4" i="12"/>
  <c r="AI1" i="14"/>
  <c r="DT5" i="14"/>
  <c r="GC5" i="14"/>
  <c r="AO2" i="36"/>
  <c r="EL34" i="64"/>
  <c r="CN45" i="6" s="1"/>
  <c r="AI21" i="20"/>
  <c r="AI17" i="20"/>
  <c r="AI11" i="20"/>
  <c r="AI24" i="20" s="1"/>
  <c r="AB25" i="52"/>
  <c r="P25" i="52"/>
  <c r="FX5" i="17"/>
  <c r="F16" i="12"/>
  <c r="AI25" i="52"/>
  <c r="BZ1" i="17"/>
  <c r="AN7" i="20"/>
  <c r="FW90" i="64"/>
  <c r="FR5" i="9"/>
  <c r="D11" i="12"/>
  <c r="AC1" i="17"/>
  <c r="AN5" i="17"/>
  <c r="AN16" i="20"/>
  <c r="AN22" i="20" s="1"/>
  <c r="CZ16" i="20"/>
  <c r="CZ22" i="20" s="1"/>
  <c r="V12" i="36"/>
  <c r="V15" i="36" s="1"/>
  <c r="AY12" i="36"/>
  <c r="AY15" i="36" s="1"/>
  <c r="DN12" i="36"/>
  <c r="DN15" i="36" s="1"/>
  <c r="DA17" i="20"/>
  <c r="EF17" i="20"/>
  <c r="GN34" i="64"/>
  <c r="I10" i="6" s="1"/>
  <c r="FH90" i="64"/>
  <c r="CN2" i="36"/>
  <c r="DG5" i="9"/>
  <c r="H2" i="12"/>
  <c r="BY1" i="14"/>
  <c r="DD1" i="14"/>
  <c r="CO1" i="17"/>
  <c r="CO5" i="20"/>
  <c r="AB7" i="20"/>
  <c r="CN10" i="20"/>
  <c r="CN25" i="20" s="1"/>
  <c r="FR49" i="20" s="1"/>
  <c r="EJ10" i="20"/>
  <c r="EJ25" i="20" s="1"/>
  <c r="FT45" i="20" s="1"/>
  <c r="AU17" i="20"/>
  <c r="EA15" i="20"/>
  <c r="EA21" i="20" s="1"/>
  <c r="AO16" i="20"/>
  <c r="AO22" i="20" s="1"/>
  <c r="AI2" i="36"/>
  <c r="M22" i="6"/>
  <c r="EL5" i="17"/>
  <c r="BC7" i="20"/>
  <c r="FN90" i="64"/>
  <c r="FX34" i="64"/>
  <c r="EN90" i="64"/>
  <c r="BZ1" i="14"/>
  <c r="EL5" i="9"/>
  <c r="ED5" i="17"/>
  <c r="B13" i="12"/>
  <c r="J4" i="12"/>
  <c r="CI5" i="9"/>
  <c r="L9" i="12"/>
  <c r="E16" i="12"/>
  <c r="DK1" i="14"/>
  <c r="AJ1" i="17"/>
  <c r="BD5" i="17"/>
  <c r="GG5" i="17"/>
  <c r="Q5" i="14"/>
  <c r="ED11" i="20"/>
  <c r="ED24" i="20" s="1"/>
  <c r="FZ33" i="20" s="1"/>
  <c r="X5" i="20"/>
  <c r="AD1" i="17"/>
  <c r="AH5" i="9"/>
  <c r="BX2" i="36"/>
  <c r="ES5" i="9"/>
  <c r="E1" i="17"/>
  <c r="AZ15" i="20"/>
  <c r="AZ21" i="20" s="1"/>
  <c r="FB5" i="17"/>
  <c r="CY11" i="20"/>
  <c r="CY24" i="20" s="1"/>
  <c r="FS35" i="20" s="1"/>
  <c r="CR5" i="17"/>
  <c r="DX90" i="64"/>
  <c r="ED5" i="9"/>
  <c r="F3" i="12"/>
  <c r="FX5" i="9"/>
  <c r="E3" i="12"/>
  <c r="CI5" i="14"/>
  <c r="DG5" i="14"/>
  <c r="EI1" i="17"/>
  <c r="AS2" i="36"/>
  <c r="BY2" i="36"/>
  <c r="C12" i="36"/>
  <c r="W7" i="20"/>
  <c r="H7" i="20"/>
  <c r="BD6" i="20"/>
  <c r="BH21" i="20"/>
  <c r="FC5" i="17"/>
  <c r="EX90" i="64"/>
  <c r="EZ34" i="64"/>
  <c r="E7" i="6" s="1"/>
  <c r="CB5" i="17"/>
  <c r="GS90" i="64"/>
  <c r="R5" i="17"/>
  <c r="E14" i="12"/>
  <c r="L16" i="12"/>
  <c r="BD5" i="14"/>
  <c r="DH5" i="14"/>
  <c r="EJ1" i="17"/>
  <c r="HC34" i="64"/>
  <c r="FE45" i="6" s="1"/>
  <c r="AN6" i="20"/>
  <c r="DH90" i="64"/>
  <c r="BJ1" i="14"/>
  <c r="N1" i="17"/>
  <c r="EK34" i="64"/>
  <c r="CM45" i="6" s="1"/>
  <c r="BH2" i="36"/>
  <c r="Q5" i="9"/>
  <c r="BI1" i="14"/>
  <c r="DT1" i="14"/>
  <c r="BY1" i="17"/>
  <c r="CC5" i="17"/>
  <c r="DP16" i="20"/>
  <c r="DP22" i="20" s="1"/>
  <c r="S2" i="36"/>
  <c r="GZ90" i="64"/>
  <c r="CV90" i="64"/>
  <c r="FB5" i="14"/>
  <c r="AR2" i="36"/>
  <c r="GG5" i="9"/>
  <c r="G12" i="12"/>
  <c r="CO1" i="14"/>
  <c r="CE1" i="17"/>
  <c r="F6" i="20"/>
  <c r="V6" i="20"/>
  <c r="AL6" i="20"/>
  <c r="BB6" i="20"/>
  <c r="BR7" i="20"/>
  <c r="CH6" i="20"/>
  <c r="CX6" i="20"/>
  <c r="DN6" i="20"/>
  <c r="ED6" i="20"/>
  <c r="E10" i="20"/>
  <c r="E25" i="20" s="1"/>
  <c r="U10" i="20"/>
  <c r="U25" i="20" s="1"/>
  <c r="AK10" i="20"/>
  <c r="AK25" i="20" s="1"/>
  <c r="CG10" i="20"/>
  <c r="CG25" i="20" s="1"/>
  <c r="FW50" i="20" s="1"/>
  <c r="CW10" i="20"/>
  <c r="CW25" i="20" s="1"/>
  <c r="FO48" i="20" s="1"/>
  <c r="EP15" i="20"/>
  <c r="EP21" i="20" s="1"/>
  <c r="BE16" i="20"/>
  <c r="BE17" i="20" s="1"/>
  <c r="AQ12" i="36"/>
  <c r="AQ15" i="36" s="1"/>
  <c r="CY19" i="36" s="1"/>
  <c r="EQ10" i="20"/>
  <c r="EQ25" i="20" s="1"/>
  <c r="GA45" i="20" s="1"/>
  <c r="AS1" i="17"/>
  <c r="GM5" i="9"/>
  <c r="C18" i="12"/>
  <c r="AT1" i="14"/>
  <c r="DE34" i="64"/>
  <c r="R5" i="9"/>
  <c r="BM5" i="9"/>
  <c r="H6" i="12"/>
  <c r="C15" i="12"/>
  <c r="AJ1" i="14"/>
  <c r="BM5" i="14"/>
  <c r="DK1" i="17"/>
  <c r="GM5" i="17"/>
  <c r="AG5" i="14"/>
  <c r="CQ5" i="14"/>
  <c r="DO2" i="36"/>
  <c r="DC25" i="36" s="1"/>
  <c r="DW30" i="64"/>
  <c r="BL34" i="64"/>
  <c r="N45" i="6" s="1"/>
  <c r="CB34" i="64"/>
  <c r="AD45" i="6" s="1"/>
  <c r="FB13" i="31"/>
  <c r="CR5" i="14"/>
  <c r="X5" i="17"/>
  <c r="AB2" i="36"/>
  <c r="BS5" i="9"/>
  <c r="C9" i="12"/>
  <c r="H5" i="14"/>
  <c r="BS5" i="14"/>
  <c r="FQ5" i="14"/>
  <c r="DT1" i="17"/>
  <c r="CR90" i="64"/>
  <c r="J54" i="40"/>
  <c r="CJ16" i="20"/>
  <c r="CJ22" i="20" s="1"/>
  <c r="AU11" i="20"/>
  <c r="AU24" i="20" s="1"/>
  <c r="FO34" i="64"/>
  <c r="H8" i="6" s="1"/>
  <c r="DK17" i="20"/>
  <c r="DO11" i="20"/>
  <c r="DO24" i="20" s="1"/>
  <c r="FW34" i="20" s="1"/>
  <c r="DK11" i="20"/>
  <c r="DK24" i="20" s="1"/>
  <c r="FS34" i="20" s="1"/>
  <c r="GT90" i="64"/>
  <c r="FT90" i="64"/>
  <c r="EX1" i="17"/>
  <c r="B15" i="12"/>
  <c r="O15" i="12" s="1"/>
  <c r="DF5" i="31"/>
  <c r="AG5" i="9"/>
  <c r="I4" i="12"/>
  <c r="C11" i="12"/>
  <c r="AS1" i="14"/>
  <c r="AN5" i="14"/>
  <c r="DU1" i="17"/>
  <c r="DR7" i="20"/>
  <c r="EH5" i="20"/>
  <c r="I7" i="20"/>
  <c r="Y7" i="20"/>
  <c r="AO7" i="20"/>
  <c r="BE7" i="20"/>
  <c r="CK6" i="20"/>
  <c r="DA6" i="20"/>
  <c r="DQ6" i="20"/>
  <c r="EG6" i="20"/>
  <c r="BF34" i="64"/>
  <c r="H45" i="6" s="1"/>
  <c r="BV34" i="64"/>
  <c r="X45" i="6" s="1"/>
  <c r="CL34" i="64"/>
  <c r="AN45" i="6" s="1"/>
  <c r="DB34" i="64"/>
  <c r="C3" i="6" s="1"/>
  <c r="DR34" i="64"/>
  <c r="G4" i="6" s="1"/>
  <c r="EH34" i="64"/>
  <c r="K5" i="6" s="1"/>
  <c r="EX34" i="64"/>
  <c r="C7" i="6" s="1"/>
  <c r="FN34" i="64"/>
  <c r="G8" i="6" s="1"/>
  <c r="GD34" i="64"/>
  <c r="K9" i="6" s="1"/>
  <c r="GT34" i="64"/>
  <c r="C11" i="6" s="1"/>
  <c r="ED34" i="64"/>
  <c r="G5" i="6" s="1"/>
  <c r="ET34" i="64"/>
  <c r="K6" i="6" s="1"/>
  <c r="FZ34" i="64"/>
  <c r="G9" i="6" s="1"/>
  <c r="EB6" i="20"/>
  <c r="C13" i="6"/>
  <c r="IJ90" i="64"/>
  <c r="II90" i="64"/>
  <c r="EY6" i="20"/>
  <c r="GY90" i="64"/>
  <c r="BN34" i="64"/>
  <c r="P45" i="6" s="1"/>
  <c r="CD34" i="64"/>
  <c r="AF45" i="6" s="1"/>
  <c r="CT34" i="64"/>
  <c r="AV45" i="6" s="1"/>
  <c r="DJ34" i="64"/>
  <c r="K3" i="6" s="1"/>
  <c r="DZ34" i="64"/>
  <c r="C5" i="6" s="1"/>
  <c r="FF34" i="64"/>
  <c r="K7" i="6" s="1"/>
  <c r="FV34" i="64"/>
  <c r="DX45" i="6" s="1"/>
  <c r="GL34" i="64"/>
  <c r="G10" i="6" s="1"/>
  <c r="BJ34" i="64"/>
  <c r="L45" i="6" s="1"/>
  <c r="DV34" i="64"/>
  <c r="BX45" i="6" s="1"/>
  <c r="FB34" i="64"/>
  <c r="DD45" i="6" s="1"/>
  <c r="FR34" i="64"/>
  <c r="DT45" i="6" s="1"/>
  <c r="GH34" i="64"/>
  <c r="C10" i="6" s="1"/>
  <c r="GX34" i="64"/>
  <c r="EZ45" i="6" s="1"/>
  <c r="FG90" i="64"/>
  <c r="DL90" i="64"/>
  <c r="K6" i="20"/>
  <c r="DS7" i="20"/>
  <c r="EI10" i="20"/>
  <c r="EI25" i="20" s="1"/>
  <c r="FS45" i="20" s="1"/>
  <c r="CW90" i="64"/>
  <c r="HQ34" i="64"/>
  <c r="FS45" i="6" s="1"/>
  <c r="L6" i="20"/>
  <c r="BH6" i="20"/>
  <c r="BX6" i="20"/>
  <c r="CN6" i="20"/>
  <c r="EJ6" i="20"/>
  <c r="FP5" i="20"/>
  <c r="EM45" i="6"/>
  <c r="F57" i="40"/>
  <c r="CX34" i="64"/>
  <c r="AZ45" i="6" s="1"/>
  <c r="EF90" i="64"/>
  <c r="EY90" i="64"/>
  <c r="FO90" i="64"/>
  <c r="HM90" i="64"/>
  <c r="IM90" i="64"/>
  <c r="C5" i="20"/>
  <c r="B6" i="20"/>
  <c r="GV34" i="64"/>
  <c r="E11" i="6" s="1"/>
  <c r="DP34" i="64"/>
  <c r="E4" i="6" s="1"/>
  <c r="EV34" i="64"/>
  <c r="AI6" i="20"/>
  <c r="G7" i="6"/>
  <c r="EI90" i="64"/>
  <c r="F7" i="12"/>
  <c r="K3" i="12"/>
  <c r="S1" i="14"/>
  <c r="F7" i="20"/>
  <c r="GJ90" i="64"/>
  <c r="X2" i="36"/>
  <c r="DO1" i="17"/>
  <c r="ER1" i="17"/>
  <c r="BT5" i="17"/>
  <c r="EL10" i="20"/>
  <c r="EL25" i="20" s="1"/>
  <c r="FV45" i="20" s="1"/>
  <c r="AV17" i="20"/>
  <c r="EL16" i="20"/>
  <c r="EL22" i="20" s="1"/>
  <c r="I12" i="36"/>
  <c r="I15" i="36" s="1"/>
  <c r="CX12" i="36"/>
  <c r="CX15" i="36" s="1"/>
  <c r="IH90" i="64"/>
  <c r="FV5" i="9"/>
  <c r="CH5" i="20"/>
  <c r="BY17" i="20"/>
  <c r="EA90" i="64"/>
  <c r="P5" i="17"/>
  <c r="FQ34" i="64"/>
  <c r="J8" i="6" s="1"/>
  <c r="BF5" i="9"/>
  <c r="J12" i="12"/>
  <c r="J6" i="12"/>
  <c r="BI5" i="31"/>
  <c r="EG5" i="9"/>
  <c r="CY1" i="14"/>
  <c r="BV17" i="20"/>
  <c r="CD16" i="20"/>
  <c r="CD22" i="20" s="1"/>
  <c r="DP2" i="36"/>
  <c r="DD25" i="36" s="1"/>
  <c r="GG90" i="64"/>
  <c r="B59" i="40"/>
  <c r="IG90" i="64"/>
  <c r="BY17" i="31"/>
  <c r="ED7" i="20"/>
  <c r="DF34" i="64"/>
  <c r="G3" i="6" s="1"/>
  <c r="L17" i="12"/>
  <c r="AX5" i="14"/>
  <c r="AQ5" i="9"/>
  <c r="C12" i="12"/>
  <c r="EG5" i="14"/>
  <c r="BM1" i="17"/>
  <c r="P7" i="20"/>
  <c r="AF7" i="20"/>
  <c r="AV7" i="20"/>
  <c r="BL7" i="20"/>
  <c r="DH5" i="20"/>
  <c r="DX7" i="20"/>
  <c r="EN10" i="20"/>
  <c r="EN25" i="20" s="1"/>
  <c r="FX45" i="20" s="1"/>
  <c r="AJ16" i="20"/>
  <c r="AJ17" i="20" s="1"/>
  <c r="M54" i="40"/>
  <c r="E56" i="40"/>
  <c r="FJ6" i="20"/>
  <c r="DE90" i="64"/>
  <c r="GJ5" i="17"/>
  <c r="B6" i="12"/>
  <c r="EM5" i="9"/>
  <c r="H8" i="12"/>
  <c r="CC1" i="14"/>
  <c r="CQ1" i="17"/>
  <c r="EG5" i="17"/>
  <c r="CF30" i="64"/>
  <c r="FB15" i="20"/>
  <c r="FB21" i="20" s="1"/>
  <c r="BF5" i="17"/>
  <c r="AK5" i="9"/>
  <c r="U25" i="52"/>
  <c r="GJ5" i="14"/>
  <c r="GM90" i="64"/>
  <c r="FP90" i="64"/>
  <c r="BN5" i="9"/>
  <c r="AS9" i="31"/>
  <c r="K53" i="40"/>
  <c r="C55" i="40"/>
  <c r="G56" i="40"/>
  <c r="AJ5" i="9"/>
  <c r="EE17" i="20"/>
  <c r="EL90" i="64"/>
  <c r="FD34" i="64"/>
  <c r="J5" i="17"/>
  <c r="B11" i="12"/>
  <c r="AS17" i="31"/>
  <c r="K1" i="17"/>
  <c r="D6" i="20"/>
  <c r="AJ7" i="20"/>
  <c r="BP6" i="20"/>
  <c r="CL16" i="20"/>
  <c r="CL22" i="20" s="1"/>
  <c r="AX5" i="17"/>
  <c r="FV5" i="17"/>
  <c r="FV90" i="64"/>
  <c r="AY16" i="20"/>
  <c r="AY22" i="20" s="1"/>
  <c r="EZ15" i="20"/>
  <c r="EZ21" i="20" s="1"/>
  <c r="EA2" i="36"/>
  <c r="DC26" i="36" s="1"/>
  <c r="DH12" i="36"/>
  <c r="DH15" i="36" s="1"/>
  <c r="DZ5" i="9"/>
  <c r="M14" i="12"/>
  <c r="BT5" i="14"/>
  <c r="FA90" i="64"/>
  <c r="F4" i="12"/>
  <c r="AD5" i="9"/>
  <c r="W5" i="9"/>
  <c r="P5" i="14"/>
  <c r="AQ5" i="14"/>
  <c r="FI5" i="14"/>
  <c r="CY1" i="17"/>
  <c r="FA5" i="17"/>
  <c r="CF15" i="20"/>
  <c r="CF11" i="20" s="1"/>
  <c r="CF24" i="20" s="1"/>
  <c r="FX37" i="20" s="1"/>
  <c r="CT16" i="20"/>
  <c r="CT22" i="20" s="1"/>
  <c r="CW5" i="20"/>
  <c r="DV1" i="14"/>
  <c r="AP1" i="14"/>
  <c r="DF5" i="17"/>
  <c r="J9" i="12"/>
  <c r="EK13" i="31"/>
  <c r="DS5" i="9"/>
  <c r="DS5" i="14"/>
  <c r="CO34" i="64"/>
  <c r="AQ45" i="6" s="1"/>
  <c r="GW34" i="64"/>
  <c r="EX5" i="9"/>
  <c r="EQ11" i="20"/>
  <c r="EQ24" i="20" s="1"/>
  <c r="GA32" i="20" s="1"/>
  <c r="EZ10" i="20"/>
  <c r="EZ25" i="20" s="1"/>
  <c r="FX44" i="20" s="1"/>
  <c r="EW5" i="20"/>
  <c r="DV90" i="64"/>
  <c r="GM34" i="64"/>
  <c r="EM5" i="17"/>
  <c r="EB34" i="64"/>
  <c r="GG34" i="64"/>
  <c r="CX5" i="17"/>
  <c r="AX1" i="17"/>
  <c r="AV2" i="36"/>
  <c r="D3" i="12"/>
  <c r="DO1" i="14"/>
  <c r="CC1" i="17"/>
  <c r="CI12" i="36"/>
  <c r="CI15" i="36" s="1"/>
  <c r="IN90" i="64"/>
  <c r="BN5" i="17"/>
  <c r="AH1" i="14"/>
  <c r="DF5" i="9"/>
  <c r="J5" i="9"/>
  <c r="DU5" i="31"/>
  <c r="BL2" i="36"/>
  <c r="DN34" i="64"/>
  <c r="C4" i="6" s="1"/>
  <c r="AP1" i="17"/>
  <c r="AN2" i="36"/>
  <c r="J2" i="12"/>
  <c r="G5" i="12"/>
  <c r="I15" i="12"/>
  <c r="CQ1" i="14"/>
  <c r="DT90" i="64"/>
  <c r="F10" i="12"/>
  <c r="DV1" i="17"/>
  <c r="CO11" i="20"/>
  <c r="CO24" i="20" s="1"/>
  <c r="FU36" i="20" s="1"/>
  <c r="CX5" i="9"/>
  <c r="DZ5" i="17"/>
  <c r="HR19" i="17" s="1"/>
  <c r="L7" i="12"/>
  <c r="W5" i="14"/>
  <c r="CB5" i="14"/>
  <c r="EP34" i="64"/>
  <c r="X25" i="52"/>
  <c r="AJ25" i="52"/>
  <c r="BM21" i="20"/>
  <c r="BM17" i="20"/>
  <c r="CR25" i="52"/>
  <c r="GW5" i="17"/>
  <c r="I11" i="6"/>
  <c r="DQ10" i="20"/>
  <c r="DQ25" i="20" s="1"/>
  <c r="FW47" i="20" s="1"/>
  <c r="DA11" i="20"/>
  <c r="DA24" i="20" s="1"/>
  <c r="FU35" i="20" s="1"/>
  <c r="GP17" i="31"/>
  <c r="DL1" i="17"/>
  <c r="W6" i="20"/>
  <c r="AM7" i="20"/>
  <c r="BC5" i="20"/>
  <c r="BS7" i="20"/>
  <c r="CI6" i="20"/>
  <c r="CY5" i="20"/>
  <c r="DO5" i="20"/>
  <c r="EE7" i="20"/>
  <c r="V10" i="20"/>
  <c r="V25" i="20" s="1"/>
  <c r="BR10" i="20"/>
  <c r="BR25" i="20" s="1"/>
  <c r="CH10" i="20"/>
  <c r="CH25" i="20" s="1"/>
  <c r="FX50" i="20" s="1"/>
  <c r="DN10" i="20"/>
  <c r="DN25" i="20" s="1"/>
  <c r="FT47" i="20" s="1"/>
  <c r="ED10" i="20"/>
  <c r="ED25" i="20" s="1"/>
  <c r="FX46" i="20" s="1"/>
  <c r="BF12" i="36"/>
  <c r="BF15" i="36" s="1"/>
  <c r="GU5" i="17"/>
  <c r="ES11" i="20"/>
  <c r="ES24" i="20" s="1"/>
  <c r="FQ31" i="20" s="1"/>
  <c r="DR5" i="20"/>
  <c r="CK10" i="20"/>
  <c r="CK25" i="20" s="1"/>
  <c r="FO49" i="20" s="1"/>
  <c r="BU2" i="36"/>
  <c r="CU11" i="20"/>
  <c r="CU24" i="20" s="1"/>
  <c r="GA36" i="20" s="1"/>
  <c r="GS5" i="17"/>
  <c r="DO17" i="20"/>
  <c r="DB5" i="20"/>
  <c r="AO10" i="20"/>
  <c r="AO25" i="20" s="1"/>
  <c r="DB7" i="20"/>
  <c r="AU21" i="20"/>
  <c r="DJ11" i="20"/>
  <c r="DJ24" i="20" s="1"/>
  <c r="FR34" i="20" s="1"/>
  <c r="CK12" i="36"/>
  <c r="CK15" i="36" s="1"/>
  <c r="IF90" i="64"/>
  <c r="CL5" i="20"/>
  <c r="Y10" i="20"/>
  <c r="Y25" i="20" s="1"/>
  <c r="BZ34" i="64"/>
  <c r="AB45" i="6" s="1"/>
  <c r="CP34" i="64"/>
  <c r="AR45" i="6" s="1"/>
  <c r="G21" i="6"/>
  <c r="BE34" i="64"/>
  <c r="G45" i="6" s="1"/>
  <c r="BU34" i="64"/>
  <c r="W45" i="6" s="1"/>
  <c r="CK34" i="64"/>
  <c r="AM45" i="6" s="1"/>
  <c r="DA34" i="64"/>
  <c r="B3" i="6" s="1"/>
  <c r="DQ34" i="64"/>
  <c r="F4" i="6" s="1"/>
  <c r="EG34" i="64"/>
  <c r="J5" i="6" s="1"/>
  <c r="EW34" i="64"/>
  <c r="B7" i="6" s="1"/>
  <c r="FM34" i="64"/>
  <c r="F8" i="6" s="1"/>
  <c r="GC34" i="64"/>
  <c r="GS34" i="64"/>
  <c r="B11" i="6" s="1"/>
  <c r="BA34" i="64"/>
  <c r="C45" i="6" s="1"/>
  <c r="CG34" i="64"/>
  <c r="AI45" i="6" s="1"/>
  <c r="CW34" i="64"/>
  <c r="AY45" i="6" s="1"/>
  <c r="DM34" i="64"/>
  <c r="B4" i="6" s="1"/>
  <c r="EC34" i="64"/>
  <c r="F5" i="6" s="1"/>
  <c r="ES34" i="64"/>
  <c r="J6" i="6" s="1"/>
  <c r="FI34" i="64"/>
  <c r="DK45" i="6" s="1"/>
  <c r="FY34" i="64"/>
  <c r="EA45" i="6" s="1"/>
  <c r="GO34" i="64"/>
  <c r="J10" i="6" s="1"/>
  <c r="HE34" i="64"/>
  <c r="FG45" i="6" s="1"/>
  <c r="GX5" i="9"/>
  <c r="HS34" i="64"/>
  <c r="FU45" i="6" s="1"/>
  <c r="BG34" i="64"/>
  <c r="I45" i="6" s="1"/>
  <c r="BW34" i="64"/>
  <c r="Y45" i="6" s="1"/>
  <c r="CM34" i="64"/>
  <c r="AO45" i="6" s="1"/>
  <c r="EI34" i="64"/>
  <c r="L5" i="6" s="1"/>
  <c r="EY34" i="64"/>
  <c r="D7" i="6" s="1"/>
  <c r="GE34" i="64"/>
  <c r="L9" i="6" s="1"/>
  <c r="GU34" i="64"/>
  <c r="D11" i="6" s="1"/>
  <c r="BS34" i="64"/>
  <c r="U45" i="6" s="1"/>
  <c r="CI34" i="64"/>
  <c r="AK45" i="6" s="1"/>
  <c r="DO34" i="64"/>
  <c r="D4" i="6" s="1"/>
  <c r="EU34" i="64"/>
  <c r="CW45" i="6" s="1"/>
  <c r="GA34" i="64"/>
  <c r="H9" i="6" s="1"/>
  <c r="GW5" i="14"/>
  <c r="DE7" i="20"/>
  <c r="GF34" i="64"/>
  <c r="EH45" i="6" s="1"/>
  <c r="GS5" i="14"/>
  <c r="IR90" i="64"/>
  <c r="AD5" i="20"/>
  <c r="BJ7" i="20"/>
  <c r="CP5" i="20"/>
  <c r="BI10" i="20"/>
  <c r="BI25" i="20" s="1"/>
  <c r="CO10" i="20"/>
  <c r="CO25" i="20" s="1"/>
  <c r="FS49" i="20" s="1"/>
  <c r="EK10" i="20"/>
  <c r="EK25" i="20" s="1"/>
  <c r="FU45" i="20" s="1"/>
  <c r="EF34" i="64"/>
  <c r="I5" i="6" s="1"/>
  <c r="CY12" i="36"/>
  <c r="CY15" i="36" s="1"/>
  <c r="CV34" i="64"/>
  <c r="AX45" i="6" s="1"/>
  <c r="GH90" i="64"/>
  <c r="CA6" i="20"/>
  <c r="CQ6" i="20"/>
  <c r="DG6" i="20"/>
  <c r="DW6" i="20"/>
  <c r="EM6" i="20"/>
  <c r="H53" i="40"/>
  <c r="L54" i="40"/>
  <c r="D56" i="40"/>
  <c r="D54" i="40"/>
  <c r="H55" i="40"/>
  <c r="D58" i="40"/>
  <c r="H57" i="40"/>
  <c r="C6" i="6"/>
  <c r="BL6" i="20"/>
  <c r="M56" i="40"/>
  <c r="E58" i="40"/>
  <c r="BR34" i="64"/>
  <c r="T45" i="6" s="1"/>
  <c r="CH34" i="64"/>
  <c r="AJ45" i="6" s="1"/>
  <c r="M18" i="12"/>
  <c r="B28" i="6"/>
  <c r="HP34" i="64"/>
  <c r="M12" i="6" s="1"/>
  <c r="CL7" i="20"/>
  <c r="J53" i="40"/>
  <c r="B55" i="40"/>
  <c r="F56" i="40"/>
  <c r="B53" i="40"/>
  <c r="L18" i="12"/>
  <c r="BK7" i="20"/>
  <c r="G54" i="40"/>
  <c r="K55" i="40"/>
  <c r="C57" i="40"/>
  <c r="G58" i="40"/>
  <c r="BO34" i="64"/>
  <c r="Q45" i="6" s="1"/>
  <c r="CE34" i="64"/>
  <c r="AG45" i="6" s="1"/>
  <c r="EM34" i="64"/>
  <c r="D6" i="6" s="1"/>
  <c r="HF90" i="64"/>
  <c r="HQ90" i="64"/>
  <c r="J5" i="20"/>
  <c r="T5" i="20"/>
  <c r="BC11" i="20"/>
  <c r="BC24" i="20" s="1"/>
  <c r="HL34" i="64"/>
  <c r="FN45" i="6" s="1"/>
  <c r="CG21" i="20"/>
  <c r="CG17" i="20"/>
  <c r="CG11" i="20"/>
  <c r="CG24" i="20" s="1"/>
  <c r="FY37" i="20" s="1"/>
  <c r="DS21" i="20"/>
  <c r="DS11" i="20"/>
  <c r="DS24" i="20" s="1"/>
  <c r="GA34" i="20" s="1"/>
  <c r="DS17" i="20"/>
  <c r="EQ17" i="20"/>
  <c r="EJ5" i="14"/>
  <c r="BS30" i="64"/>
  <c r="AZ1" i="17"/>
  <c r="CA1" i="17"/>
  <c r="CT30" i="64"/>
  <c r="CA1" i="14"/>
  <c r="EJ30" i="64"/>
  <c r="DQ1" i="17"/>
  <c r="DQ1" i="14"/>
  <c r="EX30" i="64"/>
  <c r="EE1" i="17"/>
  <c r="AT5" i="14"/>
  <c r="AT5" i="9"/>
  <c r="EU5" i="14"/>
  <c r="EU5" i="9"/>
  <c r="G14" i="12"/>
  <c r="BD12" i="36"/>
  <c r="BD15" i="36" s="1"/>
  <c r="BD2" i="36"/>
  <c r="HO5" i="9"/>
  <c r="HO5" i="17"/>
  <c r="G20" i="12"/>
  <c r="HO5" i="14"/>
  <c r="FK10" i="20"/>
  <c r="FK25" i="20" s="1"/>
  <c r="FW43" i="20" s="1"/>
  <c r="HD90" i="64"/>
  <c r="AM11" i="20"/>
  <c r="EQ21" i="20"/>
  <c r="FD90" i="64"/>
  <c r="AU5" i="14"/>
  <c r="K5" i="12"/>
  <c r="AU5" i="9"/>
  <c r="AU5" i="17"/>
  <c r="BH5" i="17"/>
  <c r="BH5" i="14"/>
  <c r="FJ5" i="9"/>
  <c r="L12" i="36"/>
  <c r="L15" i="36" s="1"/>
  <c r="FA2" i="36"/>
  <c r="DE28" i="36" s="1"/>
  <c r="FA12" i="36"/>
  <c r="FA15" i="36" s="1"/>
  <c r="Y1" i="14"/>
  <c r="Y1" i="17"/>
  <c r="AV5" i="9"/>
  <c r="AV5" i="14"/>
  <c r="L5" i="12"/>
  <c r="FJ5" i="14"/>
  <c r="BM22" i="20"/>
  <c r="BM11" i="20"/>
  <c r="BM24" i="20" s="1"/>
  <c r="L58" i="40"/>
  <c r="FE90" i="64"/>
  <c r="CR16" i="20"/>
  <c r="CR17" i="20" s="1"/>
  <c r="GP34" i="64"/>
  <c r="K25" i="6"/>
  <c r="EX12" i="36"/>
  <c r="EX15" i="36" s="1"/>
  <c r="EX2" i="36"/>
  <c r="DB28" i="36" s="1"/>
  <c r="DX5" i="14"/>
  <c r="DX5" i="9"/>
  <c r="DX5" i="17"/>
  <c r="HP19" i="17" s="1"/>
  <c r="AF25" i="52"/>
  <c r="C10" i="20"/>
  <c r="C25" i="20" s="1"/>
  <c r="EB90" i="64"/>
  <c r="BE9" i="31"/>
  <c r="BE17" i="31"/>
  <c r="CK17" i="31"/>
  <c r="CK5" i="31"/>
  <c r="CK13" i="31"/>
  <c r="DA5" i="31"/>
  <c r="DA13" i="31"/>
  <c r="EW17" i="31"/>
  <c r="EW5" i="31"/>
  <c r="GC17" i="31"/>
  <c r="GC5" i="31"/>
  <c r="GC9" i="31"/>
  <c r="GC13" i="31"/>
  <c r="M25" i="6"/>
  <c r="H35" i="6" s="1"/>
  <c r="GR34" i="64"/>
  <c r="BX30" i="64"/>
  <c r="BE1" i="17"/>
  <c r="BE1" i="14"/>
  <c r="CY30" i="64"/>
  <c r="CF1" i="14"/>
  <c r="DM30" i="64"/>
  <c r="CT1" i="17"/>
  <c r="CT1" i="14"/>
  <c r="DH1" i="17"/>
  <c r="EA30" i="64"/>
  <c r="DY5" i="17"/>
  <c r="HQ19" i="17" s="1"/>
  <c r="DY5" i="9"/>
  <c r="I12" i="12"/>
  <c r="CE15" i="20"/>
  <c r="CE21" i="20" s="1"/>
  <c r="ER90" i="64"/>
  <c r="EL30" i="64"/>
  <c r="DS1" i="17"/>
  <c r="DS1" i="14"/>
  <c r="DT34" i="64"/>
  <c r="FJ5" i="17"/>
  <c r="C1" i="14"/>
  <c r="AA1" i="14"/>
  <c r="BW1" i="17"/>
  <c r="AW5" i="17"/>
  <c r="DN30" i="64"/>
  <c r="X5" i="14"/>
  <c r="L3" i="12"/>
  <c r="DM5" i="9"/>
  <c r="DM5" i="17"/>
  <c r="I27" i="6"/>
  <c r="I14" i="12"/>
  <c r="EW5" i="14"/>
  <c r="FR90" i="64"/>
  <c r="DE16" i="20"/>
  <c r="M2" i="36"/>
  <c r="M12" i="36"/>
  <c r="M15" i="36" s="1"/>
  <c r="DZ30" i="64"/>
  <c r="DG1" i="14"/>
  <c r="DG1" i="17"/>
  <c r="EK5" i="17"/>
  <c r="I13" i="12"/>
  <c r="DI2" i="36"/>
  <c r="CW25" i="36" s="1"/>
  <c r="DI12" i="36"/>
  <c r="DI15" i="36" s="1"/>
  <c r="EW2" i="36"/>
  <c r="DA28" i="36" s="1"/>
  <c r="EW12" i="36"/>
  <c r="EW15" i="36" s="1"/>
  <c r="GI90" i="64"/>
  <c r="FF90" i="64"/>
  <c r="AV5" i="17"/>
  <c r="DR1" i="14"/>
  <c r="AX1" i="14"/>
  <c r="Z1" i="17"/>
  <c r="J3" i="12"/>
  <c r="EJ5" i="9"/>
  <c r="GE5" i="9"/>
  <c r="AZ1" i="14"/>
  <c r="DT16" i="20"/>
  <c r="DT22" i="20" s="1"/>
  <c r="CM30" i="64"/>
  <c r="BT1" i="17"/>
  <c r="DA30" i="64"/>
  <c r="CH1" i="17"/>
  <c r="CH1" i="14"/>
  <c r="L5" i="17"/>
  <c r="L5" i="9"/>
  <c r="Y5" i="14"/>
  <c r="Y5" i="17"/>
  <c r="M3" i="12"/>
  <c r="DN5" i="14"/>
  <c r="J11" i="12"/>
  <c r="DN5" i="9"/>
  <c r="DN5" i="17"/>
  <c r="DQ90" i="64"/>
  <c r="BD15" i="20"/>
  <c r="BD21" i="20" s="1"/>
  <c r="GV90" i="64"/>
  <c r="EI15" i="20"/>
  <c r="EI11" i="20" s="1"/>
  <c r="EI24" i="20" s="1"/>
  <c r="FS32" i="20" s="1"/>
  <c r="DD12" i="36"/>
  <c r="DD15" i="36" s="1"/>
  <c r="DD2" i="36"/>
  <c r="EV16" i="20"/>
  <c r="EV11" i="20" s="1"/>
  <c r="HI90" i="64"/>
  <c r="HL5" i="17"/>
  <c r="D20" i="12"/>
  <c r="HL5" i="14"/>
  <c r="HL5" i="9"/>
  <c r="CR1" i="17"/>
  <c r="FN16" i="20"/>
  <c r="FN22" i="20" s="1"/>
  <c r="IA90" i="64"/>
  <c r="EE11" i="20"/>
  <c r="EE24" i="20" s="1"/>
  <c r="GA33" i="20" s="1"/>
  <c r="D5" i="6"/>
  <c r="DH7" i="20"/>
  <c r="HB34" i="64"/>
  <c r="J14" i="12"/>
  <c r="EK5" i="9"/>
  <c r="BA1" i="14"/>
  <c r="CZ1" i="14"/>
  <c r="DU16" i="20"/>
  <c r="DU22" i="20" s="1"/>
  <c r="M2" i="12"/>
  <c r="M5" i="17"/>
  <c r="M5" i="9"/>
  <c r="M5" i="14"/>
  <c r="CC5" i="14"/>
  <c r="CC5" i="9"/>
  <c r="CP5" i="14"/>
  <c r="CP5" i="9"/>
  <c r="AP15" i="20"/>
  <c r="AP17" i="20" s="1"/>
  <c r="DC90" i="64"/>
  <c r="ET90" i="64"/>
  <c r="CQ2" i="36"/>
  <c r="CQ12" i="36"/>
  <c r="CQ15" i="36" s="1"/>
  <c r="AM1" i="17"/>
  <c r="AM1" i="14"/>
  <c r="BA16" i="20"/>
  <c r="DN90" i="64"/>
  <c r="EY12" i="36"/>
  <c r="EY15" i="36" s="1"/>
  <c r="EY2" i="36"/>
  <c r="DC28" i="36" s="1"/>
  <c r="DW5" i="17"/>
  <c r="HO19" i="17" s="1"/>
  <c r="DW5" i="9"/>
  <c r="HK5" i="17"/>
  <c r="C20" i="12"/>
  <c r="HK5" i="14"/>
  <c r="HK5" i="9"/>
  <c r="DF1" i="17"/>
  <c r="DU34" i="64"/>
  <c r="AK5" i="17"/>
  <c r="AK5" i="14"/>
  <c r="EQ34" i="64"/>
  <c r="O25" i="52"/>
  <c r="CY17" i="20"/>
  <c r="DH34" i="64"/>
  <c r="GF90" i="64"/>
  <c r="EX5" i="14"/>
  <c r="EW13" i="31"/>
  <c r="FI5" i="9"/>
  <c r="K7" i="12"/>
  <c r="BA1" i="17"/>
  <c r="BR17" i="20"/>
  <c r="DE5" i="31"/>
  <c r="DE17" i="31"/>
  <c r="DE13" i="31"/>
  <c r="FQ5" i="31"/>
  <c r="FQ13" i="31"/>
  <c r="GG9" i="31"/>
  <c r="GG5" i="31"/>
  <c r="Y2" i="36"/>
  <c r="BT34" i="64"/>
  <c r="V45" i="6" s="1"/>
  <c r="CJ34" i="64"/>
  <c r="AL45" i="6" s="1"/>
  <c r="CZ34" i="64"/>
  <c r="BB45" i="6" s="1"/>
  <c r="AZ30" i="64"/>
  <c r="AG1" i="17"/>
  <c r="CO30" i="64"/>
  <c r="N5" i="17"/>
  <c r="N5" i="14"/>
  <c r="N5" i="9"/>
  <c r="CD5" i="9"/>
  <c r="CD5" i="14"/>
  <c r="CQ5" i="17"/>
  <c r="DC5" i="14"/>
  <c r="DC5" i="9"/>
  <c r="BF15" i="20"/>
  <c r="BF21" i="20" s="1"/>
  <c r="DS90" i="64"/>
  <c r="CH17" i="20"/>
  <c r="CC2" i="36"/>
  <c r="CC12" i="36"/>
  <c r="CC15" i="36" s="1"/>
  <c r="GO5" i="9"/>
  <c r="E18" i="12"/>
  <c r="DF1" i="14"/>
  <c r="M5" i="12"/>
  <c r="BQ5" i="14"/>
  <c r="I7" i="12"/>
  <c r="BQ5" i="17"/>
  <c r="CE5" i="17"/>
  <c r="CE5" i="14"/>
  <c r="CE5" i="9"/>
  <c r="AR11" i="20"/>
  <c r="AR24" i="20" s="1"/>
  <c r="HN34" i="64"/>
  <c r="FP45" i="6" s="1"/>
  <c r="K27" i="6"/>
  <c r="GQ34" i="64"/>
  <c r="EE34" i="64"/>
  <c r="BR11" i="20"/>
  <c r="BR24" i="20" s="1"/>
  <c r="AH25" i="52"/>
  <c r="K9" i="12"/>
  <c r="FH30" i="64"/>
  <c r="EO1" i="17"/>
  <c r="EO1" i="14"/>
  <c r="B5" i="17"/>
  <c r="B5" i="9"/>
  <c r="B2" i="12"/>
  <c r="BR5" i="17"/>
  <c r="J7" i="12"/>
  <c r="BR5" i="14"/>
  <c r="CS90" i="64"/>
  <c r="AF15" i="20"/>
  <c r="AF17" i="20" s="1"/>
  <c r="AS15" i="20"/>
  <c r="AS21" i="20" s="1"/>
  <c r="CT2" i="36"/>
  <c r="CT12" i="36"/>
  <c r="CT15" i="36" s="1"/>
  <c r="CZ90" i="64"/>
  <c r="H13" i="12"/>
  <c r="DE1" i="14"/>
  <c r="CD30" i="64"/>
  <c r="BK1" i="14"/>
  <c r="BE5" i="14"/>
  <c r="BE5" i="17"/>
  <c r="G16" i="12"/>
  <c r="FS5" i="14"/>
  <c r="BA2" i="36"/>
  <c r="BA12" i="36"/>
  <c r="BA15" i="36" s="1"/>
  <c r="AW5" i="14"/>
  <c r="FP34" i="64"/>
  <c r="L1" i="14"/>
  <c r="F22" i="6"/>
  <c r="FA34" i="64"/>
  <c r="FL34" i="64"/>
  <c r="EV30" i="64"/>
  <c r="EC1" i="17"/>
  <c r="FG5" i="14"/>
  <c r="G15" i="12"/>
  <c r="FT5" i="17"/>
  <c r="FT5" i="9"/>
  <c r="H16" i="12"/>
  <c r="FT5" i="14"/>
  <c r="GF5" i="17"/>
  <c r="GF5" i="14"/>
  <c r="H17" i="12"/>
  <c r="AM2" i="36"/>
  <c r="AM12" i="36"/>
  <c r="AM15" i="36" s="1"/>
  <c r="CU19" i="36" s="1"/>
  <c r="HM5" i="17"/>
  <c r="E20" i="12"/>
  <c r="HM5" i="9"/>
  <c r="HM5" i="14"/>
  <c r="BP1" i="14"/>
  <c r="CI30" i="64"/>
  <c r="BP1" i="17"/>
  <c r="AA12" i="36"/>
  <c r="AA15" i="36" s="1"/>
  <c r="EG21" i="20"/>
  <c r="EG11" i="20"/>
  <c r="EG24" i="20" s="1"/>
  <c r="FQ32" i="20" s="1"/>
  <c r="EG17" i="20"/>
  <c r="FS90" i="64"/>
  <c r="AM17" i="20"/>
  <c r="ED90" i="64"/>
  <c r="EK5" i="14"/>
  <c r="DS34" i="64"/>
  <c r="BU45" i="6" s="1"/>
  <c r="EU5" i="17"/>
  <c r="AT5" i="17"/>
  <c r="BJ1" i="17"/>
  <c r="AH5" i="17"/>
  <c r="DQ13" i="31"/>
  <c r="AN1" i="14"/>
  <c r="BI1" i="17"/>
  <c r="DE1" i="17"/>
  <c r="Q6" i="20"/>
  <c r="BR12" i="36"/>
  <c r="BR15" i="36" s="1"/>
  <c r="CU12" i="36"/>
  <c r="CU15" i="36" s="1"/>
  <c r="AK1" i="17"/>
  <c r="AK1" i="14"/>
  <c r="BD30" i="64"/>
  <c r="AY1" i="17"/>
  <c r="BR30" i="64"/>
  <c r="CN1" i="17"/>
  <c r="DG30" i="64"/>
  <c r="ED1" i="17"/>
  <c r="ED1" i="14"/>
  <c r="EW30" i="64"/>
  <c r="BG5" i="17"/>
  <c r="DR16" i="20"/>
  <c r="DR22" i="20" s="1"/>
  <c r="GE90" i="64"/>
  <c r="J2" i="36"/>
  <c r="J12" i="36"/>
  <c r="J15" i="36" s="1"/>
  <c r="BC2" i="36"/>
  <c r="BC12" i="36"/>
  <c r="BC15" i="36" s="1"/>
  <c r="HN90" i="64"/>
  <c r="EZ12" i="36"/>
  <c r="EZ15" i="36" s="1"/>
  <c r="EZ2" i="36"/>
  <c r="DD28" i="36" s="1"/>
  <c r="HN5" i="17"/>
  <c r="F20" i="12"/>
  <c r="HN5" i="14"/>
  <c r="HN5" i="9"/>
  <c r="EW1" i="17"/>
  <c r="HV21" i="17"/>
  <c r="EV12" i="36"/>
  <c r="EV15" i="36" s="1"/>
  <c r="EV2" i="36"/>
  <c r="CZ28" i="36" s="1"/>
  <c r="HZ5" i="14"/>
  <c r="HZ5" i="17"/>
  <c r="HZ5" i="9"/>
  <c r="HJ5" i="14"/>
  <c r="HJ5" i="9"/>
  <c r="B20" i="12"/>
  <c r="EU12" i="36"/>
  <c r="EU15" i="36" s="1"/>
  <c r="CY28" i="36"/>
  <c r="HY5" i="14"/>
  <c r="HY5" i="9"/>
  <c r="HY5" i="17"/>
  <c r="FE5" i="20"/>
  <c r="DF22" i="36"/>
  <c r="CK17" i="20"/>
  <c r="EK17" i="20"/>
  <c r="I18" i="12"/>
  <c r="HR90" i="64"/>
  <c r="CX28" i="36"/>
  <c r="ET12" i="36"/>
  <c r="ET15" i="36" s="1"/>
  <c r="IQ90" i="64"/>
  <c r="HX5" i="9"/>
  <c r="HX5" i="17"/>
  <c r="HX5" i="14"/>
  <c r="FD5" i="20"/>
  <c r="CW28" i="36"/>
  <c r="ES12" i="36"/>
  <c r="ES15" i="36" s="1"/>
  <c r="HW5" i="9"/>
  <c r="HW5" i="17"/>
  <c r="HW5" i="14"/>
  <c r="M17" i="12"/>
  <c r="CV28" i="36"/>
  <c r="ER12" i="36"/>
  <c r="ER15" i="36" s="1"/>
  <c r="IO90" i="64"/>
  <c r="HV5" i="14"/>
  <c r="HV5" i="9"/>
  <c r="HV5" i="17"/>
  <c r="HL90" i="64"/>
  <c r="CU28" i="36"/>
  <c r="EQ12" i="36"/>
  <c r="EQ15" i="36" s="1"/>
  <c r="HU5" i="14"/>
  <c r="HU5" i="17"/>
  <c r="HU5" i="9"/>
  <c r="M20" i="12"/>
  <c r="FA6" i="20"/>
  <c r="FF2" i="36"/>
  <c r="FF12" i="36"/>
  <c r="FF15" i="36" s="1"/>
  <c r="HT5" i="14"/>
  <c r="HT5" i="17"/>
  <c r="L20" i="12"/>
  <c r="HT5" i="9"/>
  <c r="K7" i="20"/>
  <c r="AA6" i="20"/>
  <c r="BG7" i="20"/>
  <c r="BW6" i="20"/>
  <c r="DC6" i="20"/>
  <c r="DS6" i="20"/>
  <c r="HV16" i="17"/>
  <c r="E59" i="40"/>
  <c r="FE12" i="36"/>
  <c r="FE15" i="36" s="1"/>
  <c r="FE2" i="36"/>
  <c r="HS5" i="14"/>
  <c r="HS5" i="9"/>
  <c r="HS5" i="17"/>
  <c r="K20" i="12"/>
  <c r="AC5" i="20"/>
  <c r="DB17" i="20"/>
  <c r="M55" i="40"/>
  <c r="I56" i="40"/>
  <c r="FD12" i="36"/>
  <c r="FD15" i="36" s="1"/>
  <c r="FD2" i="36"/>
  <c r="IK90" i="64"/>
  <c r="HR5" i="14"/>
  <c r="HR5" i="9"/>
  <c r="HR5" i="17"/>
  <c r="J20" i="12"/>
  <c r="O6" i="20"/>
  <c r="AE6" i="20"/>
  <c r="CA7" i="20"/>
  <c r="EM7" i="20"/>
  <c r="AT5" i="20"/>
  <c r="M6" i="20"/>
  <c r="BY6" i="20"/>
  <c r="EK6" i="20"/>
  <c r="BL17" i="20"/>
  <c r="EU10" i="20"/>
  <c r="EU25" i="20" s="1"/>
  <c r="FS44" i="20" s="1"/>
  <c r="FC12" i="36"/>
  <c r="FC15" i="36" s="1"/>
  <c r="FC2" i="36"/>
  <c r="HQ5" i="14"/>
  <c r="HQ5" i="9"/>
  <c r="HQ5" i="17"/>
  <c r="I20" i="12"/>
  <c r="CR7" i="20"/>
  <c r="O5" i="20"/>
  <c r="AE10" i="20"/>
  <c r="AE25" i="20" s="1"/>
  <c r="AU10" i="20"/>
  <c r="AU25" i="20" s="1"/>
  <c r="CA5" i="20"/>
  <c r="CQ10" i="20"/>
  <c r="CQ25" i="20" s="1"/>
  <c r="FU49" i="20" s="1"/>
  <c r="DG10" i="20"/>
  <c r="DG25" i="20" s="1"/>
  <c r="FY48" i="20" s="1"/>
  <c r="DW10" i="20"/>
  <c r="DW25" i="20" s="1"/>
  <c r="FQ46" i="20" s="1"/>
  <c r="EM10" i="20"/>
  <c r="EM25" i="20" s="1"/>
  <c r="FW45" i="20" s="1"/>
  <c r="BZ6" i="20"/>
  <c r="BN17" i="20"/>
  <c r="DD17" i="20"/>
  <c r="EQ6" i="20"/>
  <c r="GX5" i="17"/>
  <c r="FB12" i="36"/>
  <c r="FB15" i="36" s="1"/>
  <c r="FB2" i="36"/>
  <c r="HP5" i="9"/>
  <c r="H20" i="12"/>
  <c r="HP5" i="14"/>
  <c r="HP5" i="17"/>
  <c r="F54" i="40"/>
  <c r="J55" i="40"/>
  <c r="F58" i="40"/>
  <c r="J57" i="40"/>
  <c r="L53" i="40"/>
  <c r="H54" i="40"/>
  <c r="H56" i="40"/>
  <c r="D57" i="40"/>
  <c r="H58" i="40"/>
  <c r="D53" i="40"/>
  <c r="D55" i="40"/>
  <c r="L55" i="40"/>
  <c r="I58" i="40"/>
  <c r="M58" i="40"/>
  <c r="L57" i="40"/>
  <c r="I54" i="40"/>
  <c r="I57" i="40"/>
  <c r="M57" i="40"/>
  <c r="K57" i="40"/>
  <c r="DF23" i="36"/>
  <c r="DF20" i="36"/>
  <c r="DF21" i="36"/>
  <c r="DF24" i="36"/>
  <c r="DF42" i="36"/>
  <c r="DF41" i="36"/>
  <c r="GD17" i="31"/>
  <c r="EH9" i="31"/>
  <c r="BV5" i="31"/>
  <c r="GD13" i="31"/>
  <c r="DR17" i="31"/>
  <c r="BV9" i="31"/>
  <c r="DR9" i="31"/>
  <c r="FN13" i="31"/>
  <c r="BW9" i="31"/>
  <c r="FN5" i="31"/>
  <c r="DB17" i="31"/>
  <c r="BF5" i="31"/>
  <c r="FN9" i="31"/>
  <c r="DB13" i="31"/>
  <c r="EI9" i="31"/>
  <c r="DB5" i="31"/>
  <c r="BF9" i="31"/>
  <c r="EX17" i="31"/>
  <c r="EX13" i="31"/>
  <c r="CL17" i="31"/>
  <c r="EX5" i="31"/>
  <c r="CL13" i="31"/>
  <c r="CL5" i="31"/>
  <c r="EH17" i="31"/>
  <c r="EH13" i="31"/>
  <c r="BV17" i="31"/>
  <c r="FD9" i="31"/>
  <c r="FA9" i="31"/>
  <c r="CO17" i="31"/>
  <c r="FR5" i="31"/>
  <c r="ED13" i="31"/>
  <c r="FA5" i="31"/>
  <c r="CO5" i="31"/>
  <c r="EE5" i="31"/>
  <c r="BS13" i="31"/>
  <c r="BR5" i="31"/>
  <c r="FB17" i="31"/>
  <c r="DF13" i="31"/>
  <c r="EK9" i="31"/>
  <c r="BY9" i="31"/>
  <c r="FB5" i="31"/>
  <c r="GG17" i="31"/>
  <c r="DU9" i="31"/>
  <c r="BI13" i="31"/>
  <c r="FM17" i="31"/>
  <c r="EG17" i="31"/>
  <c r="DA17" i="31"/>
  <c r="BU9" i="31"/>
  <c r="EL13" i="31"/>
  <c r="CP17" i="31"/>
  <c r="AT5" i="31"/>
  <c r="FM9" i="31"/>
  <c r="EG9" i="31"/>
  <c r="DA9" i="31"/>
  <c r="BU13" i="31"/>
  <c r="BD13" i="31"/>
  <c r="CP13" i="31"/>
  <c r="AT9" i="31"/>
  <c r="GA13" i="31"/>
  <c r="CP5" i="31"/>
  <c r="GG13" i="31"/>
  <c r="FA13" i="31"/>
  <c r="DU13" i="31"/>
  <c r="CO13" i="31"/>
  <c r="BI17" i="31"/>
  <c r="GA17" i="31"/>
  <c r="FR13" i="31"/>
  <c r="FO9" i="31"/>
  <c r="EE9" i="31"/>
  <c r="BZ13" i="31"/>
  <c r="DC9" i="31"/>
  <c r="BS17" i="31"/>
  <c r="FQ17" i="31"/>
  <c r="EK17" i="31"/>
  <c r="DE9" i="31"/>
  <c r="BY13" i="31"/>
  <c r="AS13" i="31"/>
  <c r="BR9" i="31"/>
  <c r="FR9" i="31"/>
  <c r="ED9" i="31"/>
  <c r="DF9" i="31"/>
  <c r="BJ17" i="31"/>
  <c r="GA5" i="31"/>
  <c r="DO13" i="31"/>
  <c r="BS5" i="31"/>
  <c r="GH17" i="31"/>
  <c r="ET17" i="31"/>
  <c r="DV17" i="31"/>
  <c r="CH17" i="31"/>
  <c r="BJ5" i="31"/>
  <c r="DO17" i="31"/>
  <c r="GH13" i="31"/>
  <c r="ET13" i="31"/>
  <c r="DV13" i="31"/>
  <c r="CH13" i="31"/>
  <c r="BJ9" i="31"/>
  <c r="DO5" i="31"/>
  <c r="BC13" i="31"/>
  <c r="ED5" i="31"/>
  <c r="GP9" i="31"/>
  <c r="GH5" i="31"/>
  <c r="ET5" i="31"/>
  <c r="DV5" i="31"/>
  <c r="CH5" i="31"/>
  <c r="FK13" i="31"/>
  <c r="BC17" i="31"/>
  <c r="FK17" i="31"/>
  <c r="BC5" i="31"/>
  <c r="FJ17" i="31"/>
  <c r="EL17" i="31"/>
  <c r="CX17" i="31"/>
  <c r="BZ17" i="31"/>
  <c r="FK5" i="31"/>
  <c r="CY13" i="31"/>
  <c r="FJ13" i="31"/>
  <c r="CX13" i="31"/>
  <c r="BB17" i="31"/>
  <c r="CY17" i="31"/>
  <c r="FJ5" i="31"/>
  <c r="EL5" i="31"/>
  <c r="CX5" i="31"/>
  <c r="BZ5" i="31"/>
  <c r="BB5" i="31"/>
  <c r="EU13" i="31"/>
  <c r="CY5" i="31"/>
  <c r="BB9" i="31"/>
  <c r="EU17" i="31"/>
  <c r="HG91" i="31"/>
  <c r="FZ17" i="31"/>
  <c r="DN17" i="31"/>
  <c r="AT17" i="31"/>
  <c r="EU5" i="31"/>
  <c r="CI13" i="31"/>
  <c r="FZ13" i="31"/>
  <c r="DN13" i="31"/>
  <c r="CI17" i="31"/>
  <c r="FZ5" i="31"/>
  <c r="DN5" i="31"/>
  <c r="GQ13" i="31"/>
  <c r="CI5" i="31"/>
  <c r="GQ17" i="31"/>
  <c r="EE13" i="31"/>
  <c r="BR17" i="31"/>
  <c r="HI90" i="31"/>
  <c r="GE13" i="31"/>
  <c r="EY13" i="31"/>
  <c r="DS13" i="31"/>
  <c r="CM13" i="31"/>
  <c r="BG13" i="31"/>
  <c r="GL9" i="31"/>
  <c r="GE17" i="31"/>
  <c r="EY17" i="31"/>
  <c r="DS17" i="31"/>
  <c r="CM17" i="31"/>
  <c r="BG17" i="31"/>
  <c r="GE5" i="31"/>
  <c r="EY5" i="31"/>
  <c r="DS5" i="31"/>
  <c r="CM5" i="31"/>
  <c r="BG5" i="31"/>
  <c r="FO13" i="31"/>
  <c r="EI13" i="31"/>
  <c r="DC13" i="31"/>
  <c r="BW13" i="31"/>
  <c r="FO17" i="31"/>
  <c r="EI17" i="31"/>
  <c r="DC17" i="31"/>
  <c r="BW17" i="31"/>
  <c r="CD5" i="31"/>
  <c r="HF91" i="31"/>
  <c r="FV9" i="31"/>
  <c r="GK17" i="31"/>
  <c r="FU9" i="31"/>
  <c r="FE9" i="31"/>
  <c r="EO9" i="31"/>
  <c r="DY9" i="31"/>
  <c r="DI9" i="31"/>
  <c r="CS9" i="31"/>
  <c r="CC13" i="31"/>
  <c r="BM13" i="31"/>
  <c r="AW13" i="31"/>
  <c r="CF5" i="31"/>
  <c r="HF28" i="31"/>
  <c r="GL13" i="31"/>
  <c r="GK9" i="31"/>
  <c r="FU5" i="31"/>
  <c r="FE5" i="31"/>
  <c r="EO5" i="31"/>
  <c r="DY5" i="31"/>
  <c r="DI5" i="31"/>
  <c r="CS5" i="31"/>
  <c r="CC5" i="31"/>
  <c r="BM5" i="31"/>
  <c r="AW5" i="31"/>
  <c r="BT5" i="31"/>
  <c r="DJ5" i="31"/>
  <c r="FX5" i="31"/>
  <c r="DJ9" i="31"/>
  <c r="FH5" i="31"/>
  <c r="DZ5" i="31"/>
  <c r="HA91" i="31"/>
  <c r="DZ9" i="31"/>
  <c r="FY13" i="31"/>
  <c r="FI13" i="31"/>
  <c r="ES13" i="31"/>
  <c r="EC13" i="31"/>
  <c r="DM13" i="31"/>
  <c r="CW13" i="31"/>
  <c r="CG13" i="31"/>
  <c r="BQ17" i="31"/>
  <c r="BA17" i="31"/>
  <c r="EV17" i="31"/>
  <c r="HB91" i="31"/>
  <c r="EP5" i="31"/>
  <c r="FY17" i="31"/>
  <c r="FI17" i="31"/>
  <c r="ES17" i="31"/>
  <c r="EC17" i="31"/>
  <c r="DM17" i="31"/>
  <c r="CW17" i="31"/>
  <c r="CG17" i="31"/>
  <c r="BQ9" i="31"/>
  <c r="BA9" i="31"/>
  <c r="ER5" i="31"/>
  <c r="HE91" i="31"/>
  <c r="CT5" i="31"/>
  <c r="CT9" i="31"/>
  <c r="GN17" i="31"/>
  <c r="EP9" i="31"/>
  <c r="GO13" i="31"/>
  <c r="FY9" i="31"/>
  <c r="FI9" i="31"/>
  <c r="ES9" i="31"/>
  <c r="EC9" i="31"/>
  <c r="DM9" i="31"/>
  <c r="CW9" i="31"/>
  <c r="CG9" i="31"/>
  <c r="BQ13" i="31"/>
  <c r="BA13" i="31"/>
  <c r="EF17" i="31"/>
  <c r="FF5" i="31"/>
  <c r="GO17" i="31"/>
  <c r="EB5" i="31"/>
  <c r="HJ28" i="31"/>
  <c r="FF9" i="31"/>
  <c r="FU13" i="31"/>
  <c r="FE13" i="31"/>
  <c r="EO13" i="31"/>
  <c r="DY13" i="31"/>
  <c r="DI13" i="31"/>
  <c r="CS13" i="31"/>
  <c r="CC17" i="31"/>
  <c r="BM17" i="31"/>
  <c r="AW17" i="31"/>
  <c r="DL5" i="31"/>
  <c r="CD9" i="31"/>
  <c r="HI27" i="31"/>
  <c r="FV5" i="31"/>
  <c r="CV5" i="31"/>
  <c r="BL13" i="31"/>
  <c r="EN9" i="31"/>
  <c r="DX9" i="31"/>
  <c r="HH28" i="31"/>
  <c r="AV13" i="31"/>
  <c r="DP17" i="31"/>
  <c r="FW13" i="31"/>
  <c r="FG13" i="31"/>
  <c r="EQ13" i="31"/>
  <c r="EA13" i="31"/>
  <c r="DK13" i="31"/>
  <c r="CU13" i="31"/>
  <c r="CE13" i="31"/>
  <c r="BO13" i="31"/>
  <c r="AY13" i="31"/>
  <c r="GM13" i="31"/>
  <c r="FW17" i="31"/>
  <c r="FG17" i="31"/>
  <c r="EQ17" i="31"/>
  <c r="EA17" i="31"/>
  <c r="DK17" i="31"/>
  <c r="CU17" i="31"/>
  <c r="CE17" i="31"/>
  <c r="BO17" i="31"/>
  <c r="AY17" i="31"/>
  <c r="AX17" i="31"/>
  <c r="DH9" i="31"/>
  <c r="GM17" i="31"/>
  <c r="FW5" i="31"/>
  <c r="FG5" i="31"/>
  <c r="EQ5" i="31"/>
  <c r="EA5" i="31"/>
  <c r="DK5" i="31"/>
  <c r="CE5" i="31"/>
  <c r="AY5" i="31"/>
  <c r="AX5" i="31"/>
  <c r="GJ9" i="31"/>
  <c r="CZ17" i="31"/>
  <c r="CU9" i="31"/>
  <c r="BO9" i="31"/>
  <c r="AX9" i="31"/>
  <c r="GB17" i="31"/>
  <c r="GI13" i="31"/>
  <c r="FS13" i="31"/>
  <c r="FC13" i="31"/>
  <c r="EM13" i="31"/>
  <c r="DW13" i="31"/>
  <c r="DG13" i="31"/>
  <c r="CQ13" i="31"/>
  <c r="CA13" i="31"/>
  <c r="BK13" i="31"/>
  <c r="AU13" i="31"/>
  <c r="CR9" i="31"/>
  <c r="GI17" i="31"/>
  <c r="FS17" i="31"/>
  <c r="FC17" i="31"/>
  <c r="EM17" i="31"/>
  <c r="DW17" i="31"/>
  <c r="DG17" i="31"/>
  <c r="CQ17" i="31"/>
  <c r="CA17" i="31"/>
  <c r="BK17" i="31"/>
  <c r="AU17" i="31"/>
  <c r="BN17" i="31"/>
  <c r="FT9" i="31"/>
  <c r="CJ17" i="31"/>
  <c r="GI5" i="31"/>
  <c r="FS5" i="31"/>
  <c r="FC5" i="31"/>
  <c r="EM5" i="31"/>
  <c r="DW5" i="31"/>
  <c r="DG5" i="31"/>
  <c r="CQ5" i="31"/>
  <c r="CA5" i="31"/>
  <c r="BK5" i="31"/>
  <c r="AU5" i="31"/>
  <c r="FV17" i="31"/>
  <c r="FF17" i="31"/>
  <c r="EP17" i="31"/>
  <c r="DZ17" i="31"/>
  <c r="DJ17" i="31"/>
  <c r="CT17" i="31"/>
  <c r="CD17" i="31"/>
  <c r="BN5" i="31"/>
  <c r="FL17" i="31"/>
  <c r="BN9" i="31"/>
  <c r="CB13" i="31"/>
  <c r="HC91" i="31"/>
  <c r="CH11" i="20"/>
  <c r="CH24" i="20" s="1"/>
  <c r="FZ37" i="20" s="1"/>
  <c r="DW7" i="20"/>
  <c r="CA10" i="20"/>
  <c r="CA25" i="20" s="1"/>
  <c r="FQ50" i="20" s="1"/>
  <c r="AA7" i="20"/>
  <c r="CS17" i="20"/>
  <c r="EO5" i="20"/>
  <c r="AG7" i="20"/>
  <c r="AQ6" i="20"/>
  <c r="BC17" i="20"/>
  <c r="CH21" i="20"/>
  <c r="DF5" i="20"/>
  <c r="BW7" i="20"/>
  <c r="AA10" i="20"/>
  <c r="BX10" i="20"/>
  <c r="AC10" i="20"/>
  <c r="AC25" i="20" s="1"/>
  <c r="BL11" i="20"/>
  <c r="BL24" i="20" s="1"/>
  <c r="AQ11" i="20"/>
  <c r="AQ24" i="20" s="1"/>
  <c r="AW17" i="20"/>
  <c r="EV10" i="20"/>
  <c r="EV25" i="20" s="1"/>
  <c r="FT44" i="20" s="1"/>
  <c r="L10" i="20"/>
  <c r="L25" i="20" s="1"/>
  <c r="DS10" i="20"/>
  <c r="DS25" i="20" s="1"/>
  <c r="FY47" i="20" s="1"/>
  <c r="M7" i="20"/>
  <c r="AS5" i="20"/>
  <c r="BY5" i="20"/>
  <c r="DE5" i="20"/>
  <c r="AR7" i="20"/>
  <c r="DD7" i="20"/>
  <c r="EJ5" i="20"/>
  <c r="AS6" i="20"/>
  <c r="DE6" i="20"/>
  <c r="DW17" i="20"/>
  <c r="CO7" i="20"/>
  <c r="EH17" i="20"/>
  <c r="BN11" i="20"/>
  <c r="BN24" i="20" s="1"/>
  <c r="K10" i="20"/>
  <c r="K25" i="20" s="1"/>
  <c r="P5" i="20"/>
  <c r="EI6" i="20"/>
  <c r="AV5" i="20"/>
  <c r="AR21" i="20"/>
  <c r="AW5" i="20"/>
  <c r="CC5" i="20"/>
  <c r="DI5" i="20"/>
  <c r="P6" i="20"/>
  <c r="AV10" i="20"/>
  <c r="AV25" i="20" s="1"/>
  <c r="CR6" i="20"/>
  <c r="ER17" i="20"/>
  <c r="DF11" i="20"/>
  <c r="DF24" i="20" s="1"/>
  <c r="FZ35" i="20" s="1"/>
  <c r="BJ11" i="20"/>
  <c r="BJ24" i="20" s="1"/>
  <c r="BL10" i="20"/>
  <c r="BL25" i="20" s="1"/>
  <c r="DC10" i="20"/>
  <c r="DC25" i="20" s="1"/>
  <c r="FU48" i="20" s="1"/>
  <c r="AR17" i="20"/>
  <c r="AH5" i="20"/>
  <c r="AX5" i="20"/>
  <c r="BN5" i="20"/>
  <c r="DJ5" i="20"/>
  <c r="AG6" i="20"/>
  <c r="AW6" i="20"/>
  <c r="BM6" i="20"/>
  <c r="CS6" i="20"/>
  <c r="DI6" i="20"/>
  <c r="DY6" i="20"/>
  <c r="ER10" i="20"/>
  <c r="ER25" i="20" s="1"/>
  <c r="FP44" i="20" s="1"/>
  <c r="DC7" i="20"/>
  <c r="DC17" i="20"/>
  <c r="BJ17" i="20"/>
  <c r="DF21" i="20"/>
  <c r="EJ17" i="20"/>
  <c r="C7" i="20"/>
  <c r="B7" i="20"/>
  <c r="AX6" i="20"/>
  <c r="CT6" i="20"/>
  <c r="EP6" i="20"/>
  <c r="AG5" i="20"/>
  <c r="CQ7" i="20"/>
  <c r="DI10" i="20"/>
  <c r="DI25" i="20" s="1"/>
  <c r="FO47" i="20" s="1"/>
  <c r="AW10" i="20"/>
  <c r="CC7" i="20"/>
  <c r="C6" i="20"/>
  <c r="S6" i="20"/>
  <c r="AY6" i="20"/>
  <c r="BO6" i="20"/>
  <c r="CE6" i="20"/>
  <c r="CU6" i="20"/>
  <c r="DK6" i="20"/>
  <c r="EA6" i="20"/>
  <c r="DV17" i="20"/>
  <c r="CU17" i="20"/>
  <c r="EO7" i="20"/>
  <c r="AQ7" i="20"/>
  <c r="CJ21" i="20"/>
  <c r="AE5" i="20"/>
  <c r="AW11" i="20"/>
  <c r="AW24" i="20" s="1"/>
  <c r="BA5" i="20"/>
  <c r="BQ5" i="20"/>
  <c r="CG7" i="20"/>
  <c r="DM7" i="20"/>
  <c r="EC7" i="20"/>
  <c r="ES17" i="20"/>
  <c r="AC7" i="20"/>
  <c r="DU7" i="20"/>
  <c r="AB10" i="20"/>
  <c r="AB25" i="20" s="1"/>
  <c r="BH7" i="20"/>
  <c r="CN7" i="20"/>
  <c r="DT7" i="20"/>
  <c r="N7" i="20"/>
  <c r="BJ5" i="20"/>
  <c r="AC6" i="20"/>
  <c r="BI5" i="20"/>
  <c r="AD7" i="20"/>
  <c r="ER21" i="20"/>
  <c r="BN21" i="20"/>
  <c r="BG10" i="20"/>
  <c r="BG25" i="20" s="1"/>
  <c r="CN5" i="20"/>
  <c r="BM5" i="20"/>
  <c r="DY5" i="20"/>
  <c r="AF6" i="20"/>
  <c r="CB6" i="20"/>
  <c r="DH6" i="20"/>
  <c r="EN6" i="20"/>
  <c r="CI11" i="20"/>
  <c r="CM7" i="20"/>
  <c r="CM6" i="20"/>
  <c r="AB5" i="20"/>
  <c r="EB21" i="20"/>
  <c r="BU11" i="20"/>
  <c r="EK11" i="20"/>
  <c r="EK24" i="20" s="1"/>
  <c r="FU32" i="20" s="1"/>
  <c r="G7" i="20"/>
  <c r="F5" i="20"/>
  <c r="AL7" i="20"/>
  <c r="BB7" i="20"/>
  <c r="CX5" i="20"/>
  <c r="U6" i="20"/>
  <c r="AK6" i="20"/>
  <c r="BA6" i="20"/>
  <c r="CG6" i="20"/>
  <c r="CW6" i="20"/>
  <c r="DM6" i="20"/>
  <c r="AH11" i="20"/>
  <c r="AH24" i="20" s="1"/>
  <c r="EI7" i="20"/>
  <c r="AB6" i="20"/>
  <c r="DC11" i="20"/>
  <c r="DC24" i="20" s="1"/>
  <c r="FW35" i="20" s="1"/>
  <c r="BY11" i="20"/>
  <c r="BY24" i="20" s="1"/>
  <c r="FQ37" i="20" s="1"/>
  <c r="EL5" i="20"/>
  <c r="DU5" i="20"/>
  <c r="AW7" i="20"/>
  <c r="BG6" i="20"/>
  <c r="BX11" i="20"/>
  <c r="BX24" i="20" s="1"/>
  <c r="FP37" i="20" s="1"/>
  <c r="EK7" i="20"/>
  <c r="AT7" i="20"/>
  <c r="DF7" i="20"/>
  <c r="BI6" i="20"/>
  <c r="CO6" i="20"/>
  <c r="DU6" i="20"/>
  <c r="EL7" i="20"/>
  <c r="DT6" i="20"/>
  <c r="BZ5" i="20"/>
  <c r="EH11" i="20"/>
  <c r="CL21" i="20"/>
  <c r="N5" i="20"/>
  <c r="AE7" i="20"/>
  <c r="BO17" i="20"/>
  <c r="BU17" i="20"/>
  <c r="BO11" i="20"/>
  <c r="BO24" i="20" s="1"/>
  <c r="BA25" i="20"/>
  <c r="DX21" i="20"/>
  <c r="DX11" i="20"/>
  <c r="DX17" i="20"/>
  <c r="BZ22" i="20"/>
  <c r="BZ11" i="20"/>
  <c r="BZ24" i="20" s="1"/>
  <c r="FR37" i="20" s="1"/>
  <c r="BZ17" i="20"/>
  <c r="DQ22" i="20"/>
  <c r="DQ17" i="20"/>
  <c r="DQ11" i="20"/>
  <c r="DQ24" i="20" s="1"/>
  <c r="FY34" i="20" s="1"/>
  <c r="DZ17" i="20"/>
  <c r="DZ21" i="20"/>
  <c r="DZ11" i="20"/>
  <c r="DZ24" i="20" s="1"/>
  <c r="FV33" i="20" s="1"/>
  <c r="BF22" i="20"/>
  <c r="CW22" i="20"/>
  <c r="CW17" i="20"/>
  <c r="BI21" i="20"/>
  <c r="BI17" i="20"/>
  <c r="BI11" i="20"/>
  <c r="BI24" i="20" s="1"/>
  <c r="CB11" i="20"/>
  <c r="CB24" i="20" s="1"/>
  <c r="FT37" i="20" s="1"/>
  <c r="CB17" i="20"/>
  <c r="B10" i="20"/>
  <c r="B25" i="20" s="1"/>
  <c r="CT7" i="20"/>
  <c r="DZ10" i="20"/>
  <c r="EP7" i="20"/>
  <c r="DG11" i="20"/>
  <c r="DG17" i="20"/>
  <c r="S5" i="20"/>
  <c r="S10" i="20"/>
  <c r="S25" i="20" s="1"/>
  <c r="S7" i="20"/>
  <c r="AI10" i="20"/>
  <c r="AI25" i="20" s="1"/>
  <c r="AI7" i="20"/>
  <c r="AI5" i="20"/>
  <c r="AY5" i="20"/>
  <c r="AY10" i="20"/>
  <c r="AY7" i="20"/>
  <c r="BO10" i="20"/>
  <c r="BO7" i="20"/>
  <c r="BO5" i="20"/>
  <c r="CE5" i="20"/>
  <c r="CE10" i="20"/>
  <c r="CE7" i="20"/>
  <c r="CU5" i="20"/>
  <c r="CU10" i="20"/>
  <c r="CU7" i="20"/>
  <c r="DK5" i="20"/>
  <c r="DK10" i="20"/>
  <c r="DK7" i="20"/>
  <c r="EA10" i="20"/>
  <c r="EA7" i="20"/>
  <c r="EA5" i="20"/>
  <c r="R7" i="20"/>
  <c r="R6" i="20"/>
  <c r="BN6" i="20"/>
  <c r="BN7" i="20"/>
  <c r="CD7" i="20"/>
  <c r="CD10" i="20"/>
  <c r="CD25" i="20" s="1"/>
  <c r="FT50" i="20" s="1"/>
  <c r="DJ10" i="20"/>
  <c r="DJ6" i="20"/>
  <c r="DJ7" i="20"/>
  <c r="BS21" i="20"/>
  <c r="BS11" i="20"/>
  <c r="CN17" i="20"/>
  <c r="CN21" i="20"/>
  <c r="CN11" i="20"/>
  <c r="CN24" i="20" s="1"/>
  <c r="FT36" i="20" s="1"/>
  <c r="AH10" i="20"/>
  <c r="AH6" i="20"/>
  <c r="CD6" i="20"/>
  <c r="D7" i="20"/>
  <c r="D10" i="20"/>
  <c r="D25" i="20" s="1"/>
  <c r="D5" i="20"/>
  <c r="T7" i="20"/>
  <c r="T10" i="20"/>
  <c r="AJ5" i="20"/>
  <c r="AJ10" i="20"/>
  <c r="AZ7" i="20"/>
  <c r="AZ5" i="20"/>
  <c r="AZ10" i="20"/>
  <c r="BP7" i="20"/>
  <c r="BP10" i="20"/>
  <c r="CF5" i="20"/>
  <c r="CF7" i="20"/>
  <c r="CV10" i="20"/>
  <c r="CV5" i="20"/>
  <c r="DL10" i="20"/>
  <c r="DL7" i="20"/>
  <c r="DL5" i="20"/>
  <c r="EB10" i="20"/>
  <c r="EB7" i="20"/>
  <c r="EB5" i="20"/>
  <c r="AE17" i="20"/>
  <c r="AE21" i="20"/>
  <c r="AE11" i="20"/>
  <c r="AE24" i="20" s="1"/>
  <c r="AY11" i="20"/>
  <c r="AY24" i="20" s="1"/>
  <c r="BT17" i="20"/>
  <c r="BT11" i="20"/>
  <c r="BT21" i="20"/>
  <c r="T6" i="20"/>
  <c r="AJ6" i="20"/>
  <c r="AZ6" i="20"/>
  <c r="CF6" i="20"/>
  <c r="CV6" i="20"/>
  <c r="DL6" i="20"/>
  <c r="BN10" i="20"/>
  <c r="BS17" i="20"/>
  <c r="U5" i="20"/>
  <c r="BG17" i="20"/>
  <c r="DB11" i="20"/>
  <c r="ED5" i="20"/>
  <c r="BR5" i="20"/>
  <c r="DN7" i="20"/>
  <c r="E7" i="20"/>
  <c r="CG5" i="20"/>
  <c r="Q5" i="20"/>
  <c r="CC10" i="20"/>
  <c r="BH10" i="20"/>
  <c r="BY7" i="20"/>
  <c r="EC10" i="20"/>
  <c r="BY10" i="20"/>
  <c r="Q7" i="20"/>
  <c r="CY6" i="20"/>
  <c r="BX17" i="20"/>
  <c r="BS5" i="20"/>
  <c r="EM11" i="20"/>
  <c r="EP10" i="20"/>
  <c r="CT10" i="20"/>
  <c r="BB10" i="20"/>
  <c r="F10" i="20"/>
  <c r="F25" i="20" s="1"/>
  <c r="BK6" i="20"/>
  <c r="CM11" i="20"/>
  <c r="CM24" i="20" s="1"/>
  <c r="FS36" i="20" s="1"/>
  <c r="DY11" i="20"/>
  <c r="DY24" i="20" s="1"/>
  <c r="FU33" i="20" s="1"/>
  <c r="ES5" i="20"/>
  <c r="BK17" i="20"/>
  <c r="DB21" i="20"/>
  <c r="BB21" i="20"/>
  <c r="DH10" i="20"/>
  <c r="DZ5" i="20"/>
  <c r="B5" i="20"/>
  <c r="EP5" i="20"/>
  <c r="M5" i="20"/>
  <c r="BQ7" i="20"/>
  <c r="BM10" i="20"/>
  <c r="CK21" i="20"/>
  <c r="AV6" i="20"/>
  <c r="DY7" i="20"/>
  <c r="M10" i="20"/>
  <c r="M25" i="20" s="1"/>
  <c r="AX10" i="20"/>
  <c r="AX25" i="20" s="1"/>
  <c r="AU6" i="20"/>
  <c r="AX7" i="20"/>
  <c r="L7" i="20"/>
  <c r="BJ6" i="20"/>
  <c r="DV11" i="20"/>
  <c r="DV24" i="20" s="1"/>
  <c r="FR33" i="20" s="1"/>
  <c r="AX11" i="20"/>
  <c r="AX24" i="20" s="1"/>
  <c r="DV5" i="20"/>
  <c r="EN7" i="20"/>
  <c r="CB7" i="20"/>
  <c r="CX7" i="20"/>
  <c r="EK5" i="20"/>
  <c r="E5" i="20"/>
  <c r="AR10" i="20"/>
  <c r="BI7" i="20"/>
  <c r="DD6" i="20"/>
  <c r="AR6" i="20"/>
  <c r="BQ10" i="20"/>
  <c r="DD11" i="20"/>
  <c r="DD24" i="20" s="1"/>
  <c r="FX35" i="20" s="1"/>
  <c r="AV11" i="20"/>
  <c r="EM5" i="20"/>
  <c r="AF10" i="20"/>
  <c r="AF25" i="20" s="1"/>
  <c r="CA11" i="20"/>
  <c r="DI11" i="20"/>
  <c r="DI24" i="20" s="1"/>
  <c r="FQ34" i="20" s="1"/>
  <c r="AX21" i="20"/>
  <c r="CR10" i="20"/>
  <c r="EJ7" i="20"/>
  <c r="BX7" i="20"/>
  <c r="CP7" i="20"/>
  <c r="DG7" i="20"/>
  <c r="AU7" i="20"/>
  <c r="O7" i="20"/>
  <c r="BA7" i="20"/>
  <c r="DU10" i="20"/>
  <c r="BM7" i="20"/>
  <c r="DD21" i="20"/>
  <c r="AV21" i="20"/>
  <c r="DW11" i="20"/>
  <c r="DW24" i="20" s="1"/>
  <c r="FS33" i="20" s="1"/>
  <c r="AT10" i="20"/>
  <c r="CS11" i="20"/>
  <c r="CS24" i="20" s="1"/>
  <c r="FY36" i="20" s="1"/>
  <c r="DV7" i="20"/>
  <c r="EO11" i="20"/>
  <c r="EO24" i="20" s="1"/>
  <c r="FY32" i="20" s="1"/>
  <c r="AQ17" i="20"/>
  <c r="BV11" i="20"/>
  <c r="DN5" i="20"/>
  <c r="BB5" i="20"/>
  <c r="CH7" i="20"/>
  <c r="EC5" i="20"/>
  <c r="AS7" i="20"/>
  <c r="BS6" i="20"/>
  <c r="EE5" i="20"/>
  <c r="AH7" i="20"/>
  <c r="DJ17" i="20"/>
  <c r="BV21" i="20"/>
  <c r="CB10" i="20"/>
  <c r="CO17" i="20"/>
  <c r="BZ7" i="20"/>
  <c r="AK7" i="20"/>
  <c r="DY17" i="20"/>
  <c r="DM10" i="20"/>
  <c r="DZ7" i="20"/>
  <c r="EJ11" i="20"/>
  <c r="EJ24" i="20" s="1"/>
  <c r="FT32" i="20" s="1"/>
  <c r="CZ21" i="20"/>
  <c r="P10" i="20"/>
  <c r="P25" i="20" s="1"/>
  <c r="AD6" i="20"/>
  <c r="CW11" i="20"/>
  <c r="CY7" i="20"/>
  <c r="DP21" i="20"/>
  <c r="BW11" i="20"/>
  <c r="BW24" i="20" s="1"/>
  <c r="BQ11" i="20"/>
  <c r="BQ24" i="20" s="1"/>
  <c r="AL5" i="20"/>
  <c r="BQ17" i="20"/>
  <c r="DM5" i="20"/>
  <c r="DT10" i="20"/>
  <c r="AG17" i="20"/>
  <c r="DE10" i="20"/>
  <c r="AM6" i="20"/>
  <c r="BL21" i="20"/>
  <c r="AG11" i="20"/>
  <c r="AG24" i="20" s="1"/>
  <c r="EO17" i="20"/>
  <c r="CQ17" i="20"/>
  <c r="CI17" i="20"/>
  <c r="CT5" i="20"/>
  <c r="AS10" i="20"/>
  <c r="EF11" i="20"/>
  <c r="EF24" i="20" s="1"/>
  <c r="FP32" i="20" s="1"/>
  <c r="W5" i="20"/>
  <c r="CQ11" i="20"/>
  <c r="CQ24" i="20" s="1"/>
  <c r="FW36" i="20" s="1"/>
  <c r="CP6" i="20"/>
  <c r="CK11" i="20"/>
  <c r="AH17" i="20"/>
  <c r="FF6" i="20"/>
  <c r="ED17" i="20"/>
  <c r="DD10" i="20"/>
  <c r="BH11" i="20"/>
  <c r="BH24" i="20" s="1"/>
  <c r="BG11" i="20"/>
  <c r="BG24" i="20" s="1"/>
  <c r="DI17" i="20"/>
  <c r="EY10" i="20"/>
  <c r="EM17" i="20"/>
  <c r="CA17" i="20"/>
  <c r="BK11" i="20"/>
  <c r="HV22" i="17"/>
  <c r="M59" i="40"/>
  <c r="FC6" i="20"/>
  <c r="B60" i="40"/>
  <c r="IC90" i="64"/>
  <c r="FO6" i="20"/>
  <c r="IB34" i="64"/>
  <c r="GD45" i="6" s="1"/>
  <c r="HI5" i="14"/>
  <c r="M19" i="12"/>
  <c r="HI5" i="9"/>
  <c r="DD25" i="52"/>
  <c r="GN9" i="31"/>
  <c r="GF17" i="31"/>
  <c r="GB5" i="31"/>
  <c r="FX9" i="31"/>
  <c r="FP17" i="31"/>
  <c r="FL5" i="31"/>
  <c r="FH9" i="31"/>
  <c r="EZ17" i="31"/>
  <c r="EV5" i="31"/>
  <c r="ER9" i="31"/>
  <c r="EJ17" i="31"/>
  <c r="EF5" i="31"/>
  <c r="EB9" i="31"/>
  <c r="DT17" i="31"/>
  <c r="DP5" i="31"/>
  <c r="DL9" i="31"/>
  <c r="DD17" i="31"/>
  <c r="CZ5" i="31"/>
  <c r="CV9" i="31"/>
  <c r="CN17" i="31"/>
  <c r="CJ5" i="31"/>
  <c r="CF9" i="31"/>
  <c r="BX5" i="31"/>
  <c r="BT9" i="31"/>
  <c r="BP13" i="31"/>
  <c r="BH5" i="31"/>
  <c r="AZ5" i="31"/>
  <c r="GJ17" i="31"/>
  <c r="GF5" i="31"/>
  <c r="GB9" i="31"/>
  <c r="FT17" i="31"/>
  <c r="FP5" i="31"/>
  <c r="FL9" i="31"/>
  <c r="FD17" i="31"/>
  <c r="EZ5" i="31"/>
  <c r="EV9" i="31"/>
  <c r="EN17" i="31"/>
  <c r="EJ5" i="31"/>
  <c r="EF9" i="31"/>
  <c r="DX17" i="31"/>
  <c r="DT5" i="31"/>
  <c r="DP9" i="31"/>
  <c r="DH17" i="31"/>
  <c r="DD5" i="31"/>
  <c r="CZ9" i="31"/>
  <c r="CR17" i="31"/>
  <c r="CN5" i="31"/>
  <c r="CJ9" i="31"/>
  <c r="CB5" i="31"/>
  <c r="BX9" i="31"/>
  <c r="BT13" i="31"/>
  <c r="BL5" i="31"/>
  <c r="HH91" i="31"/>
  <c r="HH90" i="31"/>
  <c r="HD92" i="31"/>
  <c r="HD91" i="31"/>
  <c r="GZ92" i="31"/>
  <c r="GZ91" i="31"/>
  <c r="GJ5" i="31"/>
  <c r="GF9" i="31"/>
  <c r="FX17" i="31"/>
  <c r="FT5" i="31"/>
  <c r="FP9" i="31"/>
  <c r="FH17" i="31"/>
  <c r="FD5" i="31"/>
  <c r="EZ9" i="31"/>
  <c r="ER17" i="31"/>
  <c r="EN5" i="31"/>
  <c r="EJ9" i="31"/>
  <c r="EB17" i="31"/>
  <c r="DX5" i="31"/>
  <c r="DT9" i="31"/>
  <c r="DL17" i="31"/>
  <c r="DH5" i="31"/>
  <c r="DD9" i="31"/>
  <c r="CV17" i="31"/>
  <c r="CR5" i="31"/>
  <c r="CN9" i="31"/>
  <c r="CF17" i="31"/>
  <c r="CB9" i="31"/>
  <c r="BX13" i="31"/>
  <c r="BP5" i="31"/>
  <c r="BL9" i="31"/>
  <c r="AV17" i="31"/>
  <c r="AV9" i="31"/>
  <c r="AZ17" i="31"/>
  <c r="AZ9" i="31"/>
  <c r="BD17" i="31"/>
  <c r="BD9" i="31"/>
  <c r="BH17" i="31"/>
  <c r="BH9" i="31"/>
  <c r="HK47" i="31"/>
  <c r="FN6" i="20"/>
  <c r="FN5" i="20"/>
  <c r="N62" i="98"/>
  <c r="B101" i="98"/>
  <c r="J76" i="63"/>
  <c r="K76" i="63" s="1"/>
  <c r="L60" i="40"/>
  <c r="HH5" i="9"/>
  <c r="DC25" i="52"/>
  <c r="K18" i="12"/>
  <c r="GU5" i="9"/>
  <c r="EB2" i="36"/>
  <c r="DD26" i="36" s="1"/>
  <c r="GV5" i="14"/>
  <c r="L59" i="40"/>
  <c r="GV5" i="9"/>
  <c r="DO25" i="52"/>
  <c r="FM7" i="20"/>
  <c r="HG5" i="14"/>
  <c r="J121" i="63"/>
  <c r="K121" i="63" s="1"/>
  <c r="HZ34" i="64"/>
  <c r="GB45" i="6" s="1"/>
  <c r="HG5" i="9"/>
  <c r="K19" i="12"/>
  <c r="EM2" i="36"/>
  <c r="DC27" i="36" s="1"/>
  <c r="FM6" i="20"/>
  <c r="FL10" i="20"/>
  <c r="FL25" i="20" s="1"/>
  <c r="FX43" i="20" s="1"/>
  <c r="FA7" i="20"/>
  <c r="EK45" i="6"/>
  <c r="D10" i="6"/>
  <c r="DU45" i="6"/>
  <c r="E57" i="40"/>
  <c r="HV20" i="17"/>
  <c r="HV24" i="17"/>
  <c r="E53" i="40"/>
  <c r="I53" i="40"/>
  <c r="M53" i="40"/>
  <c r="E54" i="40"/>
  <c r="ES10" i="20"/>
  <c r="ES6" i="20"/>
  <c r="FB10" i="20"/>
  <c r="FB25" i="20" s="1"/>
  <c r="FZ44" i="20" s="1"/>
  <c r="FB5" i="20"/>
  <c r="GT5" i="17"/>
  <c r="GT5" i="14"/>
  <c r="J18" i="12"/>
  <c r="EP12" i="36"/>
  <c r="EP15" i="36" s="1"/>
  <c r="CT28" i="36"/>
  <c r="IL90" i="64"/>
  <c r="FM10" i="20"/>
  <c r="FM25" i="20" s="1"/>
  <c r="FY43" i="20" s="1"/>
  <c r="FE7" i="20"/>
  <c r="HV9" i="17"/>
  <c r="HV13" i="17"/>
  <c r="HV17" i="17"/>
  <c r="HV14" i="17"/>
  <c r="FC5" i="20"/>
  <c r="K59" i="40"/>
  <c r="C59" i="40"/>
  <c r="HP90" i="64"/>
  <c r="FC15" i="20"/>
  <c r="IC34" i="64"/>
  <c r="F28" i="6"/>
  <c r="HU34" i="64"/>
  <c r="E55" i="40"/>
  <c r="I55" i="40"/>
  <c r="FA5" i="20"/>
  <c r="FA17" i="20"/>
  <c r="FA21" i="20"/>
  <c r="FO45" i="6"/>
  <c r="J12" i="6"/>
  <c r="C19" i="12"/>
  <c r="GY5" i="9"/>
  <c r="GY5" i="17"/>
  <c r="HH5" i="14"/>
  <c r="L19" i="12"/>
  <c r="HO34" i="64"/>
  <c r="L27" i="6"/>
  <c r="FA11" i="20"/>
  <c r="FA24" i="20" s="1"/>
  <c r="FY31" i="20" s="1"/>
  <c r="GR5" i="9"/>
  <c r="GR5" i="17"/>
  <c r="ED12" i="36"/>
  <c r="ED15" i="36" s="1"/>
  <c r="ED2" i="36"/>
  <c r="CT27" i="36" s="1"/>
  <c r="FE6" i="20"/>
  <c r="FE10" i="20"/>
  <c r="FE25" i="20" s="1"/>
  <c r="FQ43" i="20" s="1"/>
  <c r="FN7" i="20"/>
  <c r="FN10" i="20"/>
  <c r="FN25" i="20" s="1"/>
  <c r="FZ43" i="20" s="1"/>
  <c r="EF12" i="36"/>
  <c r="EF15" i="36" s="1"/>
  <c r="EF2" i="36"/>
  <c r="CV27" i="36" s="1"/>
  <c r="K60" i="40"/>
  <c r="C60" i="40"/>
  <c r="HV18" i="17"/>
  <c r="HV12" i="17"/>
  <c r="D18" i="12"/>
  <c r="J59" i="40"/>
  <c r="F59" i="40"/>
  <c r="GQ5" i="17"/>
  <c r="FD17" i="20"/>
  <c r="FM5" i="20"/>
  <c r="DE27" i="36"/>
  <c r="FB7" i="20"/>
  <c r="EX10" i="20"/>
  <c r="EX25" i="20" s="1"/>
  <c r="FV44" i="20" s="1"/>
  <c r="EQ5" i="20"/>
  <c r="EV5" i="20"/>
  <c r="HJ90" i="64"/>
  <c r="DD27" i="36"/>
  <c r="M60" i="40"/>
  <c r="HV23" i="17"/>
  <c r="C53" i="40"/>
  <c r="DB25" i="52"/>
  <c r="FE22" i="20"/>
  <c r="FE11" i="20"/>
  <c r="FP7" i="20"/>
  <c r="FP10" i="20"/>
  <c r="FP25" i="20" s="1"/>
  <c r="FP42" i="20" s="1"/>
  <c r="FP6" i="20"/>
  <c r="FD7" i="20"/>
  <c r="FD10" i="20"/>
  <c r="FD6" i="20"/>
  <c r="FB6" i="20"/>
  <c r="FE17" i="20"/>
  <c r="HV15" i="17"/>
  <c r="HV11" i="17"/>
  <c r="HV10" i="17"/>
  <c r="EQ7" i="20"/>
  <c r="FO7" i="20"/>
  <c r="FO5" i="20"/>
  <c r="FO10" i="20"/>
  <c r="FO25" i="20" s="1"/>
  <c r="GA43" i="20" s="1"/>
  <c r="B57" i="40"/>
  <c r="EY22" i="20"/>
  <c r="EY11" i="20"/>
  <c r="EY24" i="20" s="1"/>
  <c r="FW31" i="20" s="1"/>
  <c r="FC10" i="20"/>
  <c r="FC7" i="20"/>
  <c r="EZ6" i="20"/>
  <c r="EZ5" i="20"/>
  <c r="ER5" i="20"/>
  <c r="ER6" i="20"/>
  <c r="ER7" i="20"/>
  <c r="ET10" i="20"/>
  <c r="ET25" i="20" s="1"/>
  <c r="FR44" i="20" s="1"/>
  <c r="I59" i="40"/>
  <c r="FG10" i="20"/>
  <c r="FG25" i="20" s="1"/>
  <c r="FS43" i="20" s="1"/>
  <c r="FA10" i="20"/>
  <c r="ES7" i="20"/>
  <c r="EV6" i="20"/>
  <c r="EX6" i="20"/>
  <c r="ET6" i="20"/>
  <c r="D59" i="40"/>
  <c r="FD11" i="20"/>
  <c r="FD24" i="20" s="1"/>
  <c r="FP30" i="20" s="1"/>
  <c r="FF10" i="20"/>
  <c r="FF25" i="20" s="1"/>
  <c r="FR43" i="20" s="1"/>
  <c r="EZ7" i="20"/>
  <c r="FL7" i="20"/>
  <c r="HY90" i="64"/>
  <c r="HY34" i="64"/>
  <c r="GA45" i="6" s="1"/>
  <c r="DN25" i="52"/>
  <c r="H76" i="63"/>
  <c r="I76" i="63" s="1"/>
  <c r="H90" i="63"/>
  <c r="I90" i="63" s="1"/>
  <c r="J59" i="63"/>
  <c r="K59" i="63" s="1"/>
  <c r="H59" i="63"/>
  <c r="I59" i="63" s="1"/>
  <c r="HF5" i="9"/>
  <c r="J60" i="40"/>
  <c r="HF5" i="14"/>
  <c r="FL6" i="20"/>
  <c r="FL5" i="20"/>
  <c r="J19" i="12"/>
  <c r="FL16" i="20"/>
  <c r="EY17" i="20"/>
  <c r="EY5" i="20"/>
  <c r="DZ2" i="36"/>
  <c r="DB26" i="36" s="1"/>
  <c r="GT5" i="9"/>
  <c r="EY7" i="20"/>
  <c r="F90" i="63"/>
  <c r="G90" i="63" s="1"/>
  <c r="FK6" i="20"/>
  <c r="DM25" i="52"/>
  <c r="FN21" i="20"/>
  <c r="FP17" i="20"/>
  <c r="FP11" i="20"/>
  <c r="FP21" i="20"/>
  <c r="FO21" i="20"/>
  <c r="FO11" i="20"/>
  <c r="FO17" i="20"/>
  <c r="IB90" i="64"/>
  <c r="I60" i="40"/>
  <c r="HX34" i="64"/>
  <c r="FZ45" i="6" s="1"/>
  <c r="FK7" i="20"/>
  <c r="FK5" i="20"/>
  <c r="EX7" i="20"/>
  <c r="H59" i="40"/>
  <c r="HK90" i="64"/>
  <c r="CZ25" i="52"/>
  <c r="EX5" i="20"/>
  <c r="HK34" i="64"/>
  <c r="FM45" i="6" s="1"/>
  <c r="FK11" i="20"/>
  <c r="FK17" i="20"/>
  <c r="FK21" i="20"/>
  <c r="HX90" i="64"/>
  <c r="HE5" i="9"/>
  <c r="EK2" i="36"/>
  <c r="DA27" i="36" s="1"/>
  <c r="HE5" i="14"/>
  <c r="EE2" i="36"/>
  <c r="CU27" i="36" s="1"/>
  <c r="HE5" i="17"/>
  <c r="D121" i="63"/>
  <c r="E121" i="63" s="1"/>
  <c r="FJ10" i="20"/>
  <c r="FJ25" i="20" s="1"/>
  <c r="FV43" i="20" s="1"/>
  <c r="FJ7" i="20"/>
  <c r="FJ5" i="20"/>
  <c r="DL25" i="52"/>
  <c r="H60" i="40"/>
  <c r="HW34" i="64"/>
  <c r="FY45" i="6" s="1"/>
  <c r="HD5" i="17"/>
  <c r="DW2" i="36"/>
  <c r="CY26" i="36" s="1"/>
  <c r="G59" i="40"/>
  <c r="EX15" i="20"/>
  <c r="EW6" i="20"/>
  <c r="DX2" i="36"/>
  <c r="CZ26" i="36" s="1"/>
  <c r="EW7" i="20"/>
  <c r="HJ34" i="64"/>
  <c r="G12" i="6" s="1"/>
  <c r="HD5" i="9"/>
  <c r="HD5" i="14"/>
  <c r="HW90" i="64"/>
  <c r="FI21" i="20"/>
  <c r="FI11" i="20"/>
  <c r="FI24" i="20" s="1"/>
  <c r="FU30" i="20" s="1"/>
  <c r="FJ11" i="20"/>
  <c r="FJ17" i="20"/>
  <c r="FJ22" i="20"/>
  <c r="EJ12" i="36"/>
  <c r="EJ15" i="36" s="1"/>
  <c r="F20" i="63"/>
  <c r="G20" i="63" s="1"/>
  <c r="HV90" i="64"/>
  <c r="FI17" i="20"/>
  <c r="DK25" i="52"/>
  <c r="J139" i="63"/>
  <c r="K139" i="63" s="1"/>
  <c r="D59" i="63"/>
  <c r="E59" i="63" s="1"/>
  <c r="HV34" i="64"/>
  <c r="FX45" i="6" s="1"/>
  <c r="HC5" i="14"/>
  <c r="G60" i="40"/>
  <c r="FI6" i="20"/>
  <c r="G19" i="12"/>
  <c r="FI7" i="20"/>
  <c r="HC5" i="9"/>
  <c r="EW22" i="20"/>
  <c r="EW17" i="20"/>
  <c r="EW11" i="20"/>
  <c r="EW24" i="20" s="1"/>
  <c r="FU31" i="20" s="1"/>
  <c r="CX25" i="52"/>
  <c r="EW10" i="20"/>
  <c r="GQ5" i="9"/>
  <c r="DV2" i="36"/>
  <c r="CX26" i="36" s="1"/>
  <c r="EV7" i="20"/>
  <c r="G27" i="6"/>
  <c r="G18" i="12"/>
  <c r="F36" i="40"/>
  <c r="HK80" i="31"/>
  <c r="F18" i="12"/>
  <c r="F17" i="40"/>
  <c r="HI34" i="64"/>
  <c r="F12" i="6" s="1"/>
  <c r="FI5" i="20"/>
  <c r="FI10" i="20"/>
  <c r="EI2" i="36"/>
  <c r="CY27" i="36" s="1"/>
  <c r="D104" i="63"/>
  <c r="E104" i="63" s="1"/>
  <c r="F41" i="63"/>
  <c r="G41" i="63" s="1"/>
  <c r="L20" i="63"/>
  <c r="M20" i="63" s="1"/>
  <c r="FH10" i="20"/>
  <c r="FH25" i="20" s="1"/>
  <c r="FT43" i="20" s="1"/>
  <c r="FH6" i="20"/>
  <c r="HU90" i="64"/>
  <c r="DJ25" i="52"/>
  <c r="F60" i="40"/>
  <c r="HB5" i="9"/>
  <c r="HB5" i="17"/>
  <c r="FH5" i="20"/>
  <c r="FH7" i="20"/>
  <c r="F19" i="12"/>
  <c r="HH34" i="64"/>
  <c r="EU5" i="20"/>
  <c r="GP5" i="14"/>
  <c r="HG80" i="31"/>
  <c r="GP5" i="9"/>
  <c r="CW25" i="52"/>
  <c r="EU7" i="20"/>
  <c r="HC80" i="31"/>
  <c r="FH17" i="20"/>
  <c r="FH22" i="20"/>
  <c r="FH11" i="20"/>
  <c r="EH2" i="36"/>
  <c r="CX27" i="36" s="1"/>
  <c r="H139" i="63"/>
  <c r="I139" i="63" s="1"/>
  <c r="F139" i="63"/>
  <c r="G139" i="63" s="1"/>
  <c r="D139" i="63"/>
  <c r="E139" i="63" s="1"/>
  <c r="F104" i="63"/>
  <c r="G104" i="63" s="1"/>
  <c r="D20" i="63"/>
  <c r="E20" i="63" s="1"/>
  <c r="FG6" i="20"/>
  <c r="HT90" i="64"/>
  <c r="FG5" i="20"/>
  <c r="DI25" i="52"/>
  <c r="E60" i="40"/>
  <c r="F16" i="40"/>
  <c r="FG7" i="20"/>
  <c r="I11" i="55"/>
  <c r="B11" i="55"/>
  <c r="G11" i="55"/>
  <c r="N43" i="54"/>
  <c r="J203" i="54" s="1"/>
  <c r="J185" i="54"/>
  <c r="J194" i="54"/>
  <c r="N65" i="54"/>
  <c r="B186" i="54" s="1"/>
  <c r="F203" i="54" s="1"/>
  <c r="C121" i="98"/>
  <c r="N82" i="98"/>
  <c r="N61" i="100"/>
  <c r="B107" i="100"/>
  <c r="B111" i="100"/>
  <c r="B108" i="100"/>
  <c r="B112" i="100"/>
  <c r="B109" i="100"/>
  <c r="B115" i="100"/>
  <c r="B119" i="100"/>
  <c r="N40" i="98"/>
  <c r="B112" i="98"/>
  <c r="F121" i="63"/>
  <c r="G121" i="63" s="1"/>
  <c r="F76" i="63"/>
  <c r="G76" i="63" s="1"/>
  <c r="D41" i="63"/>
  <c r="E41" i="63" s="1"/>
  <c r="F59" i="63"/>
  <c r="G59" i="63" s="1"/>
  <c r="HT34" i="64"/>
  <c r="HA5" i="17"/>
  <c r="HA5" i="9"/>
  <c r="FG22" i="20"/>
  <c r="FG17" i="20"/>
  <c r="FG11" i="20"/>
  <c r="EG2" i="36"/>
  <c r="CW27" i="36" s="1"/>
  <c r="HA5" i="14"/>
  <c r="EU22" i="20"/>
  <c r="EU11" i="20"/>
  <c r="EU17" i="20"/>
  <c r="CV25" i="52"/>
  <c r="HV25" i="17"/>
  <c r="HO34" i="17"/>
  <c r="ET17" i="20"/>
  <c r="DU2" i="36"/>
  <c r="CW26" i="36" s="1"/>
  <c r="ET7" i="20"/>
  <c r="EU6" i="20"/>
  <c r="GO5" i="14"/>
  <c r="GY79" i="31"/>
  <c r="HK79" i="31"/>
  <c r="HG79" i="31"/>
  <c r="FI45" i="6"/>
  <c r="HH90" i="64"/>
  <c r="GO5" i="17"/>
  <c r="ET11" i="20"/>
  <c r="ET24" i="20" s="1"/>
  <c r="FR31" i="20" s="1"/>
  <c r="DT2" i="36"/>
  <c r="CV26" i="36" s="1"/>
  <c r="ET5" i="20"/>
  <c r="F35" i="40"/>
  <c r="H121" i="63"/>
  <c r="I121" i="63" s="1"/>
  <c r="D90" i="63"/>
  <c r="E90" i="63" s="1"/>
  <c r="FF22" i="20"/>
  <c r="FF11" i="20"/>
  <c r="FF24" i="20" s="1"/>
  <c r="FR30" i="20" s="1"/>
  <c r="FF17" i="20"/>
  <c r="HS90" i="64"/>
  <c r="HV26" i="17"/>
  <c r="HO33" i="17"/>
  <c r="GZ5" i="17"/>
  <c r="GY80" i="31"/>
  <c r="FF7" i="20"/>
  <c r="D60" i="40"/>
  <c r="GZ5" i="14"/>
  <c r="GZ5" i="9"/>
  <c r="FF5" i="20"/>
  <c r="HD140" i="31" l="1"/>
  <c r="HD139" i="31"/>
  <c r="CY32" i="36"/>
  <c r="CZ32" i="36" s="1"/>
  <c r="DC32" i="36"/>
  <c r="O20" i="12"/>
  <c r="F24" i="12"/>
  <c r="FW12" i="20"/>
  <c r="FW24" i="20"/>
  <c r="FW29" i="20" s="1"/>
  <c r="FY58" i="20" s="1"/>
  <c r="GD58" i="20"/>
  <c r="G24" i="12"/>
  <c r="FV24" i="20"/>
  <c r="FV29" i="20" s="1"/>
  <c r="FV12" i="20"/>
  <c r="FU12" i="20"/>
  <c r="FU24" i="20"/>
  <c r="FU29" i="20" s="1"/>
  <c r="FT24" i="20"/>
  <c r="FT29" i="20" s="1"/>
  <c r="FT12" i="20"/>
  <c r="FS12" i="20"/>
  <c r="FS24" i="20"/>
  <c r="FS29" i="20" s="1"/>
  <c r="F65" i="40"/>
  <c r="FQ24" i="20"/>
  <c r="FQ29" i="20" s="1"/>
  <c r="FQ12" i="20"/>
  <c r="FR24" i="20"/>
  <c r="FR29" i="20" s="1"/>
  <c r="FR12" i="20"/>
  <c r="FQ17" i="20"/>
  <c r="J25" i="12"/>
  <c r="G25" i="12"/>
  <c r="DD70" i="36"/>
  <c r="DD51" i="36"/>
  <c r="BZ45" i="6"/>
  <c r="M11" i="6"/>
  <c r="DM45" i="6"/>
  <c r="J11" i="6"/>
  <c r="BM45" i="6"/>
  <c r="BF45" i="6"/>
  <c r="DY45" i="6"/>
  <c r="EF45" i="6"/>
  <c r="DL45" i="6"/>
  <c r="M3" i="6"/>
  <c r="HC103" i="31"/>
  <c r="AY17" i="20"/>
  <c r="EP11" i="20"/>
  <c r="EP24" i="20" s="1"/>
  <c r="FZ32" i="20" s="1"/>
  <c r="DN17" i="20"/>
  <c r="BP17" i="20"/>
  <c r="AJ11" i="20"/>
  <c r="AJ24" i="20" s="1"/>
  <c r="EN17" i="20"/>
  <c r="AD25" i="20"/>
  <c r="O14" i="12"/>
  <c r="H33" i="6"/>
  <c r="DT11" i="20"/>
  <c r="DT24" i="20" s="1"/>
  <c r="FP33" i="20" s="1"/>
  <c r="L6" i="6"/>
  <c r="B13" i="6"/>
  <c r="DP45" i="6"/>
  <c r="CB45" i="6"/>
  <c r="AJ22" i="20"/>
  <c r="CT45" i="6"/>
  <c r="W25" i="20"/>
  <c r="CQ45" i="6"/>
  <c r="CK45" i="6"/>
  <c r="DN11" i="20"/>
  <c r="DN24" i="20" s="1"/>
  <c r="FV34" i="20" s="1"/>
  <c r="AK11" i="20"/>
  <c r="AK24" i="20" s="1"/>
  <c r="CV17" i="20"/>
  <c r="CC11" i="20"/>
  <c r="CC24" i="20" s="1"/>
  <c r="FU37" i="20" s="1"/>
  <c r="DR11" i="20"/>
  <c r="DR24" i="20" s="1"/>
  <c r="FZ34" i="20" s="1"/>
  <c r="CC17" i="20"/>
  <c r="CV11" i="20"/>
  <c r="CV24" i="20" s="1"/>
  <c r="FP35" i="20" s="1"/>
  <c r="EG12" i="20"/>
  <c r="AN11" i="20"/>
  <c r="AN24" i="20" s="1"/>
  <c r="BB11" i="20"/>
  <c r="BB24" i="20" s="1"/>
  <c r="U12" i="20"/>
  <c r="CX17" i="20"/>
  <c r="EB17" i="20"/>
  <c r="AN17" i="20"/>
  <c r="BP11" i="20"/>
  <c r="BP24" i="20" s="1"/>
  <c r="AZ17" i="20"/>
  <c r="EB11" i="20"/>
  <c r="EB24" i="20" s="1"/>
  <c r="FX33" i="20" s="1"/>
  <c r="DH17" i="20"/>
  <c r="BB17" i="20"/>
  <c r="L11" i="6"/>
  <c r="DM17" i="20"/>
  <c r="E10" i="6"/>
  <c r="FA45" i="6"/>
  <c r="BI45" i="6"/>
  <c r="DH11" i="20"/>
  <c r="DH24" i="20" s="1"/>
  <c r="FP34" i="20" s="1"/>
  <c r="FB11" i="20"/>
  <c r="FB24" i="20" s="1"/>
  <c r="FZ31" i="20" s="1"/>
  <c r="DM11" i="20"/>
  <c r="DM24" i="20" s="1"/>
  <c r="FU34" i="20" s="1"/>
  <c r="B8" i="6"/>
  <c r="CI12" i="20"/>
  <c r="EJ45" i="6"/>
  <c r="AT11" i="20"/>
  <c r="AT24" i="20" s="1"/>
  <c r="AT17" i="20"/>
  <c r="DF25" i="36"/>
  <c r="DE45" i="6"/>
  <c r="CZ17" i="20"/>
  <c r="DV45" i="6"/>
  <c r="CP45" i="6"/>
  <c r="FN11" i="20"/>
  <c r="FN12" i="20" s="1"/>
  <c r="AZ11" i="20"/>
  <c r="AZ24" i="20" s="1"/>
  <c r="ED45" i="6"/>
  <c r="Z12" i="20"/>
  <c r="L4" i="6"/>
  <c r="CL17" i="20"/>
  <c r="DR17" i="20"/>
  <c r="CF17" i="20"/>
  <c r="EN21" i="20"/>
  <c r="DL17" i="20"/>
  <c r="GE45" i="6"/>
  <c r="B14" i="6"/>
  <c r="AK22" i="20"/>
  <c r="CP17" i="20"/>
  <c r="N10" i="12"/>
  <c r="EP17" i="20"/>
  <c r="CP21" i="20"/>
  <c r="CA45" i="6"/>
  <c r="N6" i="12"/>
  <c r="DD53" i="36"/>
  <c r="X12" i="20"/>
  <c r="EA11" i="20"/>
  <c r="EA24" i="20" s="1"/>
  <c r="FW33" i="20" s="1"/>
  <c r="DI45" i="6"/>
  <c r="B6" i="6"/>
  <c r="BD45" i="6"/>
  <c r="N8" i="12"/>
  <c r="DP11" i="20"/>
  <c r="DP24" i="20" s="1"/>
  <c r="FX34" i="20" s="1"/>
  <c r="J7" i="6"/>
  <c r="CT11" i="20"/>
  <c r="CT24" i="20" s="1"/>
  <c r="FZ36" i="20" s="1"/>
  <c r="CT17" i="20"/>
  <c r="DA45" i="6"/>
  <c r="EZ17" i="20"/>
  <c r="BK45" i="6"/>
  <c r="CD11" i="20"/>
  <c r="CD12" i="20" s="1"/>
  <c r="CD17" i="20"/>
  <c r="FB17" i="20"/>
  <c r="BE11" i="20"/>
  <c r="BE24" i="20" s="1"/>
  <c r="EQ45" i="6"/>
  <c r="N9" i="12"/>
  <c r="EZ11" i="20"/>
  <c r="EZ24" i="20" s="1"/>
  <c r="FX31" i="20" s="1"/>
  <c r="BE22" i="20"/>
  <c r="CF45" i="6"/>
  <c r="DA12" i="20"/>
  <c r="DU17" i="20"/>
  <c r="CJ11" i="20"/>
  <c r="CJ24" i="20" s="1"/>
  <c r="FP36" i="20" s="1"/>
  <c r="FH45" i="6"/>
  <c r="CL45" i="6"/>
  <c r="AO11" i="20"/>
  <c r="AO12" i="20" s="1"/>
  <c r="BR45" i="6"/>
  <c r="CF21" i="20"/>
  <c r="AL17" i="20"/>
  <c r="BC12" i="20"/>
  <c r="DU11" i="20"/>
  <c r="DU24" i="20" s="1"/>
  <c r="FQ33" i="20" s="1"/>
  <c r="K4" i="6"/>
  <c r="DJ45" i="6"/>
  <c r="BI12" i="20"/>
  <c r="DO12" i="20"/>
  <c r="BT45" i="6"/>
  <c r="CG12" i="20"/>
  <c r="H12" i="6"/>
  <c r="D3" i="6"/>
  <c r="EC22" i="20"/>
  <c r="EC17" i="20"/>
  <c r="AL11" i="20"/>
  <c r="AL24" i="20" s="1"/>
  <c r="O16" i="12"/>
  <c r="DL11" i="20"/>
  <c r="DL24" i="20" s="1"/>
  <c r="FT34" i="20" s="1"/>
  <c r="FN17" i="20"/>
  <c r="CX11" i="20"/>
  <c r="CX24" i="20" s="1"/>
  <c r="FR35" i="20" s="1"/>
  <c r="CJ45" i="6"/>
  <c r="CZ45" i="6"/>
  <c r="AU12" i="20"/>
  <c r="EP45" i="6"/>
  <c r="BG45" i="6"/>
  <c r="F3" i="6"/>
  <c r="DP17" i="20"/>
  <c r="EX45" i="6"/>
  <c r="DZ45" i="6"/>
  <c r="E9" i="6"/>
  <c r="CY12" i="20"/>
  <c r="M9" i="6"/>
  <c r="G11" i="6"/>
  <c r="CZ11" i="20"/>
  <c r="CZ24" i="20" s="1"/>
  <c r="FT35" i="20" s="1"/>
  <c r="D13" i="6"/>
  <c r="N4" i="12"/>
  <c r="CV45" i="6"/>
  <c r="N11" i="12"/>
  <c r="BS45" i="6"/>
  <c r="AO17" i="20"/>
  <c r="EN45" i="6"/>
  <c r="C9" i="6"/>
  <c r="CJ17" i="20"/>
  <c r="EA17" i="20"/>
  <c r="H4" i="6"/>
  <c r="BR12" i="20"/>
  <c r="DQ45" i="6"/>
  <c r="DB45" i="6"/>
  <c r="EB45" i="6"/>
  <c r="CL11" i="20"/>
  <c r="CL24" i="20" s="1"/>
  <c r="FR36" i="20" s="1"/>
  <c r="EV45" i="6"/>
  <c r="N12" i="12"/>
  <c r="K8" i="6"/>
  <c r="EL17" i="20"/>
  <c r="BD17" i="20"/>
  <c r="J27" i="12"/>
  <c r="BD11" i="20"/>
  <c r="BD24" i="20" s="1"/>
  <c r="N2" i="12"/>
  <c r="BJ12" i="20"/>
  <c r="DH45" i="6"/>
  <c r="BL45" i="6"/>
  <c r="DT17" i="20"/>
  <c r="AS17" i="20"/>
  <c r="N13" i="12"/>
  <c r="EC45" i="6"/>
  <c r="M6" i="6"/>
  <c r="CX45" i="6"/>
  <c r="DS45" i="6"/>
  <c r="CE45" i="6"/>
  <c r="BO45" i="6"/>
  <c r="EY45" i="6"/>
  <c r="F11" i="6"/>
  <c r="CO12" i="20"/>
  <c r="I12" i="6"/>
  <c r="BH45" i="6"/>
  <c r="CH45" i="6"/>
  <c r="EU45" i="6"/>
  <c r="Y12" i="20"/>
  <c r="EV22" i="20"/>
  <c r="EW45" i="6"/>
  <c r="FR45" i="6"/>
  <c r="CH12" i="20"/>
  <c r="EQ12" i="20"/>
  <c r="N3" i="12"/>
  <c r="G6" i="6"/>
  <c r="CR45" i="6"/>
  <c r="DY12" i="20"/>
  <c r="EI45" i="6"/>
  <c r="B10" i="6"/>
  <c r="CD45" i="6"/>
  <c r="E5" i="6"/>
  <c r="DF45" i="6"/>
  <c r="I7" i="6"/>
  <c r="AB12" i="20"/>
  <c r="BQ45" i="6"/>
  <c r="EO45" i="6"/>
  <c r="H10" i="6"/>
  <c r="AC12" i="20"/>
  <c r="CU45" i="6"/>
  <c r="EG45" i="6"/>
  <c r="EL11" i="20"/>
  <c r="EL24" i="20" s="1"/>
  <c r="FV32" i="20" s="1"/>
  <c r="AP11" i="20"/>
  <c r="AP24" i="20" s="1"/>
  <c r="F9" i="6"/>
  <c r="EY12" i="20"/>
  <c r="HV19" i="17"/>
  <c r="BP45" i="6"/>
  <c r="ED12" i="20"/>
  <c r="DF28" i="36"/>
  <c r="DC12" i="20"/>
  <c r="CO45" i="6"/>
  <c r="ER39" i="50"/>
  <c r="V12" i="20"/>
  <c r="K12" i="6"/>
  <c r="BG12" i="20"/>
  <c r="H19" i="52"/>
  <c r="J9" i="6"/>
  <c r="EE45" i="6"/>
  <c r="DO45" i="6"/>
  <c r="N5" i="12"/>
  <c r="BC45" i="6"/>
  <c r="CY45" i="6"/>
  <c r="N7" i="12"/>
  <c r="DD72" i="36"/>
  <c r="AP21" i="20"/>
  <c r="B12" i="6"/>
  <c r="CI45" i="6"/>
  <c r="EV17" i="20"/>
  <c r="AF21" i="20"/>
  <c r="AF11" i="20"/>
  <c r="AF24" i="20" s="1"/>
  <c r="AS11" i="20"/>
  <c r="AS24" i="20" s="1"/>
  <c r="ER12" i="20"/>
  <c r="AE12" i="20"/>
  <c r="CE17" i="20"/>
  <c r="DF27" i="36"/>
  <c r="M13" i="6"/>
  <c r="DI12" i="20"/>
  <c r="DF12" i="20"/>
  <c r="BW45" i="6"/>
  <c r="J4" i="6"/>
  <c r="FD45" i="6"/>
  <c r="K11" i="6"/>
  <c r="BV45" i="6"/>
  <c r="I4" i="6"/>
  <c r="L10" i="6"/>
  <c r="ES45" i="6"/>
  <c r="BF17" i="20"/>
  <c r="CE11" i="20"/>
  <c r="CE24" i="20" s="1"/>
  <c r="FW37" i="20" s="1"/>
  <c r="DE22" i="20"/>
  <c r="DE11" i="20"/>
  <c r="DE24" i="20" s="1"/>
  <c r="FY35" i="20" s="1"/>
  <c r="DE17" i="20"/>
  <c r="EY25" i="20"/>
  <c r="FW44" i="20" s="1"/>
  <c r="J26" i="12"/>
  <c r="BF11" i="20"/>
  <c r="BF24" i="20" s="1"/>
  <c r="J24" i="12"/>
  <c r="ER45" i="6"/>
  <c r="K10" i="6"/>
  <c r="CR22" i="20"/>
  <c r="CR11" i="20"/>
  <c r="CR24" i="20" s="1"/>
  <c r="FX36" i="20" s="1"/>
  <c r="I3" i="6"/>
  <c r="BJ45" i="6"/>
  <c r="E8" i="6"/>
  <c r="DN45" i="6"/>
  <c r="ET45" i="6"/>
  <c r="M10" i="6"/>
  <c r="EE12" i="20"/>
  <c r="EI21" i="20"/>
  <c r="EI17" i="20"/>
  <c r="F7" i="6"/>
  <c r="DC45" i="6"/>
  <c r="FL45" i="6"/>
  <c r="K13" i="6"/>
  <c r="DQ12" i="20"/>
  <c r="AQ12" i="20"/>
  <c r="I8" i="6"/>
  <c r="DR45" i="6"/>
  <c r="H6" i="6"/>
  <c r="CS45" i="6"/>
  <c r="FK45" i="6"/>
  <c r="BL12" i="20"/>
  <c r="H5" i="6"/>
  <c r="CG45" i="6"/>
  <c r="BA22" i="20"/>
  <c r="BA11" i="20"/>
  <c r="BA17" i="20"/>
  <c r="AM24" i="20"/>
  <c r="AM12" i="20"/>
  <c r="ER21" i="50"/>
  <c r="CZ71" i="36"/>
  <c r="GY102" i="31"/>
  <c r="GY103" i="31"/>
  <c r="EH24" i="20"/>
  <c r="FR32" i="20" s="1"/>
  <c r="EH12" i="20"/>
  <c r="AW25" i="20"/>
  <c r="AW12" i="20"/>
  <c r="DV12" i="20"/>
  <c r="CI24" i="20"/>
  <c r="GA37" i="20" s="1"/>
  <c r="EI12" i="20"/>
  <c r="DS12" i="20"/>
  <c r="EF12" i="20"/>
  <c r="CM12" i="20"/>
  <c r="EK12" i="20"/>
  <c r="EN12" i="20"/>
  <c r="BX12" i="20"/>
  <c r="BX25" i="20"/>
  <c r="FN50" i="20" s="1"/>
  <c r="AA12" i="20"/>
  <c r="AA25" i="20"/>
  <c r="BU24" i="20"/>
  <c r="BU12" i="20"/>
  <c r="EA25" i="20"/>
  <c r="FU46" i="20" s="1"/>
  <c r="CR25" i="20"/>
  <c r="FV49" i="20" s="1"/>
  <c r="AR25" i="20"/>
  <c r="AR12" i="20"/>
  <c r="T25" i="20"/>
  <c r="T12" i="20"/>
  <c r="AY25" i="20"/>
  <c r="AY12" i="20"/>
  <c r="AI12" i="20"/>
  <c r="CF12" i="20"/>
  <c r="BZ12" i="20"/>
  <c r="EB25" i="20"/>
  <c r="FV46" i="20" s="1"/>
  <c r="CK24" i="20"/>
  <c r="FQ36" i="20" s="1"/>
  <c r="CK12" i="20"/>
  <c r="DB24" i="20"/>
  <c r="FV35" i="20" s="1"/>
  <c r="DB12" i="20"/>
  <c r="BK24" i="20"/>
  <c r="BK12" i="20"/>
  <c r="BY25" i="20"/>
  <c r="FO50" i="20" s="1"/>
  <c r="BY12" i="20"/>
  <c r="CV25" i="20"/>
  <c r="FN48" i="20" s="1"/>
  <c r="DL25" i="20"/>
  <c r="FR47" i="20" s="1"/>
  <c r="CA24" i="20"/>
  <c r="FS37" i="20" s="1"/>
  <c r="CA12" i="20"/>
  <c r="FF12" i="20"/>
  <c r="DE25" i="20"/>
  <c r="FW48" i="20" s="1"/>
  <c r="EC25" i="20"/>
  <c r="FW46" i="20" s="1"/>
  <c r="EC12" i="20"/>
  <c r="CN12" i="20"/>
  <c r="CU25" i="20"/>
  <c r="FY49" i="20" s="1"/>
  <c r="CU12" i="20"/>
  <c r="DX24" i="20"/>
  <c r="FT33" i="20" s="1"/>
  <c r="DX12" i="20"/>
  <c r="CW24" i="20"/>
  <c r="FQ35" i="20" s="1"/>
  <c r="CW12" i="20"/>
  <c r="AT25" i="20"/>
  <c r="BM12" i="20"/>
  <c r="BM25" i="20"/>
  <c r="BS24" i="20"/>
  <c r="BS12" i="20"/>
  <c r="CP12" i="20"/>
  <c r="CS12" i="20"/>
  <c r="DM25" i="20"/>
  <c r="FS47" i="20" s="1"/>
  <c r="DU25" i="20"/>
  <c r="FO46" i="20" s="1"/>
  <c r="AV24" i="20"/>
  <c r="AV12" i="20"/>
  <c r="BT24" i="20"/>
  <c r="BT12" i="20"/>
  <c r="DK25" i="20"/>
  <c r="FQ47" i="20" s="1"/>
  <c r="DK12" i="20"/>
  <c r="DT25" i="20"/>
  <c r="FN46" i="20" s="1"/>
  <c r="AG12" i="20"/>
  <c r="AS25" i="20"/>
  <c r="BB25" i="20"/>
  <c r="CC25" i="20"/>
  <c r="FS50" i="20" s="1"/>
  <c r="BN25" i="20"/>
  <c r="BN12" i="20"/>
  <c r="CE25" i="20"/>
  <c r="FU50" i="20" s="1"/>
  <c r="DW12" i="20"/>
  <c r="AX12" i="20"/>
  <c r="BH25" i="20"/>
  <c r="BH12" i="20"/>
  <c r="BP25" i="20"/>
  <c r="AH25" i="20"/>
  <c r="AH12" i="20"/>
  <c r="DJ25" i="20"/>
  <c r="FP47" i="20" s="1"/>
  <c r="DJ12" i="20"/>
  <c r="EO12" i="20"/>
  <c r="CT25" i="20"/>
  <c r="FX49" i="20" s="1"/>
  <c r="AZ25" i="20"/>
  <c r="DG24" i="20"/>
  <c r="GA35" i="20" s="1"/>
  <c r="DG12" i="20"/>
  <c r="BW12" i="20"/>
  <c r="EJ12" i="20"/>
  <c r="BQ12" i="20"/>
  <c r="BQ25" i="20"/>
  <c r="DH25" i="20"/>
  <c r="FN47" i="20" s="1"/>
  <c r="EP25" i="20"/>
  <c r="FZ45" i="20" s="1"/>
  <c r="CQ12" i="20"/>
  <c r="CB25" i="20"/>
  <c r="FR50" i="20" s="1"/>
  <c r="CB12" i="20"/>
  <c r="BV24" i="20"/>
  <c r="BV12" i="20"/>
  <c r="EM24" i="20"/>
  <c r="FW32" i="20" s="1"/>
  <c r="EM12" i="20"/>
  <c r="DZ25" i="20"/>
  <c r="FT46" i="20" s="1"/>
  <c r="DZ12" i="20"/>
  <c r="DD25" i="20"/>
  <c r="FV48" i="20" s="1"/>
  <c r="DD12" i="20"/>
  <c r="AJ25" i="20"/>
  <c r="BO12" i="20"/>
  <c r="BO25" i="20"/>
  <c r="CZ72" i="36"/>
  <c r="H34" i="6"/>
  <c r="J13" i="6"/>
  <c r="DD52" i="36"/>
  <c r="F67" i="40"/>
  <c r="FQ45" i="6"/>
  <c r="L12" i="6"/>
  <c r="F13" i="6"/>
  <c r="FW45" i="6"/>
  <c r="ES25" i="20"/>
  <c r="FQ44" i="20" s="1"/>
  <c r="ES12" i="20"/>
  <c r="FC11" i="20"/>
  <c r="FC24" i="20" s="1"/>
  <c r="GA31" i="20" s="1"/>
  <c r="FC17" i="20"/>
  <c r="FC21" i="20"/>
  <c r="FA25" i="20"/>
  <c r="FY44" i="20" s="1"/>
  <c r="FA12" i="20"/>
  <c r="FC25" i="20"/>
  <c r="GA44" i="20" s="1"/>
  <c r="FD12" i="20"/>
  <c r="FD25" i="20"/>
  <c r="FP43" i="20" s="1"/>
  <c r="FE24" i="20"/>
  <c r="FQ30" i="20" s="1"/>
  <c r="FE12" i="20"/>
  <c r="FL22" i="20"/>
  <c r="FL17" i="20"/>
  <c r="FL11" i="20"/>
  <c r="EV39" i="50"/>
  <c r="HC102" i="31"/>
  <c r="I13" i="6"/>
  <c r="FO24" i="20"/>
  <c r="GA30" i="20" s="1"/>
  <c r="FO12" i="20"/>
  <c r="FP24" i="20"/>
  <c r="FP29" i="20" s="1"/>
  <c r="FP12" i="20"/>
  <c r="EV22" i="50"/>
  <c r="FK24" i="20"/>
  <c r="FW30" i="20" s="1"/>
  <c r="FK12" i="20"/>
  <c r="EL11" i="36"/>
  <c r="HY103" i="64"/>
  <c r="H13" i="6"/>
  <c r="EX17" i="20"/>
  <c r="EX11" i="20"/>
  <c r="EX21" i="20"/>
  <c r="HC79" i="31"/>
  <c r="FJ24" i="20"/>
  <c r="FV30" i="20" s="1"/>
  <c r="FJ12" i="20"/>
  <c r="G13" i="6"/>
  <c r="G26" i="12"/>
  <c r="EW12" i="20"/>
  <c r="EW25" i="20"/>
  <c r="FU44" i="20" s="1"/>
  <c r="DD71" i="36"/>
  <c r="FI25" i="20"/>
  <c r="FU43" i="20" s="1"/>
  <c r="FI12" i="20"/>
  <c r="EV24" i="20"/>
  <c r="FT31" i="20" s="1"/>
  <c r="EV12" i="20"/>
  <c r="FJ45" i="6"/>
  <c r="E12" i="6"/>
  <c r="FH12" i="20"/>
  <c r="FH24" i="20"/>
  <c r="FT30" i="20" s="1"/>
  <c r="E13" i="6"/>
  <c r="FV45" i="6"/>
  <c r="F66" i="40"/>
  <c r="N11" i="55"/>
  <c r="B109" i="98"/>
  <c r="B105" i="98"/>
  <c r="B113" i="98"/>
  <c r="B117" i="98"/>
  <c r="B115" i="98"/>
  <c r="B114" i="98"/>
  <c r="B108" i="98"/>
  <c r="B110" i="98"/>
  <c r="B120" i="98"/>
  <c r="B118" i="98"/>
  <c r="B119" i="98"/>
  <c r="B111" i="98"/>
  <c r="B116" i="98"/>
  <c r="B106" i="98"/>
  <c r="B107" i="98"/>
  <c r="EV40" i="50"/>
  <c r="FG12" i="20"/>
  <c r="FG24" i="20"/>
  <c r="FS30" i="20" s="1"/>
  <c r="EV21" i="50"/>
  <c r="ER22" i="50"/>
  <c r="DF26" i="36"/>
  <c r="ET12" i="20"/>
  <c r="EU12" i="20"/>
  <c r="EU24" i="20"/>
  <c r="FS31" i="20" s="1"/>
  <c r="CZ53" i="36"/>
  <c r="CZ52" i="36"/>
  <c r="K24" i="12" l="1"/>
  <c r="FZ59" i="20"/>
  <c r="GD66" i="20"/>
  <c r="DD32" i="36"/>
  <c r="EP12" i="20"/>
  <c r="L33" i="6"/>
  <c r="AN12" i="20"/>
  <c r="DT12" i="20"/>
  <c r="AJ12" i="20"/>
  <c r="DR12" i="20"/>
  <c r="BB12" i="20"/>
  <c r="CC12" i="20"/>
  <c r="CT12" i="20"/>
  <c r="DN12" i="20"/>
  <c r="AK12" i="20"/>
  <c r="CV12" i="20"/>
  <c r="AT12" i="20"/>
  <c r="DH12" i="20"/>
  <c r="BP12" i="20"/>
  <c r="FB12" i="20"/>
  <c r="EB12" i="20"/>
  <c r="FN24" i="20"/>
  <c r="FZ30" i="20" s="1"/>
  <c r="CJ12" i="20"/>
  <c r="DM12" i="20"/>
  <c r="CD24" i="20"/>
  <c r="FV37" i="20" s="1"/>
  <c r="AZ12" i="20"/>
  <c r="EL12" i="20"/>
  <c r="BE12" i="20"/>
  <c r="CX12" i="20"/>
  <c r="EZ12" i="20"/>
  <c r="EA12" i="20"/>
  <c r="DP12" i="20"/>
  <c r="AL12" i="20"/>
  <c r="K26" i="12"/>
  <c r="AP12" i="20"/>
  <c r="DU12" i="20"/>
  <c r="DL12" i="20"/>
  <c r="AO24" i="20"/>
  <c r="CL12" i="20"/>
  <c r="CZ12" i="20"/>
  <c r="BD12" i="20"/>
  <c r="DE12" i="20"/>
  <c r="CR12" i="20"/>
  <c r="AF12" i="20"/>
  <c r="AS12" i="20"/>
  <c r="CE12" i="20"/>
  <c r="BF12" i="20"/>
  <c r="BA24" i="20"/>
  <c r="BA12" i="20"/>
  <c r="GD68" i="20"/>
  <c r="L35" i="6"/>
  <c r="FC12" i="20"/>
  <c r="FL24" i="20"/>
  <c r="FX30" i="20" s="1"/>
  <c r="FL12" i="20"/>
  <c r="EL2" i="36"/>
  <c r="DB27" i="36" s="1"/>
  <c r="EL12" i="36"/>
  <c r="EL15" i="36" s="1"/>
  <c r="K25" i="12"/>
  <c r="EX24" i="20"/>
  <c r="FV31" i="20" s="1"/>
  <c r="EX12" i="20"/>
  <c r="DD34" i="36"/>
  <c r="CZ34" i="36"/>
  <c r="CZ33" i="36" l="1"/>
  <c r="DD33" i="36"/>
  <c r="GD67" i="20"/>
  <c r="GD60" i="20"/>
  <c r="GD59" i="20"/>
  <c r="HZ28" i="64"/>
  <c r="HZ88" i="64"/>
  <c r="FM15" i="20" s="1"/>
  <c r="IA29" i="64"/>
  <c r="L12" i="52" s="1"/>
  <c r="IA34" i="64"/>
  <c r="L13" i="6" s="1"/>
  <c r="L34" i="6" s="1"/>
  <c r="IA28" i="64"/>
  <c r="DP25" i="52" l="1"/>
  <c r="H18" i="52"/>
  <c r="GC45" i="6"/>
  <c r="FM21" i="20"/>
  <c r="FM11" i="20"/>
  <c r="FM24" i="20" s="1"/>
  <c r="FY30" i="20" s="1"/>
  <c r="HZ90" i="64"/>
  <c r="FM17" i="20"/>
  <c r="FM12" i="20" l="1"/>
  <c r="B121" i="100"/>
  <c r="N42" i="54"/>
  <c r="J204" i="54" s="1"/>
  <c r="J186" i="54"/>
</calcChain>
</file>

<file path=xl/sharedStrings.xml><?xml version="1.0" encoding="utf-8"?>
<sst xmlns="http://schemas.openxmlformats.org/spreadsheetml/2006/main" count="1689" uniqueCount="432">
  <si>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</si>
  <si>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</si>
  <si>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</si>
  <si>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</si>
  <si>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</si>
  <si>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</si>
  <si>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</si>
  <si>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</si>
  <si>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</si>
  <si>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</si>
  <si>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</si>
  <si>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</si>
  <si>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Residential Listings</t>
  </si>
  <si>
    <t>Active Residential Inventory</t>
  </si>
  <si>
    <t>Total Inventory</t>
  </si>
  <si>
    <t>Month / Year</t>
  </si>
  <si>
    <t>Count</t>
  </si>
  <si>
    <t>%Chg</t>
  </si>
  <si>
    <t>Residential Inventory</t>
  </si>
  <si>
    <t>Under Contract</t>
  </si>
  <si>
    <t>Sold Properties</t>
  </si>
  <si>
    <t>Residential</t>
  </si>
  <si>
    <t>Land</t>
  </si>
  <si>
    <t>Commercial</t>
  </si>
  <si>
    <t>Total</t>
  </si>
  <si>
    <t>Monthly Sales</t>
  </si>
  <si>
    <t>Sold Residential</t>
  </si>
  <si>
    <t>Sold Land</t>
  </si>
  <si>
    <t>Sold Commercial</t>
  </si>
  <si>
    <t>Residential Sales</t>
  </si>
  <si>
    <t>Total Residential Sold</t>
  </si>
  <si>
    <t>Potential Short Sale</t>
  </si>
  <si>
    <t>Bank Owned</t>
  </si>
  <si>
    <t>Percent Potential Short Sale</t>
  </si>
  <si>
    <t>Percent Bank Owned</t>
  </si>
  <si>
    <t>Total Percent</t>
  </si>
  <si>
    <t>Total distressed sold</t>
  </si>
  <si>
    <t>Total distressed inventory</t>
  </si>
  <si>
    <t>Percent of Inventory</t>
  </si>
  <si>
    <t>Short Sale Inventory</t>
  </si>
  <si>
    <t>Bank Owned Inventory</t>
  </si>
  <si>
    <t>Percent of Active Inventory</t>
  </si>
  <si>
    <t>Total Distressed Inventory</t>
  </si>
  <si>
    <t>Total Distressed Sold</t>
  </si>
  <si>
    <t>Distressed Sale Inventory</t>
  </si>
  <si>
    <t>Distressed Sales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</si>
  <si>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</si>
  <si>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</si>
  <si>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</si>
  <si>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</si>
  <si>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</si>
  <si>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</si>
  <si>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</si>
  <si>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</si>
  <si>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</si>
  <si>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</si>
  <si>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</si>
  <si>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Duck</t>
  </si>
  <si>
    <t>Southern Shores</t>
  </si>
  <si>
    <t>Kitty Hawk</t>
  </si>
  <si>
    <t>Kill Devil Hills</t>
  </si>
  <si>
    <t>Nags Head</t>
  </si>
  <si>
    <t>Roanoke Island</t>
  </si>
  <si>
    <t xml:space="preserve">December </t>
  </si>
  <si>
    <t>Ocracoke - 20</t>
  </si>
  <si>
    <t>Ocracoke - 19</t>
  </si>
  <si>
    <t>Currituck Mainland - 20</t>
  </si>
  <si>
    <t>Currituck Mainland - 19</t>
  </si>
  <si>
    <t>Roanoke Island - 20</t>
  </si>
  <si>
    <t>Roanoke Island - 19</t>
  </si>
  <si>
    <t>All Hatteras - 20</t>
  </si>
  <si>
    <t>All Hatteras - 19</t>
  </si>
  <si>
    <t>Nags Head - 20</t>
  </si>
  <si>
    <t>Nags Head - 19</t>
  </si>
  <si>
    <t>Colington - 20</t>
  </si>
  <si>
    <t>Colington - 19</t>
  </si>
  <si>
    <t>Kill Devil Hills - 20</t>
  </si>
  <si>
    <t>Kill Devil Hills - 19</t>
  </si>
  <si>
    <t>Kitty Hawk - 20</t>
  </si>
  <si>
    <t>Kitty Hawk - 19</t>
  </si>
  <si>
    <t>Southern Shores - 20</t>
  </si>
  <si>
    <t>Southern Shores - 19</t>
  </si>
  <si>
    <t>Duck - 20</t>
  </si>
  <si>
    <t>Duck- 19</t>
  </si>
  <si>
    <t>Corolla - 20</t>
  </si>
  <si>
    <t>Corolla - 19</t>
  </si>
  <si>
    <t>Total Sold Volume</t>
  </si>
  <si>
    <t xml:space="preserve">Average </t>
  </si>
  <si>
    <t>Total Sold</t>
  </si>
  <si>
    <t>Median Sale Price</t>
  </si>
  <si>
    <t>Units Sold</t>
  </si>
  <si>
    <t>Median Price SFD</t>
  </si>
  <si>
    <t>Median Price Condo</t>
  </si>
  <si>
    <t>Average Sale Price</t>
  </si>
  <si>
    <t>SFD Median Sale Price</t>
  </si>
  <si>
    <t>Condo Median Sale Price</t>
  </si>
  <si>
    <t>Residential - Avg Sale Price</t>
  </si>
  <si>
    <t>Residential Median Sale Price</t>
  </si>
  <si>
    <t>% Chg</t>
  </si>
  <si>
    <t>Residential Propert Sales</t>
  </si>
  <si>
    <t>All Residential Sales</t>
  </si>
  <si>
    <t>Total Sale Price</t>
  </si>
  <si>
    <t>Commercial / Industrial</t>
  </si>
  <si>
    <t>Boatslip</t>
  </si>
  <si>
    <t>Acreage</t>
  </si>
  <si>
    <t>Land Sales</t>
  </si>
  <si>
    <t>Lots / Land Sales</t>
  </si>
  <si>
    <t>Lots / Land Median Price</t>
  </si>
  <si>
    <t>Lots / Land Average Price</t>
  </si>
  <si>
    <t>Lots / Land</t>
  </si>
  <si>
    <t>Lots / Land  Inventory</t>
  </si>
  <si>
    <t>Total Active Inventory</t>
  </si>
  <si>
    <t>Sold</t>
  </si>
  <si>
    <t>Date</t>
  </si>
  <si>
    <t>Residential Property Absorption Rate</t>
  </si>
  <si>
    <t>Absorption Rate in Weeks</t>
  </si>
  <si>
    <t>Sold Residential by Price Range</t>
  </si>
  <si>
    <t>$750,000 and Above</t>
  </si>
  <si>
    <t>$500,000 - $749,999</t>
  </si>
  <si>
    <t>Below $199,999K</t>
  </si>
  <si>
    <t>$200,000 - $499,999</t>
  </si>
  <si>
    <t>Total Under Contract</t>
  </si>
  <si>
    <t>Total Building Permits</t>
  </si>
  <si>
    <t>Manteo-20</t>
  </si>
  <si>
    <t>Manteo-19</t>
  </si>
  <si>
    <t>Kitty Hawk -  20</t>
  </si>
  <si>
    <t>Kitty Hawk -  19</t>
  </si>
  <si>
    <t>Duck -20</t>
  </si>
  <si>
    <t>Duck - 19</t>
  </si>
  <si>
    <t>Hatteras Island - 20</t>
  </si>
  <si>
    <t>Hatteras Island - 19</t>
  </si>
  <si>
    <t>Roanoke Island -19</t>
  </si>
  <si>
    <t>KDH - UnIncorporated - 20</t>
  </si>
  <si>
    <t>KDH - UnIncorporated -19</t>
  </si>
  <si>
    <t>2020 Total</t>
  </si>
  <si>
    <t>2019 Total</t>
  </si>
  <si>
    <t>Manteo-18</t>
  </si>
  <si>
    <t>Southern Shores - 18</t>
  </si>
  <si>
    <t>Nags Head - 18</t>
  </si>
  <si>
    <t>Kill Devil Hills - 18</t>
  </si>
  <si>
    <t>Kitty Hawk -  18</t>
  </si>
  <si>
    <t>Duck -19</t>
  </si>
  <si>
    <t>Duck - 18</t>
  </si>
  <si>
    <t>Hatteras Island - 18</t>
  </si>
  <si>
    <t>Roanoke Island -18</t>
  </si>
  <si>
    <t>KDH - UnIncorporated - 19</t>
  </si>
  <si>
    <t>KDH - UnIncorporated -18</t>
  </si>
  <si>
    <t>2018 Total</t>
  </si>
  <si>
    <t>Manteo-17</t>
  </si>
  <si>
    <t>Southern Shores - 17</t>
  </si>
  <si>
    <t>Nags Head - 17</t>
  </si>
  <si>
    <t>Kill Devil Hills - 17</t>
  </si>
  <si>
    <t>Kitty Hawk - 18</t>
  </si>
  <si>
    <t>Kitty Hawk -  17</t>
  </si>
  <si>
    <t>Duck -18</t>
  </si>
  <si>
    <t>Duck - 17</t>
  </si>
  <si>
    <t>Hatteras Island - 17</t>
  </si>
  <si>
    <t>Roanoke Island - 18</t>
  </si>
  <si>
    <t>Roanoke Island -17</t>
  </si>
  <si>
    <t>KDH - UnIncorporated - 18</t>
  </si>
  <si>
    <t>KDH - UnIncorporated -17</t>
  </si>
  <si>
    <t>2017 Total</t>
  </si>
  <si>
    <t>Manteo-16</t>
  </si>
  <si>
    <t>Southern Shores - 16</t>
  </si>
  <si>
    <t>Nags Head - 16</t>
  </si>
  <si>
    <t>Kill Devil Hills - 16</t>
  </si>
  <si>
    <t>Kitty Hawk - 17</t>
  </si>
  <si>
    <t>Kitty Hawk -  16</t>
  </si>
  <si>
    <t>Duck -17</t>
  </si>
  <si>
    <t>Duck - 16</t>
  </si>
  <si>
    <t>Hatteras Island - 16</t>
  </si>
  <si>
    <t>Roanoke Island - 17</t>
  </si>
  <si>
    <t>Roanoke Island -16</t>
  </si>
  <si>
    <t>KDH - UnIncorporated - 17</t>
  </si>
  <si>
    <t>KDH - UnIncorporated -16</t>
  </si>
  <si>
    <t>2016 Total</t>
  </si>
  <si>
    <t>Manteo</t>
  </si>
  <si>
    <t>Hatteras Island</t>
  </si>
  <si>
    <t>KDH - UnIncorporated</t>
  </si>
  <si>
    <t>Manteo - 20</t>
  </si>
  <si>
    <t>Southern Shores-20</t>
  </si>
  <si>
    <t>Nags Head-20</t>
  </si>
  <si>
    <t>Kill Devil Hills -20</t>
  </si>
  <si>
    <t>Kitty Hawk-20</t>
  </si>
  <si>
    <t>Hatteras Island -20</t>
  </si>
  <si>
    <t>Roanoke Island -20</t>
  </si>
  <si>
    <t>Manteo - 19</t>
  </si>
  <si>
    <t>Southern Shores-19</t>
  </si>
  <si>
    <t>Nags Head-19</t>
  </si>
  <si>
    <t>Kill Devil Hills -19</t>
  </si>
  <si>
    <t>Kitty Hawk-19</t>
  </si>
  <si>
    <t>Hatteras Island -19</t>
  </si>
  <si>
    <t>Manteo - 18</t>
  </si>
  <si>
    <t>Southern Shores-18</t>
  </si>
  <si>
    <t>Nags Head-18</t>
  </si>
  <si>
    <t>Kill Devil Hills -18</t>
  </si>
  <si>
    <t>Kitty Hawk-18</t>
  </si>
  <si>
    <t>Hatteras Island -18</t>
  </si>
  <si>
    <t xml:space="preserve">Manteo - 17 </t>
  </si>
  <si>
    <t>Total New Residential Permits</t>
  </si>
  <si>
    <t>Value of Building Permits 2011</t>
  </si>
  <si>
    <t>Value of Building Permits 2012</t>
  </si>
  <si>
    <t>Value of Building Permits 2013</t>
  </si>
  <si>
    <t>Value of Building Permits 2014</t>
  </si>
  <si>
    <t>Value of Building Permits 2015</t>
  </si>
  <si>
    <t>Value of Building Permits 2016</t>
  </si>
  <si>
    <t>Value of Building Permints 2017</t>
  </si>
  <si>
    <t>Value of Building Permints 2018</t>
  </si>
  <si>
    <t>Value of Building Permints 2019</t>
  </si>
  <si>
    <t>Value of Building Permints 2020</t>
  </si>
  <si>
    <t>Y-O-Y Total Building Permit Comparision as of April 2020</t>
  </si>
  <si>
    <t>2017 - Total Residential New Construction Building Permits</t>
  </si>
  <si>
    <t>YOY Building Permit Value</t>
  </si>
  <si>
    <t>YTD 2017 Total Residential New Construction Building Permit Value</t>
  </si>
  <si>
    <t>YTD 2016 Total Residential New Construction Building Permit Value</t>
  </si>
  <si>
    <t>ALL SALES</t>
  </si>
  <si>
    <t>Qty Sold</t>
  </si>
  <si>
    <t>Volume Sold</t>
  </si>
  <si>
    <t>Average Sale</t>
  </si>
  <si>
    <t>Median Sale</t>
  </si>
  <si>
    <t>Qty Active</t>
  </si>
  <si>
    <t>Current Period</t>
  </si>
  <si>
    <t>One year Ago</t>
  </si>
  <si>
    <t>Active = Active + UC / SH</t>
  </si>
  <si>
    <t>Increase / (Decrease)</t>
  </si>
  <si>
    <t xml:space="preserve">Current Period </t>
  </si>
  <si>
    <t>One Year Ago</t>
  </si>
  <si>
    <t>All Classes</t>
  </si>
  <si>
    <t>12 Months of Data / 12 Months of Data</t>
  </si>
  <si>
    <t>vs</t>
  </si>
  <si>
    <t>Previous Period</t>
  </si>
  <si>
    <t>RESIDENTIAL</t>
  </si>
  <si>
    <t>Year to Date Comparison - Residential Property</t>
  </si>
  <si>
    <t>Single Family Detached</t>
  </si>
  <si>
    <t>Condominium</t>
  </si>
  <si>
    <t>All Residential</t>
  </si>
  <si>
    <t>LAND</t>
  </si>
  <si>
    <t>Year to Date Comparison - Land Listings</t>
  </si>
  <si>
    <t>Land - Residential</t>
  </si>
  <si>
    <t>Increase / Decrease</t>
  </si>
  <si>
    <t>All Land</t>
  </si>
  <si>
    <t>Year to Year Comparison - Land Listings</t>
  </si>
  <si>
    <t>DISTRESSED PROPERTY</t>
  </si>
  <si>
    <t>Year to Date Comparison - Distressed Properties</t>
  </si>
  <si>
    <t>Residential - Short Sale</t>
  </si>
  <si>
    <t>Residential - Bank Owned</t>
  </si>
  <si>
    <t>All Residential - Distressed</t>
  </si>
  <si>
    <t>Hot Sheet Data</t>
  </si>
  <si>
    <t>New Listings</t>
  </si>
  <si>
    <t>BOM</t>
  </si>
  <si>
    <t>Price Changes</t>
  </si>
  <si>
    <t xml:space="preserve"> </t>
  </si>
  <si>
    <t>Withdrawn</t>
  </si>
  <si>
    <t>Expired</t>
  </si>
  <si>
    <t>UC / SH</t>
  </si>
  <si>
    <t>Rented</t>
  </si>
  <si>
    <t>TOM</t>
  </si>
  <si>
    <t xml:space="preserve">Total </t>
  </si>
  <si>
    <t>Active Data</t>
  </si>
  <si>
    <t>Total Active Listings</t>
  </si>
  <si>
    <t>Commercial Rental Listings</t>
  </si>
  <si>
    <t>Residential Rental Listings</t>
  </si>
  <si>
    <t xml:space="preserve">RES Under Contract / Continue to Show </t>
  </si>
  <si>
    <t>LND Under Contract / Continue to Show</t>
  </si>
  <si>
    <t>COM Under Contract / Continue to Show</t>
  </si>
  <si>
    <t>Monthly Under Contract (Market Monitor)</t>
  </si>
  <si>
    <t>Calculated Under Contract</t>
  </si>
  <si>
    <t>New Res</t>
  </si>
  <si>
    <t>New Land</t>
  </si>
  <si>
    <t>New Commercial</t>
  </si>
  <si>
    <t>Residential Rental</t>
  </si>
  <si>
    <t>Commercial Rental</t>
  </si>
  <si>
    <t>Sold Data</t>
  </si>
  <si>
    <t>Residential How Sold</t>
  </si>
  <si>
    <t>Conventional</t>
  </si>
  <si>
    <t>Cash</t>
  </si>
  <si>
    <t>FHA</t>
  </si>
  <si>
    <t>2013 updated 03/07/14   2014 Data updated 03/07/14</t>
  </si>
  <si>
    <t>Jumbo</t>
  </si>
  <si>
    <t>USDA</t>
  </si>
  <si>
    <t>Other</t>
  </si>
  <si>
    <t>VA</t>
  </si>
  <si>
    <t>Current Period (March 2013 to Feb 2014</t>
  </si>
  <si>
    <t>Previous Period (March 2012 to Feb 2013)</t>
  </si>
  <si>
    <t>Residential Sold Data</t>
  </si>
  <si>
    <t>Total Average Sale Price</t>
  </si>
  <si>
    <t>Total Median Sale Price</t>
  </si>
  <si>
    <t>Total Sale Volumn</t>
  </si>
  <si>
    <t>Dollar Value Under Contract</t>
  </si>
  <si>
    <t>SFD Units Sold</t>
  </si>
  <si>
    <t>SF Average Sale Price</t>
  </si>
  <si>
    <t>SF Median Sale Price</t>
  </si>
  <si>
    <t>SF Total Sale Volumn</t>
  </si>
  <si>
    <t>Condo Units Sold</t>
  </si>
  <si>
    <t>Condo Average Sale Price</t>
  </si>
  <si>
    <t>Condo Total Sale Volumn</t>
  </si>
  <si>
    <t>.</t>
  </si>
  <si>
    <t>Short Sale Sold</t>
  </si>
  <si>
    <t>Bank Owned Sold</t>
  </si>
  <si>
    <t>Short Sales in Active Inventory</t>
  </si>
  <si>
    <t>Bank Owned in Active Inventory</t>
  </si>
  <si>
    <t>Land Sold Data</t>
  </si>
  <si>
    <t>Land Type Sold</t>
  </si>
  <si>
    <t>Comm / Industrial</t>
  </si>
  <si>
    <t>Boat Slip</t>
  </si>
  <si>
    <t>Total Units Sold</t>
  </si>
  <si>
    <t>Commercial Sold Data</t>
  </si>
  <si>
    <t>Units</t>
  </si>
  <si>
    <t>Residential Price / SQFT</t>
  </si>
  <si>
    <t>Average DOM</t>
  </si>
  <si>
    <t>Lots / Land Yearly Sales</t>
  </si>
  <si>
    <t>Misc</t>
  </si>
  <si>
    <t>Manteo - 21</t>
  </si>
  <si>
    <t>Southern Shores-21</t>
  </si>
  <si>
    <t>Kill Devil Hills -21</t>
  </si>
  <si>
    <t>Kitty Hawk-21</t>
  </si>
  <si>
    <t>Duck - 21</t>
  </si>
  <si>
    <t>Hatteras Island -21</t>
  </si>
  <si>
    <t>Roanoke Island -21</t>
  </si>
  <si>
    <t>KDH - UnIncorporated - 21</t>
  </si>
  <si>
    <t>Manteo-21</t>
  </si>
  <si>
    <t>Southern Shores - 21</t>
  </si>
  <si>
    <t>Nags Head - 21</t>
  </si>
  <si>
    <t>Kill Devil Hills - 21</t>
  </si>
  <si>
    <t>Kitty Hawk -  21</t>
  </si>
  <si>
    <t>Duck -21</t>
  </si>
  <si>
    <t>Hatteras Island - 21</t>
  </si>
  <si>
    <t>Roanoke Island - 21</t>
  </si>
  <si>
    <t>KDH - UnIncorporated -20</t>
  </si>
  <si>
    <t>2021 Total</t>
  </si>
  <si>
    <t>2020Total</t>
  </si>
  <si>
    <t>Value of Building Permints 2021</t>
  </si>
  <si>
    <t>Kitty Hawk - 21</t>
  </si>
  <si>
    <t>Nags Head-21</t>
  </si>
  <si>
    <t>Duck-21</t>
  </si>
  <si>
    <t>KDH - UnIncorporated -21</t>
  </si>
  <si>
    <t>Shawboro</t>
  </si>
  <si>
    <t>Powells Point</t>
  </si>
  <si>
    <t>Popular Branch</t>
  </si>
  <si>
    <t>Point Harbor</t>
  </si>
  <si>
    <t>Moyock</t>
  </si>
  <si>
    <t>Knotts Island</t>
  </si>
  <si>
    <t>Jarvisburg</t>
  </si>
  <si>
    <t>Harbinger</t>
  </si>
  <si>
    <t>Grandy</t>
  </si>
  <si>
    <t>Gibbs Woods</t>
  </si>
  <si>
    <t>Currituck</t>
  </si>
  <si>
    <t>Corolla</t>
  </si>
  <si>
    <t>Coinjock</t>
  </si>
  <si>
    <t>Corova</t>
  </si>
  <si>
    <t>Barco</t>
  </si>
  <si>
    <t>Aydlett</t>
  </si>
  <si>
    <t>Currituck 2020</t>
  </si>
  <si>
    <t>Currituck 2021</t>
  </si>
  <si>
    <t>Powels Point</t>
  </si>
  <si>
    <t>Yearly Residential Sales</t>
  </si>
  <si>
    <t>Under Contracts</t>
  </si>
  <si>
    <t>All Property Sales</t>
  </si>
  <si>
    <t>Yearly Distressed Sales</t>
  </si>
  <si>
    <t>Lots / Land Average DOM</t>
  </si>
  <si>
    <t>LOTS / LAND DOM</t>
  </si>
  <si>
    <t>Resindential Avg Days on Market</t>
  </si>
  <si>
    <t>Lots / Land Avg Days on Market</t>
  </si>
  <si>
    <t>Manteo - 22</t>
  </si>
  <si>
    <t>Southern Shores-22</t>
  </si>
  <si>
    <t>Nags Head-22</t>
  </si>
  <si>
    <t>Kill Devil Hills -22</t>
  </si>
  <si>
    <t>Kitty Hawk-22</t>
  </si>
  <si>
    <t>Duck - 22</t>
  </si>
  <si>
    <t>Hatteras Island -22</t>
  </si>
  <si>
    <t>Roanoke Island -22</t>
  </si>
  <si>
    <t>KDH - UnIncorporated - 22</t>
  </si>
  <si>
    <t>Currituck 2022</t>
  </si>
  <si>
    <t>Value of Building Permints 2022</t>
  </si>
  <si>
    <t>Manteo-22</t>
  </si>
  <si>
    <t>Southern Shores - 22</t>
  </si>
  <si>
    <t>Nags Head - 22</t>
  </si>
  <si>
    <t>Kill Devil Hills - 22</t>
  </si>
  <si>
    <t>Kitty Hawk -  22</t>
  </si>
  <si>
    <t>Duck -22</t>
  </si>
  <si>
    <t>Hatteras Island - 22</t>
  </si>
  <si>
    <t>Roanoke Island - 22</t>
  </si>
  <si>
    <t>2022 Total</t>
  </si>
  <si>
    <t>Duck-22</t>
  </si>
  <si>
    <t>Kitty Hawk - 22</t>
  </si>
  <si>
    <t>KDH - UnIncorporated -22</t>
  </si>
  <si>
    <t>Augy</t>
  </si>
  <si>
    <t xml:space="preserve">July </t>
  </si>
  <si>
    <t>No Data</t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</si>
  <si>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Commercial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</si>
  <si>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Land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</si>
  <si>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Residential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</si>
  <si>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Resindential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</si>
  <si>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Land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</si>
  <si>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Commercial Listings</t>
    </r>
  </si>
  <si>
    <t>Lots / Land Averave Price</t>
  </si>
  <si>
    <t>Lots Land Avg Days on Market</t>
  </si>
  <si>
    <t>Currituck 2023</t>
  </si>
  <si>
    <t>Value of Building Permints 2023</t>
  </si>
  <si>
    <t>Manteo - 23</t>
  </si>
  <si>
    <t>Southern Shores-23</t>
  </si>
  <si>
    <t>Nags Head-23</t>
  </si>
  <si>
    <t>Kill Devil Hills -23</t>
  </si>
  <si>
    <t>Kitty Hawk-23</t>
  </si>
  <si>
    <t>Duck - 23</t>
  </si>
  <si>
    <t>Hatteras Island -23</t>
  </si>
  <si>
    <t>Roanoke Island -23</t>
  </si>
  <si>
    <t>KDH - UnIncorporated - 23</t>
  </si>
  <si>
    <t>Manteo-23</t>
  </si>
  <si>
    <t>Southern Shores - 23</t>
  </si>
  <si>
    <t>Nags Head - 23</t>
  </si>
  <si>
    <t>Kill Devil Hills - 23</t>
  </si>
  <si>
    <t>Kitty Hawk -  23</t>
  </si>
  <si>
    <t>Duck -23</t>
  </si>
  <si>
    <t>Hatteras Island - 23</t>
  </si>
  <si>
    <t>Roanoke Island - 23</t>
  </si>
  <si>
    <t>Duck-23</t>
  </si>
  <si>
    <t>Kitty Hawk - 23</t>
  </si>
  <si>
    <t>KDH - UnIncorporated -23</t>
  </si>
  <si>
    <t>2023 Total</t>
  </si>
  <si>
    <t>Previous Period (Aug 2021 to July 2022)</t>
  </si>
  <si>
    <t>Current Period ( Aug 2022 to July 2023)</t>
  </si>
  <si>
    <t>Aug'23</t>
  </si>
  <si>
    <t>Aug'22</t>
  </si>
  <si>
    <t>Aug'21</t>
  </si>
  <si>
    <t>Aug'20</t>
  </si>
  <si>
    <t>2022 updated 07.27.23              2023 Data updated 09.05.23</t>
  </si>
  <si>
    <t>2022 updated 07.14.23              2023 Data updated 09.06.23</t>
  </si>
  <si>
    <t>2022 updated 07.14.23             2023 Data updated 09.06.23</t>
  </si>
  <si>
    <t>Yearly SFD Sales</t>
  </si>
  <si>
    <t>Yearly SFD Median Sales Price</t>
  </si>
  <si>
    <t>Yearly Condo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</si>
</sst>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164" formatCode="[$-409]mmm\-yy"/>
    <numFmt numFmtId="165" formatCode="&quot;$&quot;#,##0"/>
    <numFmt numFmtId="166" formatCode="&quot;$&quot;#,##0.00"/>
    <numFmt numFmtId="167" formatCode="[$-409]mmmmm"/>
    <numFmt numFmtId="168" formatCode="0_);[Red]\(0\)"/>
    <numFmt numFmtId="169" formatCode="[$-409]mmm\-yy;@"/>
    <numFmt numFmtId="170" formatCode="[$-409]d\-mmm;@"/>
  </numFmts>
  <fonts count="30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Arial"/>
      <family val="2"/>
    </font>
    <font>
      <sz val="8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8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2"/>
      <name val="Calibri"/>
      <family val="2"/>
    </font>
    <font>
      <sz val="8"/>
      <name val="Arial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FF6600"/>
        <bgColor rgb="FFFF6600"/>
      </patternFill>
    </fill>
    <fill>
      <patternFill patternType="solid">
        <fgColor rgb="FF339BFF"/>
        <bgColor rgb="FF339BFF"/>
      </patternFill>
    </fill>
    <fill>
      <patternFill patternType="solid">
        <fgColor rgb="FFFFC000"/>
        <bgColor rgb="FFFFC00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rgb="FF7F7F7F"/>
        <bgColor rgb="FF7F7F7F"/>
      </patternFill>
    </fill>
    <fill>
      <patternFill patternType="solid">
        <fgColor rgb="FFFBD4B4"/>
        <bgColor rgb="FFFBD4B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00B0F0"/>
        <bgColor rgb="FFD9959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rgb="FF00B0F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339BFF"/>
      </patternFill>
    </fill>
    <fill>
      <patternFill patternType="solid">
        <fgColor theme="5" tint="0.39997558519241921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rgb="FF00B0F0"/>
      </patternFill>
    </fill>
    <fill>
      <patternFill patternType="solid">
        <fgColor theme="5" tint="0.39997558519241921"/>
        <bgColor rgb="FF339BFF"/>
      </patternFill>
    </fill>
    <fill>
      <patternFill patternType="solid">
        <fgColor rgb="FF92D050"/>
        <bgColor rgb="FFD99594"/>
      </patternFill>
    </fill>
  </fills>
  <borders count="45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6" fillId="0" borderId="12"/>
  </cellStyleXfs>
  <cellXfs count="299">
    <xf numFmtId="0" fontId="0" fillId="0" borderId="0" xfId="0"/>
    <xf numFmtId="164" fontId="7" fillId="0" borderId="0" xfId="0" applyNumberFormat="1" applyFont="1"/>
    <xf numFmtId="0" fontId="8" fillId="0" borderId="0" xfId="0" applyFont="1"/>
    <xf numFmtId="17" fontId="7" fillId="0" borderId="0" xfId="0" applyNumberFormat="1" applyFont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/>
    </xf>
    <xf numFmtId="9" fontId="13" fillId="2" borderId="4" xfId="0" applyNumberFormat="1" applyFont="1" applyFill="1" applyBorder="1" applyAlignment="1">
      <alignment horizontal="center"/>
    </xf>
    <xf numFmtId="0" fontId="7" fillId="4" borderId="4" xfId="0" applyFont="1" applyFill="1" applyBorder="1"/>
    <xf numFmtId="0" fontId="7" fillId="5" borderId="4" xfId="0" applyFont="1" applyFill="1" applyBorder="1"/>
    <xf numFmtId="164" fontId="7" fillId="4" borderId="4" xfId="0" applyNumberFormat="1" applyFont="1" applyFill="1" applyBorder="1"/>
    <xf numFmtId="0" fontId="7" fillId="4" borderId="4" xfId="0" applyFont="1" applyFill="1" applyBorder="1" applyAlignment="1">
      <alignment horizontal="center"/>
    </xf>
    <xf numFmtId="164" fontId="7" fillId="0" borderId="0" xfId="0" applyNumberFormat="1" applyFont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9" fontId="7" fillId="4" borderId="4" xfId="0" applyNumberFormat="1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9" fontId="7" fillId="4" borderId="4" xfId="0" applyNumberFormat="1" applyFont="1" applyFill="1" applyBorder="1" applyAlignment="1">
      <alignment horizontal="center" vertical="center"/>
    </xf>
    <xf numFmtId="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4" fillId="0" borderId="0" xfId="0" applyFont="1"/>
    <xf numFmtId="0" fontId="7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7" fillId="6" borderId="4" xfId="0" applyFont="1" applyFill="1" applyBorder="1" applyAlignment="1">
      <alignment horizontal="left"/>
    </xf>
    <xf numFmtId="0" fontId="16" fillId="6" borderId="4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164" fontId="7" fillId="4" borderId="4" xfId="0" applyNumberFormat="1" applyFont="1" applyFill="1" applyBorder="1" applyAlignment="1">
      <alignment horizontal="center"/>
    </xf>
    <xf numFmtId="165" fontId="7" fillId="4" borderId="4" xfId="0" applyNumberFormat="1" applyFont="1" applyFill="1" applyBorder="1"/>
    <xf numFmtId="165" fontId="7" fillId="0" borderId="0" xfId="0" applyNumberFormat="1" applyFont="1"/>
    <xf numFmtId="165" fontId="7" fillId="0" borderId="0" xfId="0" applyNumberFormat="1" applyFont="1" applyAlignment="1">
      <alignment horizontal="center"/>
    </xf>
    <xf numFmtId="166" fontId="7" fillId="0" borderId="0" xfId="0" applyNumberFormat="1" applyFont="1"/>
    <xf numFmtId="165" fontId="13" fillId="2" borderId="4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7" fillId="4" borderId="4" xfId="0" applyNumberFormat="1" applyFont="1" applyFill="1" applyBorder="1" applyAlignment="1">
      <alignment horizontal="center"/>
    </xf>
    <xf numFmtId="3" fontId="7" fillId="4" borderId="4" xfId="0" applyNumberFormat="1" applyFont="1" applyFill="1" applyBorder="1"/>
    <xf numFmtId="0" fontId="7" fillId="0" borderId="0" xfId="0" applyFont="1"/>
    <xf numFmtId="0" fontId="14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7" fillId="4" borderId="4" xfId="0" applyFont="1" applyFill="1" applyBorder="1" applyAlignment="1">
      <alignment horizontal="center" wrapText="1"/>
    </xf>
    <xf numFmtId="166" fontId="7" fillId="4" borderId="4" xfId="0" applyNumberFormat="1" applyFont="1" applyFill="1" applyBorder="1"/>
    <xf numFmtId="167" fontId="7" fillId="4" borderId="4" xfId="0" applyNumberFormat="1" applyFont="1" applyFill="1" applyBorder="1" applyAlignment="1">
      <alignment horizontal="center" wrapText="1"/>
    </xf>
    <xf numFmtId="167" fontId="7" fillId="4" borderId="4" xfId="0" applyNumberFormat="1" applyFont="1" applyFill="1" applyBorder="1" applyAlignment="1">
      <alignment horizontal="center"/>
    </xf>
    <xf numFmtId="2" fontId="7" fillId="4" borderId="4" xfId="0" applyNumberFormat="1" applyFont="1" applyFill="1" applyBorder="1"/>
    <xf numFmtId="17" fontId="7" fillId="0" borderId="0" xfId="0" applyNumberFormat="1" applyFont="1" applyAlignment="1">
      <alignment horizontal="center"/>
    </xf>
    <xf numFmtId="9" fontId="14" fillId="0" borderId="0" xfId="0" applyNumberFormat="1" applyFont="1" applyAlignment="1">
      <alignment horizontal="center"/>
    </xf>
    <xf numFmtId="1" fontId="7" fillId="0" borderId="0" xfId="0" applyNumberFormat="1" applyFont="1"/>
    <xf numFmtId="1" fontId="7" fillId="4" borderId="4" xfId="0" applyNumberFormat="1" applyFont="1" applyFill="1" applyBorder="1"/>
    <xf numFmtId="0" fontId="7" fillId="7" borderId="4" xfId="0" applyFont="1" applyFill="1" applyBorder="1"/>
    <xf numFmtId="1" fontId="16" fillId="0" borderId="0" xfId="0" applyNumberFormat="1" applyFont="1"/>
    <xf numFmtId="17" fontId="7" fillId="4" borderId="4" xfId="0" applyNumberFormat="1" applyFont="1" applyFill="1" applyBorder="1"/>
    <xf numFmtId="0" fontId="7" fillId="0" borderId="0" xfId="0" applyFont="1" applyAlignment="1">
      <alignment wrapText="1"/>
    </xf>
    <xf numFmtId="165" fontId="7" fillId="0" borderId="0" xfId="0" applyNumberFormat="1" applyFont="1" applyAlignment="1">
      <alignment wrapText="1"/>
    </xf>
    <xf numFmtId="165" fontId="7" fillId="4" borderId="4" xfId="0" applyNumberFormat="1" applyFont="1" applyFill="1" applyBorder="1" applyAlignment="1">
      <alignment wrapText="1"/>
    </xf>
    <xf numFmtId="0" fontId="7" fillId="8" borderId="4" xfId="0" applyFont="1" applyFill="1" applyBorder="1"/>
    <xf numFmtId="0" fontId="11" fillId="0" borderId="6" xfId="0" applyFont="1" applyBorder="1" applyAlignment="1">
      <alignment horizontal="center"/>
    </xf>
    <xf numFmtId="9" fontId="11" fillId="0" borderId="6" xfId="0" applyNumberFormat="1" applyFont="1" applyBorder="1"/>
    <xf numFmtId="0" fontId="11" fillId="0" borderId="17" xfId="0" applyFont="1" applyBorder="1" applyAlignment="1">
      <alignment horizontal="center"/>
    </xf>
    <xf numFmtId="0" fontId="11" fillId="0" borderId="0" xfId="0" applyFont="1"/>
    <xf numFmtId="9" fontId="11" fillId="0" borderId="0" xfId="0" applyNumberFormat="1" applyFont="1"/>
    <xf numFmtId="9" fontId="11" fillId="0" borderId="19" xfId="0" applyNumberFormat="1" applyFont="1" applyBorder="1"/>
    <xf numFmtId="0" fontId="11" fillId="0" borderId="0" xfId="0" applyFont="1" applyAlignment="1">
      <alignment horizontal="center"/>
    </xf>
    <xf numFmtId="6" fontId="11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9" fontId="11" fillId="0" borderId="19" xfId="0" applyNumberFormat="1" applyFont="1" applyBorder="1" applyAlignment="1">
      <alignment horizontal="center"/>
    </xf>
    <xf numFmtId="0" fontId="19" fillId="9" borderId="4" xfId="0" applyFont="1" applyFill="1" applyBorder="1"/>
    <xf numFmtId="168" fontId="11" fillId="4" borderId="4" xfId="0" applyNumberFormat="1" applyFont="1" applyFill="1" applyBorder="1" applyAlignment="1">
      <alignment horizontal="center"/>
    </xf>
    <xf numFmtId="9" fontId="11" fillId="4" borderId="4" xfId="0" applyNumberFormat="1" applyFont="1" applyFill="1" applyBorder="1" applyAlignment="1">
      <alignment horizontal="center"/>
    </xf>
    <xf numFmtId="6" fontId="11" fillId="4" borderId="4" xfId="0" applyNumberFormat="1" applyFont="1" applyFill="1" applyBorder="1" applyAlignment="1">
      <alignment horizontal="center"/>
    </xf>
    <xf numFmtId="9" fontId="11" fillId="4" borderId="20" xfId="0" applyNumberFormat="1" applyFont="1" applyFill="1" applyBorder="1" applyAlignment="1">
      <alignment horizontal="center"/>
    </xf>
    <xf numFmtId="9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0" fontId="11" fillId="4" borderId="4" xfId="0" applyFont="1" applyFill="1" applyBorder="1" applyAlignment="1">
      <alignment horizontal="center"/>
    </xf>
    <xf numFmtId="1" fontId="11" fillId="4" borderId="4" xfId="0" applyNumberFormat="1" applyFont="1" applyFill="1" applyBorder="1" applyAlignment="1">
      <alignment horizontal="center"/>
    </xf>
    <xf numFmtId="168" fontId="11" fillId="0" borderId="22" xfId="0" applyNumberFormat="1" applyFont="1" applyBorder="1" applyAlignment="1">
      <alignment horizontal="center"/>
    </xf>
    <xf numFmtId="9" fontId="11" fillId="0" borderId="22" xfId="0" applyNumberFormat="1" applyFont="1" applyBorder="1" applyAlignment="1">
      <alignment horizontal="center"/>
    </xf>
    <xf numFmtId="6" fontId="11" fillId="4" borderId="23" xfId="0" applyNumberFormat="1" applyFont="1" applyFill="1" applyBorder="1" applyAlignment="1">
      <alignment horizontal="center"/>
    </xf>
    <xf numFmtId="9" fontId="11" fillId="4" borderId="23" xfId="0" applyNumberFormat="1" applyFont="1" applyFill="1" applyBorder="1" applyAlignment="1">
      <alignment horizontal="center"/>
    </xf>
    <xf numFmtId="168" fontId="11" fillId="4" borderId="23" xfId="0" applyNumberFormat="1" applyFont="1" applyFill="1" applyBorder="1" applyAlignment="1">
      <alignment horizontal="center"/>
    </xf>
    <xf numFmtId="9" fontId="11" fillId="0" borderId="24" xfId="0" applyNumberFormat="1" applyFont="1" applyBorder="1" applyAlignment="1">
      <alignment horizontal="center"/>
    </xf>
    <xf numFmtId="9" fontId="7" fillId="0" borderId="0" xfId="0" applyNumberFormat="1" applyFont="1"/>
    <xf numFmtId="9" fontId="7" fillId="8" borderId="4" xfId="0" applyNumberFormat="1" applyFont="1" applyFill="1" applyBorder="1"/>
    <xf numFmtId="0" fontId="7" fillId="8" borderId="28" xfId="0" applyFont="1" applyFill="1" applyBorder="1"/>
    <xf numFmtId="0" fontId="7" fillId="0" borderId="22" xfId="0" applyFont="1" applyBorder="1" applyAlignment="1">
      <alignment horizontal="center"/>
    </xf>
    <xf numFmtId="0" fontId="11" fillId="8" borderId="28" xfId="0" applyFont="1" applyFill="1" applyBorder="1"/>
    <xf numFmtId="0" fontId="11" fillId="8" borderId="4" xfId="0" applyFont="1" applyFill="1" applyBorder="1"/>
    <xf numFmtId="9" fontId="11" fillId="8" borderId="28" xfId="0" applyNumberFormat="1" applyFont="1" applyFill="1" applyBorder="1"/>
    <xf numFmtId="0" fontId="11" fillId="8" borderId="4" xfId="0" applyFont="1" applyFill="1" applyBorder="1" applyAlignment="1">
      <alignment horizontal="center"/>
    </xf>
    <xf numFmtId="6" fontId="11" fillId="0" borderId="19" xfId="0" applyNumberFormat="1" applyFont="1" applyBorder="1"/>
    <xf numFmtId="9" fontId="11" fillId="8" borderId="4" xfId="0" applyNumberFormat="1" applyFont="1" applyFill="1" applyBorder="1"/>
    <xf numFmtId="9" fontId="11" fillId="8" borderId="4" xfId="0" applyNumberFormat="1" applyFont="1" applyFill="1" applyBorder="1" applyAlignment="1">
      <alignment horizontal="center"/>
    </xf>
    <xf numFmtId="168" fontId="11" fillId="8" borderId="28" xfId="0" applyNumberFormat="1" applyFont="1" applyFill="1" applyBorder="1" applyAlignment="1">
      <alignment horizontal="center"/>
    </xf>
    <xf numFmtId="9" fontId="11" fillId="8" borderId="28" xfId="0" applyNumberFormat="1" applyFont="1" applyFill="1" applyBorder="1" applyAlignment="1">
      <alignment horizontal="center"/>
    </xf>
    <xf numFmtId="1" fontId="11" fillId="8" borderId="28" xfId="0" applyNumberFormat="1" applyFont="1" applyFill="1" applyBorder="1" applyAlignment="1">
      <alignment horizontal="center"/>
    </xf>
    <xf numFmtId="0" fontId="7" fillId="10" borderId="4" xfId="0" applyFont="1" applyFill="1" applyBorder="1"/>
    <xf numFmtId="0" fontId="11" fillId="0" borderId="19" xfId="0" applyFont="1" applyBorder="1" applyAlignment="1">
      <alignment horizontal="center"/>
    </xf>
    <xf numFmtId="0" fontId="11" fillId="0" borderId="19" xfId="0" applyFont="1" applyBorder="1"/>
    <xf numFmtId="0" fontId="7" fillId="0" borderId="19" xfId="0" applyFont="1" applyBorder="1"/>
    <xf numFmtId="0" fontId="11" fillId="4" borderId="4" xfId="0" applyFont="1" applyFill="1" applyBorder="1"/>
    <xf numFmtId="6" fontId="11" fillId="4" borderId="20" xfId="0" applyNumberFormat="1" applyFont="1" applyFill="1" applyBorder="1"/>
    <xf numFmtId="9" fontId="11" fillId="4" borderId="32" xfId="0" applyNumberFormat="1" applyFont="1" applyFill="1" applyBorder="1" applyAlignment="1">
      <alignment horizontal="center"/>
    </xf>
    <xf numFmtId="6" fontId="11" fillId="4" borderId="4" xfId="0" applyNumberFormat="1" applyFont="1" applyFill="1" applyBorder="1"/>
    <xf numFmtId="0" fontId="7" fillId="11" borderId="4" xfId="0" applyFont="1" applyFill="1" applyBorder="1"/>
    <xf numFmtId="165" fontId="11" fillId="0" borderId="0" xfId="0" applyNumberFormat="1" applyFont="1" applyAlignment="1">
      <alignment horizontal="center"/>
    </xf>
    <xf numFmtId="165" fontId="11" fillId="4" borderId="4" xfId="0" applyNumberFormat="1" applyFont="1" applyFill="1" applyBorder="1" applyAlignment="1">
      <alignment horizontal="center"/>
    </xf>
    <xf numFmtId="0" fontId="11" fillId="4" borderId="20" xfId="0" applyFont="1" applyFill="1" applyBorder="1"/>
    <xf numFmtId="0" fontId="7" fillId="4" borderId="20" xfId="0" applyFont="1" applyFill="1" applyBorder="1" applyAlignment="1">
      <alignment horizontal="center"/>
    </xf>
    <xf numFmtId="0" fontId="7" fillId="9" borderId="4" xfId="0" applyFont="1" applyFill="1" applyBorder="1"/>
    <xf numFmtId="0" fontId="11" fillId="0" borderId="9" xfId="0" applyFont="1" applyBorder="1" applyAlignment="1">
      <alignment horizontal="center"/>
    </xf>
    <xf numFmtId="0" fontId="11" fillId="0" borderId="9" xfId="0" applyFont="1" applyBorder="1"/>
    <xf numFmtId="6" fontId="11" fillId="0" borderId="0" xfId="0" applyNumberFormat="1" applyFont="1"/>
    <xf numFmtId="9" fontId="11" fillId="0" borderId="9" xfId="0" applyNumberFormat="1" applyFont="1" applyBorder="1" applyAlignment="1">
      <alignment horizontal="center"/>
    </xf>
    <xf numFmtId="0" fontId="11" fillId="4" borderId="37" xfId="0" applyFont="1" applyFill="1" applyBorder="1" applyAlignment="1">
      <alignment horizontal="center"/>
    </xf>
    <xf numFmtId="168" fontId="11" fillId="4" borderId="39" xfId="0" applyNumberFormat="1" applyFont="1" applyFill="1" applyBorder="1" applyAlignment="1">
      <alignment horizontal="center"/>
    </xf>
    <xf numFmtId="9" fontId="11" fillId="4" borderId="39" xfId="0" applyNumberFormat="1" applyFont="1" applyFill="1" applyBorder="1" applyAlignment="1">
      <alignment horizontal="center"/>
    </xf>
    <xf numFmtId="6" fontId="11" fillId="4" borderId="39" xfId="0" applyNumberFormat="1" applyFont="1" applyFill="1" applyBorder="1"/>
    <xf numFmtId="9" fontId="11" fillId="4" borderId="40" xfId="0" applyNumberFormat="1" applyFont="1" applyFill="1" applyBorder="1" applyAlignment="1">
      <alignment horizontal="center"/>
    </xf>
    <xf numFmtId="164" fontId="7" fillId="12" borderId="4" xfId="0" applyNumberFormat="1" applyFont="1" applyFill="1" applyBorder="1" applyAlignment="1">
      <alignment horizontal="center"/>
    </xf>
    <xf numFmtId="0" fontId="7" fillId="10" borderId="4" xfId="0" applyFont="1" applyFill="1" applyBorder="1" applyAlignment="1">
      <alignment horizontal="center"/>
    </xf>
    <xf numFmtId="0" fontId="7" fillId="12" borderId="4" xfId="0" applyFont="1" applyFill="1" applyBorder="1" applyAlignment="1">
      <alignment horizontal="center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7" fillId="12" borderId="42" xfId="0" applyFont="1" applyFill="1" applyBorder="1"/>
    <xf numFmtId="0" fontId="7" fillId="10" borderId="4" xfId="0" applyFont="1" applyFill="1" applyBorder="1" applyAlignment="1">
      <alignment horizontal="center" wrapText="1"/>
    </xf>
    <xf numFmtId="164" fontId="7" fillId="10" borderId="4" xfId="0" applyNumberFormat="1" applyFont="1" applyFill="1" applyBorder="1" applyAlignment="1">
      <alignment horizontal="center"/>
    </xf>
    <xf numFmtId="164" fontId="7" fillId="10" borderId="4" xfId="0" applyNumberFormat="1" applyFont="1" applyFill="1" applyBorder="1"/>
    <xf numFmtId="0" fontId="7" fillId="12" borderId="4" xfId="0" applyFont="1" applyFill="1" applyBorder="1"/>
    <xf numFmtId="0" fontId="7" fillId="2" borderId="4" xfId="0" applyFont="1" applyFill="1" applyBorder="1"/>
    <xf numFmtId="0" fontId="7" fillId="13" borderId="4" xfId="0" applyFont="1" applyFill="1" applyBorder="1" applyAlignment="1">
      <alignment horizontal="center"/>
    </xf>
    <xf numFmtId="0" fontId="7" fillId="13" borderId="4" xfId="0" applyFont="1" applyFill="1" applyBorder="1"/>
    <xf numFmtId="165" fontId="7" fillId="0" borderId="0" xfId="0" applyNumberFormat="1" applyFont="1" applyAlignment="1">
      <alignment horizontal="right"/>
    </xf>
    <xf numFmtId="165" fontId="7" fillId="12" borderId="4" xfId="0" applyNumberFormat="1" applyFont="1" applyFill="1" applyBorder="1" applyAlignment="1">
      <alignment horizontal="right"/>
    </xf>
    <xf numFmtId="165" fontId="7" fillId="14" borderId="4" xfId="0" applyNumberFormat="1" applyFont="1" applyFill="1" applyBorder="1" applyAlignment="1">
      <alignment horizontal="right"/>
    </xf>
    <xf numFmtId="0" fontId="7" fillId="12" borderId="4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/>
    </xf>
    <xf numFmtId="164" fontId="7" fillId="10" borderId="4" xfId="0" applyNumberFormat="1" applyFont="1" applyFill="1" applyBorder="1" applyAlignment="1">
      <alignment horizontal="center" vertical="center"/>
    </xf>
    <xf numFmtId="165" fontId="7" fillId="12" borderId="4" xfId="0" applyNumberFormat="1" applyFont="1" applyFill="1" applyBorder="1"/>
    <xf numFmtId="0" fontId="16" fillId="10" borderId="4" xfId="0" applyFont="1" applyFill="1" applyBorder="1" applyAlignment="1">
      <alignment horizontal="center"/>
    </xf>
    <xf numFmtId="0" fontId="7" fillId="6" borderId="4" xfId="0" applyFont="1" applyFill="1" applyBorder="1"/>
    <xf numFmtId="0" fontId="7" fillId="0" borderId="0" xfId="0" applyFont="1" applyAlignment="1">
      <alignment horizontal="right"/>
    </xf>
    <xf numFmtId="0" fontId="0" fillId="15" borderId="0" xfId="0" applyFill="1"/>
    <xf numFmtId="0" fontId="20" fillId="0" borderId="0" xfId="0" applyFont="1" applyAlignment="1">
      <alignment wrapText="1"/>
    </xf>
    <xf numFmtId="0" fontId="20" fillId="0" borderId="0" xfId="0" applyFont="1"/>
    <xf numFmtId="0" fontId="7" fillId="4" borderId="12" xfId="0" applyFont="1" applyFill="1" applyBorder="1"/>
    <xf numFmtId="0" fontId="7" fillId="4" borderId="12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/>
    </xf>
    <xf numFmtId="0" fontId="20" fillId="4" borderId="4" xfId="0" applyFont="1" applyFill="1" applyBorder="1"/>
    <xf numFmtId="9" fontId="13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20" fillId="0" borderId="4" xfId="0" applyFont="1" applyBorder="1"/>
    <xf numFmtId="1" fontId="7" fillId="0" borderId="4" xfId="0" applyNumberFormat="1" applyFont="1" applyBorder="1"/>
    <xf numFmtId="0" fontId="12" fillId="0" borderId="12" xfId="0" applyFont="1" applyBorder="1" applyAlignment="1">
      <alignment horizontal="center" vertical="center"/>
    </xf>
    <xf numFmtId="164" fontId="7" fillId="17" borderId="4" xfId="0" applyNumberFormat="1" applyFont="1" applyFill="1" applyBorder="1" applyAlignment="1">
      <alignment horizontal="center"/>
    </xf>
    <xf numFmtId="0" fontId="0" fillId="16" borderId="0" xfId="0" applyFill="1"/>
    <xf numFmtId="0" fontId="7" fillId="17" borderId="4" xfId="0" applyFont="1" applyFill="1" applyBorder="1" applyAlignment="1">
      <alignment horizontal="center"/>
    </xf>
    <xf numFmtId="0" fontId="7" fillId="18" borderId="4" xfId="0" applyFont="1" applyFill="1" applyBorder="1" applyAlignment="1">
      <alignment horizontal="center"/>
    </xf>
    <xf numFmtId="0" fontId="7" fillId="18" borderId="4" xfId="0" applyFont="1" applyFill="1" applyBorder="1" applyAlignment="1">
      <alignment horizontal="center" wrapText="1"/>
    </xf>
    <xf numFmtId="0" fontId="7" fillId="19" borderId="4" xfId="0" applyFont="1" applyFill="1" applyBorder="1"/>
    <xf numFmtId="0" fontId="0" fillId="20" borderId="0" xfId="0" applyFill="1"/>
    <xf numFmtId="6" fontId="7" fillId="0" borderId="0" xfId="0" applyNumberFormat="1" applyFont="1"/>
    <xf numFmtId="0" fontId="7" fillId="19" borderId="4" xfId="0" applyFont="1" applyFill="1" applyBorder="1" applyAlignment="1">
      <alignment horizontal="center"/>
    </xf>
    <xf numFmtId="0" fontId="7" fillId="12" borderId="12" xfId="0" applyFont="1" applyFill="1" applyBorder="1" applyAlignment="1">
      <alignment horizontal="center" wrapText="1"/>
    </xf>
    <xf numFmtId="0" fontId="6" fillId="0" borderId="12" xfId="1"/>
    <xf numFmtId="169" fontId="6" fillId="0" borderId="12" xfId="1" applyNumberFormat="1"/>
    <xf numFmtId="169" fontId="7" fillId="0" borderId="12" xfId="1" applyNumberFormat="1" applyFont="1"/>
    <xf numFmtId="165" fontId="6" fillId="0" borderId="12" xfId="1" applyNumberFormat="1"/>
    <xf numFmtId="0" fontId="23" fillId="0" borderId="12" xfId="1" applyFont="1" applyAlignment="1">
      <alignment horizontal="center"/>
    </xf>
    <xf numFmtId="0" fontId="8" fillId="16" borderId="0" xfId="0" applyFont="1" applyFill="1"/>
    <xf numFmtId="0" fontId="7" fillId="0" borderId="12" xfId="0" applyFont="1" applyBorder="1"/>
    <xf numFmtId="0" fontId="12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12" fillId="21" borderId="0" xfId="0" applyFont="1" applyFill="1" applyAlignment="1">
      <alignment horizontal="center" vertical="center"/>
    </xf>
    <xf numFmtId="0" fontId="16" fillId="22" borderId="12" xfId="0" applyFont="1" applyFill="1" applyBorder="1" applyAlignment="1">
      <alignment horizontal="center"/>
    </xf>
    <xf numFmtId="0" fontId="7" fillId="24" borderId="12" xfId="0" applyFont="1" applyFill="1" applyBorder="1"/>
    <xf numFmtId="0" fontId="26" fillId="0" borderId="0" xfId="0" applyFont="1"/>
    <xf numFmtId="1" fontId="13" fillId="2" borderId="4" xfId="0" applyNumberFormat="1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16" fontId="12" fillId="3" borderId="4" xfId="0" applyNumberFormat="1" applyFont="1" applyFill="1" applyBorder="1" applyAlignment="1">
      <alignment horizontal="center" vertical="center"/>
    </xf>
    <xf numFmtId="0" fontId="0" fillId="0" borderId="0" xfId="0" quotePrefix="1"/>
    <xf numFmtId="166" fontId="0" fillId="0" borderId="0" xfId="0" applyNumberFormat="1"/>
    <xf numFmtId="0" fontId="5" fillId="0" borderId="12" xfId="1" applyFont="1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12" fillId="3" borderId="12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165" fontId="26" fillId="0" borderId="0" xfId="0" applyNumberFormat="1" applyFont="1"/>
    <xf numFmtId="0" fontId="7" fillId="4" borderId="12" xfId="0" applyFont="1" applyFill="1" applyBorder="1" applyAlignment="1">
      <alignment horizontal="center" wrapText="1"/>
    </xf>
    <xf numFmtId="165" fontId="7" fillId="4" borderId="12" xfId="0" applyNumberFormat="1" applyFont="1" applyFill="1" applyBorder="1"/>
    <xf numFmtId="165" fontId="0" fillId="0" borderId="0" xfId="0" applyNumberFormat="1"/>
    <xf numFmtId="0" fontId="8" fillId="0" borderId="0" xfId="0" applyFont="1" applyAlignment="1">
      <alignment horizontal="center" vertical="center"/>
    </xf>
    <xf numFmtId="0" fontId="4" fillId="0" borderId="12" xfId="1" applyFont="1"/>
    <xf numFmtId="0" fontId="7" fillId="25" borderId="4" xfId="0" applyFont="1" applyFill="1" applyBorder="1"/>
    <xf numFmtId="0" fontId="26" fillId="12" borderId="4" xfId="0" applyFont="1" applyFill="1" applyBorder="1" applyAlignment="1">
      <alignment horizontal="center"/>
    </xf>
    <xf numFmtId="0" fontId="26" fillId="0" borderId="0" xfId="0" applyFont="1" applyAlignment="1">
      <alignment horizontal="center" vertical="center"/>
    </xf>
    <xf numFmtId="164" fontId="26" fillId="4" borderId="4" xfId="0" applyNumberFormat="1" applyFont="1" applyFill="1" applyBorder="1" applyAlignment="1">
      <alignment horizontal="center"/>
    </xf>
    <xf numFmtId="164" fontId="26" fillId="17" borderId="4" xfId="0" applyNumberFormat="1" applyFont="1" applyFill="1" applyBorder="1" applyAlignment="1">
      <alignment horizontal="center"/>
    </xf>
    <xf numFmtId="0" fontId="26" fillId="16" borderId="0" xfId="0" applyFont="1" applyFill="1"/>
    <xf numFmtId="0" fontId="26" fillId="10" borderId="4" xfId="0" applyFont="1" applyFill="1" applyBorder="1" applyAlignment="1">
      <alignment horizontal="center"/>
    </xf>
    <xf numFmtId="0" fontId="26" fillId="0" borderId="0" xfId="0" applyFont="1" applyAlignment="1">
      <alignment horizontal="center" wrapText="1"/>
    </xf>
    <xf numFmtId="0" fontId="26" fillId="12" borderId="12" xfId="0" applyFont="1" applyFill="1" applyBorder="1" applyAlignment="1">
      <alignment horizontal="center" wrapText="1"/>
    </xf>
    <xf numFmtId="0" fontId="26" fillId="4" borderId="4" xfId="0" applyFont="1" applyFill="1" applyBorder="1" applyAlignment="1">
      <alignment horizontal="center"/>
    </xf>
    <xf numFmtId="0" fontId="26" fillId="10" borderId="43" xfId="0" applyFont="1" applyFill="1" applyBorder="1" applyAlignment="1">
      <alignment horizontal="center" wrapText="1"/>
    </xf>
    <xf numFmtId="0" fontId="26" fillId="0" borderId="41" xfId="0" applyFont="1" applyBorder="1" applyAlignment="1">
      <alignment horizontal="center"/>
    </xf>
    <xf numFmtId="164" fontId="26" fillId="4" borderId="43" xfId="0" applyNumberFormat="1" applyFont="1" applyFill="1" applyBorder="1" applyAlignment="1">
      <alignment horizontal="center"/>
    </xf>
    <xf numFmtId="0" fontId="26" fillId="0" borderId="44" xfId="0" applyFont="1" applyBorder="1" applyAlignment="1">
      <alignment horizontal="center" wrapText="1"/>
    </xf>
    <xf numFmtId="0" fontId="26" fillId="18" borderId="43" xfId="0" applyFont="1" applyFill="1" applyBorder="1" applyAlignment="1">
      <alignment horizontal="center" vertical="center" wrapText="1"/>
    </xf>
    <xf numFmtId="0" fontId="26" fillId="4" borderId="43" xfId="0" applyFont="1" applyFill="1" applyBorder="1" applyAlignment="1">
      <alignment horizontal="center" wrapText="1"/>
    </xf>
    <xf numFmtId="0" fontId="26" fillId="2" borderId="4" xfId="0" applyFont="1" applyFill="1" applyBorder="1"/>
    <xf numFmtId="0" fontId="26" fillId="13" borderId="4" xfId="0" applyFont="1" applyFill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26" fillId="4" borderId="4" xfId="0" applyFont="1" applyFill="1" applyBorder="1" applyAlignment="1">
      <alignment horizontal="center" vertical="center" wrapText="1"/>
    </xf>
    <xf numFmtId="0" fontId="15" fillId="10" borderId="4" xfId="0" applyFont="1" applyFill="1" applyBorder="1" applyAlignment="1">
      <alignment horizontal="center"/>
    </xf>
    <xf numFmtId="0" fontId="26" fillId="10" borderId="4" xfId="0" applyFont="1" applyFill="1" applyBorder="1"/>
    <xf numFmtId="0" fontId="26" fillId="6" borderId="4" xfId="0" applyFont="1" applyFill="1" applyBorder="1"/>
    <xf numFmtId="0" fontId="15" fillId="22" borderId="12" xfId="0" applyFont="1" applyFill="1" applyBorder="1" applyAlignment="1">
      <alignment horizontal="center"/>
    </xf>
    <xf numFmtId="0" fontId="26" fillId="24" borderId="12" xfId="0" applyFont="1" applyFill="1" applyBorder="1"/>
    <xf numFmtId="0" fontId="0" fillId="23" borderId="0" xfId="0" applyFill="1"/>
    <xf numFmtId="0" fontId="0" fillId="26" borderId="0" xfId="0" applyFill="1"/>
    <xf numFmtId="165" fontId="3" fillId="0" borderId="12" xfId="1" applyNumberFormat="1" applyFont="1"/>
    <xf numFmtId="0" fontId="7" fillId="28" borderId="4" xfId="0" applyFont="1" applyFill="1" applyBorder="1"/>
    <xf numFmtId="164" fontId="7" fillId="27" borderId="4" xfId="0" applyNumberFormat="1" applyFont="1" applyFill="1" applyBorder="1" applyAlignment="1">
      <alignment horizontal="center"/>
    </xf>
    <xf numFmtId="0" fontId="7" fillId="29" borderId="4" xfId="0" applyFont="1" applyFill="1" applyBorder="1"/>
    <xf numFmtId="0" fontId="16" fillId="28" borderId="12" xfId="0" applyFont="1" applyFill="1" applyBorder="1" applyAlignment="1">
      <alignment horizontal="center"/>
    </xf>
    <xf numFmtId="0" fontId="16" fillId="28" borderId="4" xfId="0" applyFont="1" applyFill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15" fillId="23" borderId="0" xfId="0" applyFont="1" applyFill="1" applyAlignment="1">
      <alignment horizontal="center"/>
    </xf>
    <xf numFmtId="0" fontId="0" fillId="23" borderId="0" xfId="0" applyFill="1" applyAlignment="1">
      <alignment horizontal="center"/>
    </xf>
    <xf numFmtId="16" fontId="12" fillId="3" borderId="12" xfId="0" applyNumberFormat="1" applyFont="1" applyFill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/>
    </xf>
    <xf numFmtId="9" fontId="13" fillId="0" borderId="12" xfId="0" applyNumberFormat="1" applyFont="1" applyBorder="1" applyAlignment="1">
      <alignment horizontal="center"/>
    </xf>
    <xf numFmtId="16" fontId="12" fillId="0" borderId="12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2" fillId="0" borderId="12" xfId="1" applyFont="1"/>
    <xf numFmtId="165" fontId="2" fillId="0" borderId="12" xfId="1" applyNumberFormat="1" applyFont="1"/>
    <xf numFmtId="0" fontId="0" fillId="0" borderId="0" xfId="0" applyAlignment="1">
      <alignment horizontal="right"/>
    </xf>
    <xf numFmtId="0" fontId="26" fillId="23" borderId="0" xfId="0" applyFont="1" applyFill="1" applyAlignment="1">
      <alignment horizontal="center" wrapText="1"/>
    </xf>
    <xf numFmtId="0" fontId="7" fillId="23" borderId="0" xfId="0" applyFont="1" applyFill="1" applyAlignment="1">
      <alignment horizontal="center"/>
    </xf>
    <xf numFmtId="0" fontId="7" fillId="30" borderId="4" xfId="0" applyFont="1" applyFill="1" applyBorder="1" applyAlignment="1">
      <alignment horizontal="center"/>
    </xf>
    <xf numFmtId="0" fontId="1" fillId="0" borderId="12" xfId="1" applyFont="1"/>
    <xf numFmtId="0" fontId="7" fillId="27" borderId="4" xfId="0" applyFont="1" applyFill="1" applyBorder="1" applyAlignment="1">
      <alignment horizontal="center"/>
    </xf>
    <xf numFmtId="17" fontId="0" fillId="0" borderId="0" xfId="0" applyNumberFormat="1"/>
    <xf numFmtId="170" fontId="0" fillId="0" borderId="0" xfId="0" applyNumberFormat="1"/>
    <xf numFmtId="1" fontId="0" fillId="0" borderId="0" xfId="0" applyNumberFormat="1"/>
    <xf numFmtId="3" fontId="7" fillId="0" borderId="0" xfId="0" applyNumberFormat="1" applyFont="1"/>
    <xf numFmtId="3" fontId="0" fillId="0" borderId="0" xfId="0" applyNumberFormat="1"/>
    <xf numFmtId="0" fontId="9" fillId="2" borderId="1" xfId="0" applyFont="1" applyFill="1" applyBorder="1" applyAlignment="1">
      <alignment horizontal="center"/>
    </xf>
    <xf numFmtId="0" fontId="10" fillId="0" borderId="2" xfId="0" applyFont="1" applyBorder="1"/>
    <xf numFmtId="0" fontId="10" fillId="0" borderId="3" xfId="0" applyFont="1" applyBorder="1"/>
    <xf numFmtId="0" fontId="9" fillId="2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/>
    <xf numFmtId="0" fontId="24" fillId="0" borderId="12" xfId="1" applyFont="1" applyAlignment="1">
      <alignment horizontal="center"/>
    </xf>
    <xf numFmtId="0" fontId="17" fillId="8" borderId="10" xfId="0" applyFont="1" applyFill="1" applyBorder="1" applyAlignment="1">
      <alignment horizontal="center"/>
    </xf>
    <xf numFmtId="0" fontId="10" fillId="0" borderId="11" xfId="0" applyFont="1" applyBorder="1"/>
    <xf numFmtId="0" fontId="10" fillId="0" borderId="12" xfId="0" applyFont="1" applyBorder="1"/>
    <xf numFmtId="9" fontId="7" fillId="0" borderId="0" xfId="0" applyNumberFormat="1" applyFont="1" applyAlignment="1">
      <alignment horizontal="center"/>
    </xf>
    <xf numFmtId="0" fontId="11" fillId="0" borderId="13" xfId="0" applyFont="1" applyBorder="1" applyAlignment="1">
      <alignment horizontal="center"/>
    </xf>
    <xf numFmtId="0" fontId="10" fillId="0" borderId="14" xfId="0" applyFont="1" applyBorder="1"/>
    <xf numFmtId="0" fontId="10" fillId="0" borderId="15" xfId="0" applyFont="1" applyBorder="1"/>
    <xf numFmtId="0" fontId="11" fillId="0" borderId="16" xfId="0" applyFont="1" applyBorder="1" applyAlignment="1">
      <alignment horizontal="center"/>
    </xf>
    <xf numFmtId="0" fontId="10" fillId="0" borderId="6" xfId="0" applyFont="1" applyBorder="1"/>
    <xf numFmtId="0" fontId="18" fillId="0" borderId="18" xfId="0" applyFont="1" applyBorder="1" applyAlignment="1">
      <alignment horizontal="left"/>
    </xf>
    <xf numFmtId="0" fontId="11" fillId="0" borderId="18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0" fillId="0" borderId="22" xfId="0" applyFont="1" applyBorder="1"/>
    <xf numFmtId="9" fontId="7" fillId="0" borderId="25" xfId="0" applyNumberFormat="1" applyFont="1" applyBorder="1" applyAlignment="1">
      <alignment horizontal="center"/>
    </xf>
    <xf numFmtId="0" fontId="10" fillId="0" borderId="26" xfId="0" applyFont="1" applyBorder="1"/>
    <xf numFmtId="0" fontId="10" fillId="0" borderId="27" xfId="0" applyFont="1" applyBorder="1"/>
    <xf numFmtId="0" fontId="7" fillId="0" borderId="1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10" fillId="0" borderId="24" xfId="0" applyFont="1" applyBorder="1"/>
    <xf numFmtId="0" fontId="7" fillId="0" borderId="21" xfId="0" applyFont="1" applyBorder="1" applyAlignment="1">
      <alignment horizontal="center"/>
    </xf>
    <xf numFmtId="0" fontId="17" fillId="10" borderId="10" xfId="0" applyFont="1" applyFill="1" applyBorder="1" applyAlignment="1">
      <alignment horizontal="center"/>
    </xf>
    <xf numFmtId="0" fontId="10" fillId="0" borderId="17" xfId="0" applyFont="1" applyBorder="1"/>
    <xf numFmtId="0" fontId="11" fillId="4" borderId="29" xfId="0" applyFont="1" applyFill="1" applyBorder="1" applyAlignment="1">
      <alignment horizontal="center"/>
    </xf>
    <xf numFmtId="0" fontId="11" fillId="4" borderId="30" xfId="0" applyFont="1" applyFill="1" applyBorder="1" applyAlignment="1">
      <alignment horizontal="center"/>
    </xf>
    <xf numFmtId="0" fontId="10" fillId="0" borderId="31" xfId="0" applyFont="1" applyBorder="1"/>
    <xf numFmtId="0" fontId="17" fillId="11" borderId="10" xfId="0" applyFont="1" applyFill="1" applyBorder="1" applyAlignment="1">
      <alignment horizontal="center"/>
    </xf>
    <xf numFmtId="0" fontId="17" fillId="9" borderId="33" xfId="0" applyFont="1" applyFill="1" applyBorder="1" applyAlignment="1">
      <alignment horizontal="center"/>
    </xf>
    <xf numFmtId="0" fontId="10" fillId="0" borderId="34" xfId="0" applyFont="1" applyBorder="1"/>
    <xf numFmtId="0" fontId="10" fillId="0" borderId="35" xfId="0" applyFont="1" applyBorder="1"/>
    <xf numFmtId="0" fontId="11" fillId="0" borderId="5" xfId="0" applyFont="1" applyBorder="1" applyAlignment="1">
      <alignment horizontal="center"/>
    </xf>
    <xf numFmtId="0" fontId="10" fillId="0" borderId="7" xfId="0" applyFont="1" applyBorder="1"/>
    <xf numFmtId="0" fontId="11" fillId="0" borderId="8" xfId="0" applyFont="1" applyBorder="1" applyAlignment="1">
      <alignment horizontal="center"/>
    </xf>
    <xf numFmtId="0" fontId="18" fillId="0" borderId="8" xfId="0" applyFont="1" applyBorder="1" applyAlignment="1">
      <alignment horizontal="left"/>
    </xf>
    <xf numFmtId="0" fontId="11" fillId="4" borderId="36" xfId="0" applyFont="1" applyFill="1" applyBorder="1" applyAlignment="1">
      <alignment horizontal="center"/>
    </xf>
    <xf numFmtId="0" fontId="11" fillId="4" borderId="38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</cellXfs>
  <cellStyles count="2">
    <cellStyle name="Normal" xfId="0" builtinId="0"/>
    <cellStyle name="Normal 2" xfId="1" xr:uid="{51BF0B37-A64A-4A0B-9133-794774133F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9.xml"/><Relationship Id="rId21" Type="http://schemas.openxmlformats.org/officeDocument/2006/relationships/chartsheet" Target="chartsheets/sheet15.xml"/><Relationship Id="rId42" Type="http://schemas.openxmlformats.org/officeDocument/2006/relationships/chartsheet" Target="chartsheets/sheet31.xml"/><Relationship Id="rId47" Type="http://schemas.openxmlformats.org/officeDocument/2006/relationships/worksheet" Target="worksheets/sheet13.xml"/><Relationship Id="rId63" Type="http://schemas.openxmlformats.org/officeDocument/2006/relationships/chartsheet" Target="chartsheets/sheet45.xml"/><Relationship Id="rId68" Type="http://schemas.openxmlformats.org/officeDocument/2006/relationships/worksheet" Target="worksheets/sheet19.xml"/><Relationship Id="rId84" Type="http://schemas.openxmlformats.org/officeDocument/2006/relationships/theme" Target="theme/theme1.xml"/><Relationship Id="rId16" Type="http://schemas.openxmlformats.org/officeDocument/2006/relationships/worksheet" Target="worksheets/sheet4.xml"/><Relationship Id="rId11" Type="http://schemas.openxmlformats.org/officeDocument/2006/relationships/chartsheet" Target="chartsheets/sheet9.xml"/><Relationship Id="rId32" Type="http://schemas.openxmlformats.org/officeDocument/2006/relationships/chartsheet" Target="chartsheets/sheet25.xml"/><Relationship Id="rId37" Type="http://schemas.openxmlformats.org/officeDocument/2006/relationships/worksheet" Target="worksheets/sheet10.xml"/><Relationship Id="rId53" Type="http://schemas.openxmlformats.org/officeDocument/2006/relationships/chartsheet" Target="chartsheets/sheet38.xml"/><Relationship Id="rId58" Type="http://schemas.openxmlformats.org/officeDocument/2006/relationships/chartsheet" Target="chartsheets/sheet42.xml"/><Relationship Id="rId74" Type="http://schemas.openxmlformats.org/officeDocument/2006/relationships/chartsheet" Target="chartsheets/sheet53.xml"/><Relationship Id="rId79" Type="http://schemas.openxmlformats.org/officeDocument/2006/relationships/worksheet" Target="worksheets/sheet23.xml"/><Relationship Id="rId5" Type="http://schemas.openxmlformats.org/officeDocument/2006/relationships/chartsheet" Target="chartsheets/sheet4.xml"/><Relationship Id="rId19" Type="http://schemas.openxmlformats.org/officeDocument/2006/relationships/chartsheet" Target="chartsheets/sheet14.xml"/><Relationship Id="rId14" Type="http://schemas.openxmlformats.org/officeDocument/2006/relationships/chartsheet" Target="chartsheets/sheet11.xml"/><Relationship Id="rId22" Type="http://schemas.openxmlformats.org/officeDocument/2006/relationships/chartsheet" Target="chartsheets/sheet16.xml"/><Relationship Id="rId27" Type="http://schemas.openxmlformats.org/officeDocument/2006/relationships/chartsheet" Target="chartsheets/sheet20.xml"/><Relationship Id="rId30" Type="http://schemas.openxmlformats.org/officeDocument/2006/relationships/chartsheet" Target="chartsheets/sheet23.xml"/><Relationship Id="rId35" Type="http://schemas.openxmlformats.org/officeDocument/2006/relationships/worksheet" Target="worksheets/sheet9.xml"/><Relationship Id="rId43" Type="http://schemas.openxmlformats.org/officeDocument/2006/relationships/chartsheet" Target="chartsheets/sheet32.xml"/><Relationship Id="rId48" Type="http://schemas.openxmlformats.org/officeDocument/2006/relationships/chartsheet" Target="chartsheets/sheet35.xml"/><Relationship Id="rId56" Type="http://schemas.openxmlformats.org/officeDocument/2006/relationships/chartsheet" Target="chartsheets/sheet40.xml"/><Relationship Id="rId64" Type="http://schemas.openxmlformats.org/officeDocument/2006/relationships/chartsheet" Target="chartsheets/sheet46.xml"/><Relationship Id="rId69" Type="http://schemas.openxmlformats.org/officeDocument/2006/relationships/chartsheet" Target="chartsheets/sheet50.xml"/><Relationship Id="rId77" Type="http://schemas.openxmlformats.org/officeDocument/2006/relationships/chartsheet" Target="chartsheets/sheet55.xml"/><Relationship Id="rId8" Type="http://schemas.openxmlformats.org/officeDocument/2006/relationships/chartsheet" Target="chartsheets/sheet7.xml"/><Relationship Id="rId51" Type="http://schemas.openxmlformats.org/officeDocument/2006/relationships/chartsheet" Target="chartsheets/sheet37.xml"/><Relationship Id="rId72" Type="http://schemas.openxmlformats.org/officeDocument/2006/relationships/worksheet" Target="worksheets/sheet20.xml"/><Relationship Id="rId80" Type="http://schemas.openxmlformats.org/officeDocument/2006/relationships/worksheet" Target="worksheets/sheet24.xml"/><Relationship Id="rId85" Type="http://schemas.openxmlformats.org/officeDocument/2006/relationships/styles" Target="styles.xml"/><Relationship Id="rId3" Type="http://schemas.openxmlformats.org/officeDocument/2006/relationships/worksheet" Target="worksheets/sheet1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3.xml"/><Relationship Id="rId25" Type="http://schemas.openxmlformats.org/officeDocument/2006/relationships/chartsheet" Target="chartsheets/sheet18.xml"/><Relationship Id="rId33" Type="http://schemas.openxmlformats.org/officeDocument/2006/relationships/worksheet" Target="worksheets/sheet8.xml"/><Relationship Id="rId38" Type="http://schemas.openxmlformats.org/officeDocument/2006/relationships/chartsheet" Target="chartsheets/sheet28.xml"/><Relationship Id="rId46" Type="http://schemas.openxmlformats.org/officeDocument/2006/relationships/chartsheet" Target="chartsheets/sheet34.xml"/><Relationship Id="rId59" Type="http://schemas.openxmlformats.org/officeDocument/2006/relationships/chartsheet" Target="chartsheets/sheet43.xml"/><Relationship Id="rId67" Type="http://schemas.openxmlformats.org/officeDocument/2006/relationships/chartsheet" Target="chartsheets/sheet49.xml"/><Relationship Id="rId20" Type="http://schemas.openxmlformats.org/officeDocument/2006/relationships/worksheet" Target="worksheets/sheet6.xml"/><Relationship Id="rId41" Type="http://schemas.openxmlformats.org/officeDocument/2006/relationships/chartsheet" Target="chartsheets/sheet30.xml"/><Relationship Id="rId54" Type="http://schemas.openxmlformats.org/officeDocument/2006/relationships/chartsheet" Target="chartsheets/sheet39.xml"/><Relationship Id="rId62" Type="http://schemas.openxmlformats.org/officeDocument/2006/relationships/chartsheet" Target="chartsheets/sheet44.xml"/><Relationship Id="rId70" Type="http://schemas.openxmlformats.org/officeDocument/2006/relationships/chartsheet" Target="chartsheets/sheet51.xml"/><Relationship Id="rId75" Type="http://schemas.openxmlformats.org/officeDocument/2006/relationships/chartsheet" Target="chartsheets/sheet54.xml"/><Relationship Id="rId83" Type="http://schemas.openxmlformats.org/officeDocument/2006/relationships/worksheet" Target="worksheets/sheet27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5" Type="http://schemas.openxmlformats.org/officeDocument/2006/relationships/chartsheet" Target="chartsheets/sheet12.xml"/><Relationship Id="rId23" Type="http://schemas.openxmlformats.org/officeDocument/2006/relationships/worksheet" Target="worksheets/sheet7.xml"/><Relationship Id="rId28" Type="http://schemas.openxmlformats.org/officeDocument/2006/relationships/chartsheet" Target="chartsheets/sheet21.xml"/><Relationship Id="rId36" Type="http://schemas.openxmlformats.org/officeDocument/2006/relationships/chartsheet" Target="chartsheets/sheet27.xml"/><Relationship Id="rId49" Type="http://schemas.openxmlformats.org/officeDocument/2006/relationships/worksheet" Target="worksheets/sheet14.xml"/><Relationship Id="rId57" Type="http://schemas.openxmlformats.org/officeDocument/2006/relationships/chartsheet" Target="chartsheets/sheet41.xml"/><Relationship Id="rId10" Type="http://schemas.openxmlformats.org/officeDocument/2006/relationships/chartsheet" Target="chartsheets/sheet8.xml"/><Relationship Id="rId31" Type="http://schemas.openxmlformats.org/officeDocument/2006/relationships/chartsheet" Target="chartsheets/sheet24.xml"/><Relationship Id="rId44" Type="http://schemas.openxmlformats.org/officeDocument/2006/relationships/chartsheet" Target="chartsheets/sheet33.xml"/><Relationship Id="rId52" Type="http://schemas.openxmlformats.org/officeDocument/2006/relationships/worksheet" Target="worksheets/sheet15.xml"/><Relationship Id="rId60" Type="http://schemas.openxmlformats.org/officeDocument/2006/relationships/worksheet" Target="worksheets/sheet17.xml"/><Relationship Id="rId65" Type="http://schemas.openxmlformats.org/officeDocument/2006/relationships/chartsheet" Target="chartsheets/sheet47.xml"/><Relationship Id="rId73" Type="http://schemas.openxmlformats.org/officeDocument/2006/relationships/worksheet" Target="worksheets/sheet21.xml"/><Relationship Id="rId78" Type="http://schemas.openxmlformats.org/officeDocument/2006/relationships/chartsheet" Target="chartsheets/sheet56.xml"/><Relationship Id="rId81" Type="http://schemas.openxmlformats.org/officeDocument/2006/relationships/worksheet" Target="worksheets/sheet25.xml"/><Relationship Id="rId86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2.xml"/><Relationship Id="rId13" Type="http://schemas.openxmlformats.org/officeDocument/2006/relationships/worksheet" Target="worksheets/sheet3.xml"/><Relationship Id="rId18" Type="http://schemas.openxmlformats.org/officeDocument/2006/relationships/worksheet" Target="worksheets/sheet5.xml"/><Relationship Id="rId39" Type="http://schemas.openxmlformats.org/officeDocument/2006/relationships/chartsheet" Target="chartsheets/sheet29.xml"/><Relationship Id="rId34" Type="http://schemas.openxmlformats.org/officeDocument/2006/relationships/chartsheet" Target="chartsheets/sheet26.xml"/><Relationship Id="rId50" Type="http://schemas.openxmlformats.org/officeDocument/2006/relationships/chartsheet" Target="chartsheets/sheet36.xml"/><Relationship Id="rId55" Type="http://schemas.openxmlformats.org/officeDocument/2006/relationships/worksheet" Target="worksheets/sheet16.xml"/><Relationship Id="rId76" Type="http://schemas.openxmlformats.org/officeDocument/2006/relationships/worksheet" Target="worksheets/sheet22.xml"/><Relationship Id="rId7" Type="http://schemas.openxmlformats.org/officeDocument/2006/relationships/chartsheet" Target="chartsheets/sheet6.xml"/><Relationship Id="rId71" Type="http://schemas.openxmlformats.org/officeDocument/2006/relationships/chartsheet" Target="chartsheets/sheet52.xml"/><Relationship Id="rId2" Type="http://schemas.openxmlformats.org/officeDocument/2006/relationships/chartsheet" Target="chartsheets/sheet2.xml"/><Relationship Id="rId29" Type="http://schemas.openxmlformats.org/officeDocument/2006/relationships/chartsheet" Target="chartsheets/sheet22.xml"/><Relationship Id="rId24" Type="http://schemas.openxmlformats.org/officeDocument/2006/relationships/chartsheet" Target="chartsheets/sheet17.xml"/><Relationship Id="rId40" Type="http://schemas.openxmlformats.org/officeDocument/2006/relationships/worksheet" Target="worksheets/sheet11.xml"/><Relationship Id="rId45" Type="http://schemas.openxmlformats.org/officeDocument/2006/relationships/worksheet" Target="worksheets/sheet12.xml"/><Relationship Id="rId66" Type="http://schemas.openxmlformats.org/officeDocument/2006/relationships/chartsheet" Target="chartsheets/sheet48.xml"/><Relationship Id="rId87" Type="http://schemas.openxmlformats.org/officeDocument/2006/relationships/calcChain" Target="calcChain.xml"/><Relationship Id="rId61" Type="http://schemas.openxmlformats.org/officeDocument/2006/relationships/worksheet" Target="worksheets/sheet18.xml"/><Relationship Id="rId82" Type="http://schemas.openxmlformats.org/officeDocument/2006/relationships/worksheet" Target="worksheets/sheet26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 Black" panose="020B0A04020102020204" pitchFamily="34" charset="0"/>
              </a:defRPr>
            </a:pPr>
            <a:r>
              <a:rPr lang="en-US" sz="1200" b="1" i="0">
                <a:solidFill>
                  <a:srgbClr val="757575"/>
                </a:solidFill>
                <a:latin typeface="Arial Black" panose="020B0A04020102020204" pitchFamily="34" charset="0"/>
              </a:rPr>
              <a:t>NEW LISTINGS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72538338368081E-2"/>
          <c:y val="9.9109246292310368E-2"/>
          <c:w val="0.8813039502137705"/>
          <c:h val="0.769918444450499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'New Listings'!$A$1:$HU$1</c:f>
              <c:numCache>
                <c:formatCode>[$-409]mmm\-yy</c:formatCode>
                <c:ptCount val="229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  <c:pt idx="223">
                  <c:v>44986</c:v>
                </c:pt>
                <c:pt idx="224">
                  <c:v>45017</c:v>
                </c:pt>
                <c:pt idx="225">
                  <c:v>45047</c:v>
                </c:pt>
                <c:pt idx="226">
                  <c:v>45078</c:v>
                </c:pt>
                <c:pt idx="227">
                  <c:v>45108</c:v>
                </c:pt>
                <c:pt idx="228">
                  <c:v>45139</c:v>
                </c:pt>
              </c:numCache>
            </c:numRef>
          </c:cat>
          <c:val>
            <c:numRef>
              <c:f>'New Listings'!$A$2:$HU$2</c:f>
              <c:numCache>
                <c:formatCode>General</c:formatCode>
                <c:ptCount val="229"/>
                <c:pt idx="0">
                  <c:v>233</c:v>
                </c:pt>
                <c:pt idx="1">
                  <c:v>303</c:v>
                </c:pt>
                <c:pt idx="2">
                  <c:v>282</c:v>
                </c:pt>
                <c:pt idx="3">
                  <c:v>296</c:v>
                </c:pt>
                <c:pt idx="4">
                  <c:v>196</c:v>
                </c:pt>
                <c:pt idx="5">
                  <c:v>328</c:v>
                </c:pt>
                <c:pt idx="6">
                  <c:v>367</c:v>
                </c:pt>
                <c:pt idx="7">
                  <c:v>411</c:v>
                </c:pt>
                <c:pt idx="8">
                  <c:v>451</c:v>
                </c:pt>
                <c:pt idx="9">
                  <c:v>385</c:v>
                </c:pt>
                <c:pt idx="10">
                  <c:v>424</c:v>
                </c:pt>
                <c:pt idx="11">
                  <c:v>474</c:v>
                </c:pt>
                <c:pt idx="12">
                  <c:v>591</c:v>
                </c:pt>
                <c:pt idx="13">
                  <c:v>560</c:v>
                </c:pt>
                <c:pt idx="14">
                  <c:v>618</c:v>
                </c:pt>
                <c:pt idx="15">
                  <c:v>631</c:v>
                </c:pt>
                <c:pt idx="16">
                  <c:v>480</c:v>
                </c:pt>
                <c:pt idx="17">
                  <c:v>637</c:v>
                </c:pt>
                <c:pt idx="18">
                  <c:v>721</c:v>
                </c:pt>
                <c:pt idx="19">
                  <c:v>833</c:v>
                </c:pt>
                <c:pt idx="20">
                  <c:v>809</c:v>
                </c:pt>
                <c:pt idx="21">
                  <c:v>792</c:v>
                </c:pt>
                <c:pt idx="22">
                  <c:v>659</c:v>
                </c:pt>
                <c:pt idx="23">
                  <c:v>549</c:v>
                </c:pt>
                <c:pt idx="24">
                  <c:v>573</c:v>
                </c:pt>
                <c:pt idx="25">
                  <c:v>567</c:v>
                </c:pt>
                <c:pt idx="26">
                  <c:v>502</c:v>
                </c:pt>
                <c:pt idx="27">
                  <c:v>453</c:v>
                </c:pt>
                <c:pt idx="28">
                  <c:v>333</c:v>
                </c:pt>
                <c:pt idx="29">
                  <c:v>670</c:v>
                </c:pt>
                <c:pt idx="30">
                  <c:v>639</c:v>
                </c:pt>
                <c:pt idx="31">
                  <c:v>744</c:v>
                </c:pt>
                <c:pt idx="32">
                  <c:v>678</c:v>
                </c:pt>
                <c:pt idx="33">
                  <c:v>637</c:v>
                </c:pt>
                <c:pt idx="34">
                  <c:v>510</c:v>
                </c:pt>
                <c:pt idx="35">
                  <c:v>537</c:v>
                </c:pt>
                <c:pt idx="36">
                  <c:v>569</c:v>
                </c:pt>
                <c:pt idx="37">
                  <c:v>492</c:v>
                </c:pt>
                <c:pt idx="38">
                  <c:v>544</c:v>
                </c:pt>
                <c:pt idx="39">
                  <c:v>479</c:v>
                </c:pt>
                <c:pt idx="40">
                  <c:v>314</c:v>
                </c:pt>
                <c:pt idx="41">
                  <c:v>571</c:v>
                </c:pt>
                <c:pt idx="42">
                  <c:v>579</c:v>
                </c:pt>
                <c:pt idx="43">
                  <c:v>592</c:v>
                </c:pt>
                <c:pt idx="44">
                  <c:v>467</c:v>
                </c:pt>
                <c:pt idx="45">
                  <c:v>426</c:v>
                </c:pt>
                <c:pt idx="46">
                  <c:v>466</c:v>
                </c:pt>
                <c:pt idx="47">
                  <c:v>424</c:v>
                </c:pt>
                <c:pt idx="48">
                  <c:v>458</c:v>
                </c:pt>
                <c:pt idx="49">
                  <c:v>498</c:v>
                </c:pt>
                <c:pt idx="50">
                  <c:v>442</c:v>
                </c:pt>
                <c:pt idx="51">
                  <c:v>341</c:v>
                </c:pt>
                <c:pt idx="52">
                  <c:v>249</c:v>
                </c:pt>
                <c:pt idx="53">
                  <c:v>497</c:v>
                </c:pt>
                <c:pt idx="54">
                  <c:v>497</c:v>
                </c:pt>
                <c:pt idx="55">
                  <c:v>584</c:v>
                </c:pt>
                <c:pt idx="56">
                  <c:v>445</c:v>
                </c:pt>
                <c:pt idx="57">
                  <c:v>499</c:v>
                </c:pt>
                <c:pt idx="58">
                  <c:v>484</c:v>
                </c:pt>
                <c:pt idx="59">
                  <c:v>435</c:v>
                </c:pt>
                <c:pt idx="60">
                  <c:v>414</c:v>
                </c:pt>
                <c:pt idx="61">
                  <c:v>448</c:v>
                </c:pt>
                <c:pt idx="62">
                  <c:v>401</c:v>
                </c:pt>
                <c:pt idx="63">
                  <c:v>308</c:v>
                </c:pt>
                <c:pt idx="64">
                  <c:v>233</c:v>
                </c:pt>
                <c:pt idx="65">
                  <c:v>361</c:v>
                </c:pt>
                <c:pt idx="66">
                  <c:v>424</c:v>
                </c:pt>
                <c:pt idx="67">
                  <c:v>573</c:v>
                </c:pt>
                <c:pt idx="68">
                  <c:v>516</c:v>
                </c:pt>
                <c:pt idx="69">
                  <c:v>398</c:v>
                </c:pt>
                <c:pt idx="70">
                  <c:v>400</c:v>
                </c:pt>
                <c:pt idx="71">
                  <c:v>324</c:v>
                </c:pt>
                <c:pt idx="72">
                  <c:v>369</c:v>
                </c:pt>
                <c:pt idx="73">
                  <c:v>339</c:v>
                </c:pt>
                <c:pt idx="74">
                  <c:v>298</c:v>
                </c:pt>
                <c:pt idx="75">
                  <c:v>300</c:v>
                </c:pt>
                <c:pt idx="76">
                  <c:v>198</c:v>
                </c:pt>
                <c:pt idx="77">
                  <c:v>340</c:v>
                </c:pt>
                <c:pt idx="78">
                  <c:v>364</c:v>
                </c:pt>
                <c:pt idx="79">
                  <c:v>470</c:v>
                </c:pt>
                <c:pt idx="80">
                  <c:v>365</c:v>
                </c:pt>
                <c:pt idx="81">
                  <c:v>353</c:v>
                </c:pt>
                <c:pt idx="82">
                  <c:v>342</c:v>
                </c:pt>
                <c:pt idx="83">
                  <c:v>282</c:v>
                </c:pt>
                <c:pt idx="84">
                  <c:v>252</c:v>
                </c:pt>
                <c:pt idx="85">
                  <c:v>264</c:v>
                </c:pt>
                <c:pt idx="86">
                  <c:v>398</c:v>
                </c:pt>
                <c:pt idx="87">
                  <c:v>340</c:v>
                </c:pt>
                <c:pt idx="88">
                  <c:v>268</c:v>
                </c:pt>
                <c:pt idx="89">
                  <c:v>361</c:v>
                </c:pt>
                <c:pt idx="90">
                  <c:v>467</c:v>
                </c:pt>
                <c:pt idx="91">
                  <c:v>477</c:v>
                </c:pt>
                <c:pt idx="92">
                  <c:v>441</c:v>
                </c:pt>
                <c:pt idx="93">
                  <c:v>381</c:v>
                </c:pt>
                <c:pt idx="94">
                  <c:v>324</c:v>
                </c:pt>
                <c:pt idx="95">
                  <c:v>349</c:v>
                </c:pt>
                <c:pt idx="96">
                  <c:v>346</c:v>
                </c:pt>
                <c:pt idx="97">
                  <c:v>328</c:v>
                </c:pt>
                <c:pt idx="98">
                  <c:v>342</c:v>
                </c:pt>
                <c:pt idx="99">
                  <c:v>268</c:v>
                </c:pt>
                <c:pt idx="100">
                  <c:v>215</c:v>
                </c:pt>
                <c:pt idx="101">
                  <c:v>416</c:v>
                </c:pt>
                <c:pt idx="102">
                  <c:v>337</c:v>
                </c:pt>
                <c:pt idx="103">
                  <c:v>435</c:v>
                </c:pt>
                <c:pt idx="104">
                  <c:v>465</c:v>
                </c:pt>
                <c:pt idx="105">
                  <c:v>388</c:v>
                </c:pt>
                <c:pt idx="106">
                  <c:v>351</c:v>
                </c:pt>
                <c:pt idx="107">
                  <c:v>353</c:v>
                </c:pt>
                <c:pt idx="108">
                  <c:v>377</c:v>
                </c:pt>
                <c:pt idx="109">
                  <c:v>342</c:v>
                </c:pt>
                <c:pt idx="110">
                  <c:v>425</c:v>
                </c:pt>
                <c:pt idx="111">
                  <c:v>347</c:v>
                </c:pt>
                <c:pt idx="112">
                  <c:v>213</c:v>
                </c:pt>
                <c:pt idx="113">
                  <c:v>373</c:v>
                </c:pt>
                <c:pt idx="114">
                  <c:v>378</c:v>
                </c:pt>
                <c:pt idx="115">
                  <c:v>514</c:v>
                </c:pt>
                <c:pt idx="116">
                  <c:v>455</c:v>
                </c:pt>
                <c:pt idx="117">
                  <c:v>437</c:v>
                </c:pt>
                <c:pt idx="118">
                  <c:v>382</c:v>
                </c:pt>
                <c:pt idx="119">
                  <c:v>368</c:v>
                </c:pt>
                <c:pt idx="120">
                  <c:v>360</c:v>
                </c:pt>
                <c:pt idx="121">
                  <c:v>361</c:v>
                </c:pt>
                <c:pt idx="122">
                  <c:v>331</c:v>
                </c:pt>
                <c:pt idx="123">
                  <c:v>276</c:v>
                </c:pt>
                <c:pt idx="124">
                  <c:v>198</c:v>
                </c:pt>
                <c:pt idx="125">
                  <c:v>394</c:v>
                </c:pt>
                <c:pt idx="126">
                  <c:v>378</c:v>
                </c:pt>
                <c:pt idx="127">
                  <c:v>464</c:v>
                </c:pt>
                <c:pt idx="128">
                  <c:v>458</c:v>
                </c:pt>
                <c:pt idx="129">
                  <c:v>419</c:v>
                </c:pt>
                <c:pt idx="130">
                  <c:v>359</c:v>
                </c:pt>
                <c:pt idx="131">
                  <c:v>344</c:v>
                </c:pt>
                <c:pt idx="132">
                  <c:v>326</c:v>
                </c:pt>
                <c:pt idx="133">
                  <c:v>418</c:v>
                </c:pt>
                <c:pt idx="134">
                  <c:v>331</c:v>
                </c:pt>
                <c:pt idx="135">
                  <c:v>296</c:v>
                </c:pt>
                <c:pt idx="136">
                  <c:v>245</c:v>
                </c:pt>
                <c:pt idx="137">
                  <c:v>326</c:v>
                </c:pt>
                <c:pt idx="138">
                  <c:v>394</c:v>
                </c:pt>
                <c:pt idx="139">
                  <c:v>440</c:v>
                </c:pt>
                <c:pt idx="140">
                  <c:v>449</c:v>
                </c:pt>
                <c:pt idx="141">
                  <c:v>335</c:v>
                </c:pt>
                <c:pt idx="142">
                  <c:v>384</c:v>
                </c:pt>
                <c:pt idx="143">
                  <c:v>305</c:v>
                </c:pt>
                <c:pt idx="144">
                  <c:v>304</c:v>
                </c:pt>
                <c:pt idx="145">
                  <c:v>367</c:v>
                </c:pt>
                <c:pt idx="146">
                  <c:v>256</c:v>
                </c:pt>
                <c:pt idx="147">
                  <c:v>270</c:v>
                </c:pt>
                <c:pt idx="148">
                  <c:v>213</c:v>
                </c:pt>
                <c:pt idx="149">
                  <c:v>343</c:v>
                </c:pt>
                <c:pt idx="150">
                  <c:v>358</c:v>
                </c:pt>
                <c:pt idx="151">
                  <c:v>471</c:v>
                </c:pt>
                <c:pt idx="152">
                  <c:v>366</c:v>
                </c:pt>
                <c:pt idx="153">
                  <c:v>397</c:v>
                </c:pt>
                <c:pt idx="154">
                  <c:v>325</c:v>
                </c:pt>
                <c:pt idx="155">
                  <c:v>329</c:v>
                </c:pt>
                <c:pt idx="156">
                  <c:v>347</c:v>
                </c:pt>
                <c:pt idx="157">
                  <c:v>310</c:v>
                </c:pt>
                <c:pt idx="158">
                  <c:v>366</c:v>
                </c:pt>
                <c:pt idx="159">
                  <c:v>275</c:v>
                </c:pt>
                <c:pt idx="160">
                  <c:v>204</c:v>
                </c:pt>
                <c:pt idx="161">
                  <c:v>283</c:v>
                </c:pt>
                <c:pt idx="162">
                  <c:v>354</c:v>
                </c:pt>
                <c:pt idx="163">
                  <c:v>457</c:v>
                </c:pt>
                <c:pt idx="164">
                  <c:v>390</c:v>
                </c:pt>
                <c:pt idx="165">
                  <c:v>429</c:v>
                </c:pt>
                <c:pt idx="166">
                  <c:v>368</c:v>
                </c:pt>
                <c:pt idx="167">
                  <c:v>356</c:v>
                </c:pt>
                <c:pt idx="168">
                  <c:v>405</c:v>
                </c:pt>
                <c:pt idx="169">
                  <c:v>269</c:v>
                </c:pt>
                <c:pt idx="170">
                  <c:v>404</c:v>
                </c:pt>
                <c:pt idx="171">
                  <c:v>320</c:v>
                </c:pt>
                <c:pt idx="172">
                  <c:v>224</c:v>
                </c:pt>
                <c:pt idx="173">
                  <c:v>409</c:v>
                </c:pt>
                <c:pt idx="174">
                  <c:v>433</c:v>
                </c:pt>
                <c:pt idx="175">
                  <c:v>564</c:v>
                </c:pt>
                <c:pt idx="176">
                  <c:v>479</c:v>
                </c:pt>
                <c:pt idx="177">
                  <c:v>397</c:v>
                </c:pt>
                <c:pt idx="178">
                  <c:v>321</c:v>
                </c:pt>
                <c:pt idx="179">
                  <c:v>339</c:v>
                </c:pt>
                <c:pt idx="180">
                  <c:v>385</c:v>
                </c:pt>
                <c:pt idx="181">
                  <c:v>321</c:v>
                </c:pt>
                <c:pt idx="182">
                  <c:v>431</c:v>
                </c:pt>
                <c:pt idx="183">
                  <c:v>335</c:v>
                </c:pt>
                <c:pt idx="184">
                  <c:v>214</c:v>
                </c:pt>
                <c:pt idx="185">
                  <c:v>401</c:v>
                </c:pt>
                <c:pt idx="186">
                  <c:v>423</c:v>
                </c:pt>
                <c:pt idx="187">
                  <c:v>384</c:v>
                </c:pt>
                <c:pt idx="188">
                  <c:v>151</c:v>
                </c:pt>
                <c:pt idx="189">
                  <c:v>387</c:v>
                </c:pt>
                <c:pt idx="190">
                  <c:v>418</c:v>
                </c:pt>
                <c:pt idx="191">
                  <c:v>448</c:v>
                </c:pt>
                <c:pt idx="192">
                  <c:v>411</c:v>
                </c:pt>
                <c:pt idx="193">
                  <c:v>482</c:v>
                </c:pt>
                <c:pt idx="194">
                  <c:v>429</c:v>
                </c:pt>
                <c:pt idx="195">
                  <c:v>346</c:v>
                </c:pt>
                <c:pt idx="196">
                  <c:v>254</c:v>
                </c:pt>
                <c:pt idx="197">
                  <c:v>357</c:v>
                </c:pt>
                <c:pt idx="198">
                  <c:v>411</c:v>
                </c:pt>
                <c:pt idx="199">
                  <c:v>478</c:v>
                </c:pt>
                <c:pt idx="200">
                  <c:v>524</c:v>
                </c:pt>
                <c:pt idx="201">
                  <c:v>488</c:v>
                </c:pt>
                <c:pt idx="202">
                  <c:v>395</c:v>
                </c:pt>
                <c:pt idx="203">
                  <c:v>485</c:v>
                </c:pt>
                <c:pt idx="204">
                  <c:v>413</c:v>
                </c:pt>
                <c:pt idx="205">
                  <c:v>373</c:v>
                </c:pt>
                <c:pt idx="206">
                  <c:v>342</c:v>
                </c:pt>
                <c:pt idx="207">
                  <c:v>289</c:v>
                </c:pt>
                <c:pt idx="208">
                  <c:v>217</c:v>
                </c:pt>
                <c:pt idx="209">
                  <c:v>321</c:v>
                </c:pt>
                <c:pt idx="210">
                  <c:v>321</c:v>
                </c:pt>
                <c:pt idx="211">
                  <c:v>440</c:v>
                </c:pt>
                <c:pt idx="212">
                  <c:v>426</c:v>
                </c:pt>
                <c:pt idx="213">
                  <c:v>415</c:v>
                </c:pt>
                <c:pt idx="214">
                  <c:v>437</c:v>
                </c:pt>
                <c:pt idx="215">
                  <c:v>367</c:v>
                </c:pt>
                <c:pt idx="216">
                  <c:v>317</c:v>
                </c:pt>
                <c:pt idx="217">
                  <c:v>258</c:v>
                </c:pt>
                <c:pt idx="218">
                  <c:v>234</c:v>
                </c:pt>
                <c:pt idx="219">
                  <c:v>229</c:v>
                </c:pt>
                <c:pt idx="220">
                  <c:v>151</c:v>
                </c:pt>
                <c:pt idx="221">
                  <c:v>212</c:v>
                </c:pt>
                <c:pt idx="222">
                  <c:v>255</c:v>
                </c:pt>
                <c:pt idx="223">
                  <c:v>275</c:v>
                </c:pt>
                <c:pt idx="224">
                  <c:v>264</c:v>
                </c:pt>
                <c:pt idx="225">
                  <c:v>285</c:v>
                </c:pt>
                <c:pt idx="226">
                  <c:v>267</c:v>
                </c:pt>
                <c:pt idx="227">
                  <c:v>312</c:v>
                </c:pt>
                <c:pt idx="228">
                  <c:v>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B-4995-93F3-47958A0FF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261986"/>
        <c:axId val="914458007"/>
      </c:lineChart>
      <c:dateAx>
        <c:axId val="13262619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500000"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458007"/>
        <c:crosses val="autoZero"/>
        <c:auto val="1"/>
        <c:lblOffset val="100"/>
        <c:baseTimeUnit val="months"/>
      </c:dateAx>
      <c:valAx>
        <c:axId val="9144580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6261986"/>
        <c:crosses val="autoZero"/>
        <c:crossBetween val="between"/>
      </c:valAx>
    </c:plotArea>
    <c:plotVisOnly val="1"/>
    <c:dispBlanksAs val="zero"/>
    <c:showDLblsOverMax val="1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800">
                <a:latin typeface="Arial Black" panose="020B0A04020102020204" pitchFamily="34" charset="0"/>
              </a:rPr>
              <a:t>Total Property Sold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'Unit Sales Data'!$GK$11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Data'!$GL$11:$GW$11</c:f>
              <c:numCache>
                <c:formatCode>General</c:formatCode>
                <c:ptCount val="12"/>
                <c:pt idx="0">
                  <c:v>179</c:v>
                </c:pt>
                <c:pt idx="1">
                  <c:v>181</c:v>
                </c:pt>
                <c:pt idx="2">
                  <c:v>236</c:v>
                </c:pt>
                <c:pt idx="3">
                  <c:v>181</c:v>
                </c:pt>
                <c:pt idx="4">
                  <c:v>179</c:v>
                </c:pt>
                <c:pt idx="5">
                  <c:v>251</c:v>
                </c:pt>
                <c:pt idx="6">
                  <c:v>452</c:v>
                </c:pt>
                <c:pt idx="7">
                  <c:v>403</c:v>
                </c:pt>
                <c:pt idx="8">
                  <c:v>445</c:v>
                </c:pt>
                <c:pt idx="9">
                  <c:v>460</c:v>
                </c:pt>
                <c:pt idx="10">
                  <c:v>383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6-4C2F-92BA-8FD147F0D9D9}"/>
            </c:ext>
          </c:extLst>
        </c:ser>
        <c:ser>
          <c:idx val="1"/>
          <c:order val="1"/>
          <c:tx>
            <c:strRef>
              <c:f>'Unit Sales Data'!$GK$12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Data'!$GL$12:$GW$12</c:f>
              <c:numCache>
                <c:formatCode>General</c:formatCode>
                <c:ptCount val="12"/>
                <c:pt idx="0">
                  <c:v>335</c:v>
                </c:pt>
                <c:pt idx="1">
                  <c:v>298</c:v>
                </c:pt>
                <c:pt idx="2">
                  <c:v>447</c:v>
                </c:pt>
                <c:pt idx="3">
                  <c:v>445</c:v>
                </c:pt>
                <c:pt idx="4">
                  <c:v>440</c:v>
                </c:pt>
                <c:pt idx="5">
                  <c:v>432</c:v>
                </c:pt>
                <c:pt idx="6">
                  <c:v>369</c:v>
                </c:pt>
                <c:pt idx="7">
                  <c:v>329</c:v>
                </c:pt>
                <c:pt idx="8">
                  <c:v>313</c:v>
                </c:pt>
                <c:pt idx="9">
                  <c:v>333</c:v>
                </c:pt>
                <c:pt idx="10">
                  <c:v>340</c:v>
                </c:pt>
                <c:pt idx="1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6-4C2F-92BA-8FD147F0D9D9}"/>
            </c:ext>
          </c:extLst>
        </c:ser>
        <c:ser>
          <c:idx val="2"/>
          <c:order val="2"/>
          <c:tx>
            <c:strRef>
              <c:f>'Unit Sales Data'!$GK$13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Data'!$GL$13:$GW$13</c:f>
              <c:numCache>
                <c:formatCode>General</c:formatCode>
                <c:ptCount val="12"/>
                <c:pt idx="0">
                  <c:v>285</c:v>
                </c:pt>
                <c:pt idx="1">
                  <c:v>248</c:v>
                </c:pt>
                <c:pt idx="2">
                  <c:v>387</c:v>
                </c:pt>
                <c:pt idx="3">
                  <c:v>344</c:v>
                </c:pt>
                <c:pt idx="4">
                  <c:v>331</c:v>
                </c:pt>
                <c:pt idx="5">
                  <c:v>290</c:v>
                </c:pt>
                <c:pt idx="6">
                  <c:v>233</c:v>
                </c:pt>
                <c:pt idx="7">
                  <c:v>265</c:v>
                </c:pt>
                <c:pt idx="8">
                  <c:v>231</c:v>
                </c:pt>
                <c:pt idx="9">
                  <c:v>207</c:v>
                </c:pt>
                <c:pt idx="10">
                  <c:v>195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76-4C2F-92BA-8FD147F0D9D9}"/>
            </c:ext>
          </c:extLst>
        </c:ser>
        <c:ser>
          <c:idx val="3"/>
          <c:order val="3"/>
          <c:tx>
            <c:strRef>
              <c:f>'Unit Sales Data'!$GK$14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Data'!$GL$14:$GW$14</c:f>
              <c:numCache>
                <c:formatCode>General</c:formatCode>
                <c:ptCount val="12"/>
                <c:pt idx="0">
                  <c:v>141</c:v>
                </c:pt>
                <c:pt idx="1">
                  <c:v>174</c:v>
                </c:pt>
                <c:pt idx="2">
                  <c:v>242</c:v>
                </c:pt>
                <c:pt idx="3">
                  <c:v>215</c:v>
                </c:pt>
                <c:pt idx="4">
                  <c:v>229</c:v>
                </c:pt>
                <c:pt idx="5">
                  <c:v>245</c:v>
                </c:pt>
                <c:pt idx="6">
                  <c:v>169</c:v>
                </c:pt>
                <c:pt idx="7">
                  <c:v>185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76-4C2F-92BA-8FD147F0D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40259376"/>
        <c:axId val="1489826256"/>
        <c:axId val="0"/>
      </c:bar3DChart>
      <c:catAx>
        <c:axId val="194025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9826256"/>
        <c:crosses val="autoZero"/>
        <c:auto val="1"/>
        <c:lblAlgn val="ctr"/>
        <c:lblOffset val="100"/>
        <c:noMultiLvlLbl val="0"/>
      </c:catAx>
      <c:valAx>
        <c:axId val="148982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0259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757575"/>
                </a:solidFill>
                <a:latin typeface="+mn-lt"/>
              </a:defRPr>
            </a:pPr>
            <a:r>
              <a:rPr sz="1000" b="1" i="0">
                <a:solidFill>
                  <a:srgbClr val="757575"/>
                </a:solidFill>
                <a:latin typeface="+mn-lt"/>
              </a:rPr>
              <a:t>Active Residential Distressed Properties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40968040759619E-2"/>
          <c:y val="1.64487239778731E-2"/>
          <c:w val="0.93627431681334194"/>
          <c:h val="0.84342126169651899"/>
        </c:manualLayout>
      </c:layout>
      <c:barChart>
        <c:barDir val="col"/>
        <c:grouping val="clustered"/>
        <c:varyColors val="1"/>
        <c:ser>
          <c:idx val="0"/>
          <c:order val="0"/>
          <c:tx>
            <c:v>Short Sale Inventory</c:v>
          </c:tx>
          <c:spPr>
            <a:solidFill>
              <a:srgbClr val="00B0F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Data'!$AE$15:$CO$15</c:f>
              <c:numCache>
                <c:formatCode>General</c:formatCode>
                <c:ptCount val="63"/>
                <c:pt idx="0">
                  <c:v>190</c:v>
                </c:pt>
                <c:pt idx="1">
                  <c:v>173</c:v>
                </c:pt>
                <c:pt idx="2">
                  <c:v>177</c:v>
                </c:pt>
                <c:pt idx="3">
                  <c:v>178</c:v>
                </c:pt>
                <c:pt idx="4">
                  <c:v>175</c:v>
                </c:pt>
                <c:pt idx="5">
                  <c:v>169</c:v>
                </c:pt>
                <c:pt idx="6">
                  <c:v>186</c:v>
                </c:pt>
                <c:pt idx="7">
                  <c:v>120</c:v>
                </c:pt>
                <c:pt idx="8">
                  <c:v>152</c:v>
                </c:pt>
                <c:pt idx="9">
                  <c:v>126</c:v>
                </c:pt>
                <c:pt idx="10">
                  <c:v>150</c:v>
                </c:pt>
                <c:pt idx="11">
                  <c:v>162</c:v>
                </c:pt>
                <c:pt idx="12">
                  <c:v>160</c:v>
                </c:pt>
                <c:pt idx="13">
                  <c:v>161</c:v>
                </c:pt>
                <c:pt idx="14">
                  <c:v>153</c:v>
                </c:pt>
                <c:pt idx="15">
                  <c:v>145</c:v>
                </c:pt>
                <c:pt idx="16">
                  <c:v>129</c:v>
                </c:pt>
                <c:pt idx="17">
                  <c:v>127</c:v>
                </c:pt>
                <c:pt idx="18">
                  <c:v>132</c:v>
                </c:pt>
                <c:pt idx="19">
                  <c:v>132</c:v>
                </c:pt>
                <c:pt idx="20">
                  <c:v>134</c:v>
                </c:pt>
                <c:pt idx="21">
                  <c:v>133</c:v>
                </c:pt>
                <c:pt idx="22">
                  <c:v>139</c:v>
                </c:pt>
                <c:pt idx="23">
                  <c:v>136</c:v>
                </c:pt>
                <c:pt idx="24">
                  <c:v>132</c:v>
                </c:pt>
                <c:pt idx="25">
                  <c:v>120</c:v>
                </c:pt>
                <c:pt idx="26">
                  <c:v>105</c:v>
                </c:pt>
                <c:pt idx="27">
                  <c:v>98</c:v>
                </c:pt>
                <c:pt idx="28">
                  <c:v>93</c:v>
                </c:pt>
                <c:pt idx="29">
                  <c:v>89</c:v>
                </c:pt>
                <c:pt idx="30">
                  <c:v>91</c:v>
                </c:pt>
                <c:pt idx="31">
                  <c:v>87</c:v>
                </c:pt>
                <c:pt idx="32">
                  <c:v>78</c:v>
                </c:pt>
                <c:pt idx="33">
                  <c:v>91</c:v>
                </c:pt>
                <c:pt idx="34">
                  <c:v>96</c:v>
                </c:pt>
                <c:pt idx="35">
                  <c:v>91</c:v>
                </c:pt>
                <c:pt idx="36">
                  <c:v>86</c:v>
                </c:pt>
                <c:pt idx="37">
                  <c:v>85</c:v>
                </c:pt>
                <c:pt idx="38">
                  <c:v>80</c:v>
                </c:pt>
                <c:pt idx="39">
                  <c:v>84</c:v>
                </c:pt>
                <c:pt idx="40">
                  <c:v>87</c:v>
                </c:pt>
                <c:pt idx="41">
                  <c:v>85</c:v>
                </c:pt>
                <c:pt idx="42">
                  <c:v>83</c:v>
                </c:pt>
                <c:pt idx="43">
                  <c:v>87</c:v>
                </c:pt>
                <c:pt idx="44">
                  <c:v>66</c:v>
                </c:pt>
                <c:pt idx="45">
                  <c:v>80</c:v>
                </c:pt>
                <c:pt idx="46">
                  <c:v>82</c:v>
                </c:pt>
                <c:pt idx="47">
                  <c:v>82</c:v>
                </c:pt>
                <c:pt idx="48">
                  <c:v>74</c:v>
                </c:pt>
                <c:pt idx="49">
                  <c:v>57</c:v>
                </c:pt>
                <c:pt idx="50">
                  <c:v>54</c:v>
                </c:pt>
                <c:pt idx="51">
                  <c:v>52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39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32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705C-4FFD-B950-2909DB26B615}"/>
            </c:ext>
          </c:extLst>
        </c:ser>
        <c:ser>
          <c:idx val="1"/>
          <c:order val="1"/>
          <c:tx>
            <c:v>Bank Owned Inventory</c:v>
          </c:tx>
          <c:spPr>
            <a:solidFill>
              <a:srgbClr val="FF000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Data'!$AE$16:$CO$16</c:f>
              <c:numCache>
                <c:formatCode>General</c:formatCode>
                <c:ptCount val="63"/>
                <c:pt idx="0">
                  <c:v>83</c:v>
                </c:pt>
                <c:pt idx="1">
                  <c:v>78</c:v>
                </c:pt>
                <c:pt idx="2">
                  <c:v>71</c:v>
                </c:pt>
                <c:pt idx="3">
                  <c:v>61</c:v>
                </c:pt>
                <c:pt idx="4">
                  <c:v>69</c:v>
                </c:pt>
                <c:pt idx="5">
                  <c:v>60</c:v>
                </c:pt>
                <c:pt idx="6">
                  <c:v>65</c:v>
                </c:pt>
                <c:pt idx="7">
                  <c:v>62</c:v>
                </c:pt>
                <c:pt idx="8">
                  <c:v>85</c:v>
                </c:pt>
                <c:pt idx="9">
                  <c:v>75</c:v>
                </c:pt>
                <c:pt idx="10">
                  <c:v>78</c:v>
                </c:pt>
                <c:pt idx="11">
                  <c:v>74</c:v>
                </c:pt>
                <c:pt idx="12">
                  <c:v>82</c:v>
                </c:pt>
                <c:pt idx="13">
                  <c:v>69</c:v>
                </c:pt>
                <c:pt idx="14">
                  <c:v>68</c:v>
                </c:pt>
                <c:pt idx="15">
                  <c:v>60</c:v>
                </c:pt>
                <c:pt idx="16">
                  <c:v>56</c:v>
                </c:pt>
                <c:pt idx="17">
                  <c:v>61</c:v>
                </c:pt>
                <c:pt idx="18">
                  <c:v>64</c:v>
                </c:pt>
                <c:pt idx="19">
                  <c:v>80</c:v>
                </c:pt>
                <c:pt idx="20">
                  <c:v>84</c:v>
                </c:pt>
                <c:pt idx="21">
                  <c:v>67</c:v>
                </c:pt>
                <c:pt idx="22">
                  <c:v>63</c:v>
                </c:pt>
                <c:pt idx="23">
                  <c:v>56</c:v>
                </c:pt>
                <c:pt idx="24">
                  <c:v>60</c:v>
                </c:pt>
                <c:pt idx="25">
                  <c:v>58</c:v>
                </c:pt>
                <c:pt idx="26">
                  <c:v>51</c:v>
                </c:pt>
                <c:pt idx="27">
                  <c:v>47</c:v>
                </c:pt>
                <c:pt idx="28">
                  <c:v>40</c:v>
                </c:pt>
                <c:pt idx="29">
                  <c:v>53</c:v>
                </c:pt>
                <c:pt idx="30">
                  <c:v>56</c:v>
                </c:pt>
                <c:pt idx="31">
                  <c:v>58</c:v>
                </c:pt>
                <c:pt idx="32">
                  <c:v>48</c:v>
                </c:pt>
                <c:pt idx="33">
                  <c:v>42</c:v>
                </c:pt>
                <c:pt idx="34">
                  <c:v>40</c:v>
                </c:pt>
                <c:pt idx="35">
                  <c:v>44</c:v>
                </c:pt>
                <c:pt idx="36">
                  <c:v>37</c:v>
                </c:pt>
                <c:pt idx="37">
                  <c:v>39</c:v>
                </c:pt>
                <c:pt idx="38">
                  <c:v>41</c:v>
                </c:pt>
                <c:pt idx="39">
                  <c:v>40</c:v>
                </c:pt>
                <c:pt idx="40">
                  <c:v>47</c:v>
                </c:pt>
                <c:pt idx="41">
                  <c:v>46</c:v>
                </c:pt>
                <c:pt idx="42">
                  <c:v>36</c:v>
                </c:pt>
                <c:pt idx="43">
                  <c:v>30</c:v>
                </c:pt>
                <c:pt idx="44">
                  <c:v>32</c:v>
                </c:pt>
                <c:pt idx="45">
                  <c:v>32</c:v>
                </c:pt>
                <c:pt idx="46">
                  <c:v>28</c:v>
                </c:pt>
                <c:pt idx="47">
                  <c:v>22</c:v>
                </c:pt>
                <c:pt idx="48">
                  <c:v>17</c:v>
                </c:pt>
                <c:pt idx="49">
                  <c:v>20</c:v>
                </c:pt>
                <c:pt idx="50">
                  <c:v>24</c:v>
                </c:pt>
                <c:pt idx="51">
                  <c:v>18</c:v>
                </c:pt>
                <c:pt idx="52">
                  <c:v>18</c:v>
                </c:pt>
                <c:pt idx="53">
                  <c:v>23</c:v>
                </c:pt>
                <c:pt idx="54">
                  <c:v>22</c:v>
                </c:pt>
                <c:pt idx="55">
                  <c:v>19</c:v>
                </c:pt>
                <c:pt idx="56">
                  <c:v>20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705C-4FFD-B950-2909DB26B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643988"/>
        <c:axId val="777723875"/>
      </c:barChart>
      <c:dateAx>
        <c:axId val="18166439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77723875"/>
        <c:crosses val="autoZero"/>
        <c:auto val="1"/>
        <c:lblOffset val="100"/>
        <c:baseTimeUnit val="months"/>
      </c:dateAx>
      <c:valAx>
        <c:axId val="7777238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664398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8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Year to Year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Year to Year Sales'!$A$16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Sales'!$B$16:$M$16</c:f>
            </c:numRef>
          </c:val>
          <c:extLst>
            <c:ext xmlns:c16="http://schemas.microsoft.com/office/drawing/2014/chart" uri="{C3380CC4-5D6E-409C-BE32-E72D297353CC}">
              <c16:uniqueId val="{00000000-35CA-48B6-A37A-02A299A3DB51}"/>
            </c:ext>
          </c:extLst>
        </c:ser>
        <c:ser>
          <c:idx val="1"/>
          <c:order val="1"/>
          <c:tx>
            <c:strRef>
              <c:f>'Total Year to Year Sales'!$A$17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Sales'!$B$17:$M$17</c:f>
              <c:numCache>
                <c:formatCode>General</c:formatCode>
                <c:ptCount val="12"/>
                <c:pt idx="0">
                  <c:v>179</c:v>
                </c:pt>
                <c:pt idx="1">
                  <c:v>181</c:v>
                </c:pt>
                <c:pt idx="2">
                  <c:v>236</c:v>
                </c:pt>
                <c:pt idx="3">
                  <c:v>181</c:v>
                </c:pt>
                <c:pt idx="4">
                  <c:v>179</c:v>
                </c:pt>
                <c:pt idx="5">
                  <c:v>251</c:v>
                </c:pt>
                <c:pt idx="6">
                  <c:v>452</c:v>
                </c:pt>
                <c:pt idx="7">
                  <c:v>403</c:v>
                </c:pt>
                <c:pt idx="8">
                  <c:v>445</c:v>
                </c:pt>
                <c:pt idx="9">
                  <c:v>460</c:v>
                </c:pt>
                <c:pt idx="10">
                  <c:v>383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A-48B6-A37A-02A299A3DB51}"/>
            </c:ext>
          </c:extLst>
        </c:ser>
        <c:ser>
          <c:idx val="2"/>
          <c:order val="2"/>
          <c:tx>
            <c:strRef>
              <c:f>'Total Year to Year Sales'!$A$18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Sales'!$B$18:$M$18</c:f>
              <c:numCache>
                <c:formatCode>General</c:formatCode>
                <c:ptCount val="12"/>
                <c:pt idx="0">
                  <c:v>335</c:v>
                </c:pt>
                <c:pt idx="1">
                  <c:v>298</c:v>
                </c:pt>
                <c:pt idx="2">
                  <c:v>447</c:v>
                </c:pt>
                <c:pt idx="3">
                  <c:v>445</c:v>
                </c:pt>
                <c:pt idx="4">
                  <c:v>440</c:v>
                </c:pt>
                <c:pt idx="5">
                  <c:v>432</c:v>
                </c:pt>
                <c:pt idx="6">
                  <c:v>369</c:v>
                </c:pt>
                <c:pt idx="7">
                  <c:v>329</c:v>
                </c:pt>
                <c:pt idx="8">
                  <c:v>313</c:v>
                </c:pt>
                <c:pt idx="9">
                  <c:v>333</c:v>
                </c:pt>
                <c:pt idx="10">
                  <c:v>340</c:v>
                </c:pt>
                <c:pt idx="1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A-48B6-A37A-02A299A3DB51}"/>
            </c:ext>
          </c:extLst>
        </c:ser>
        <c:ser>
          <c:idx val="3"/>
          <c:order val="3"/>
          <c:tx>
            <c:strRef>
              <c:f>'Total Year to Year Sales'!$A$19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Sales'!$B$19:$M$19</c:f>
              <c:numCache>
                <c:formatCode>General</c:formatCode>
                <c:ptCount val="12"/>
                <c:pt idx="0">
                  <c:v>285</c:v>
                </c:pt>
                <c:pt idx="1">
                  <c:v>248</c:v>
                </c:pt>
                <c:pt idx="2">
                  <c:v>387</c:v>
                </c:pt>
                <c:pt idx="3">
                  <c:v>344</c:v>
                </c:pt>
                <c:pt idx="4">
                  <c:v>331</c:v>
                </c:pt>
                <c:pt idx="5">
                  <c:v>290</c:v>
                </c:pt>
                <c:pt idx="6">
                  <c:v>233</c:v>
                </c:pt>
                <c:pt idx="7">
                  <c:v>265</c:v>
                </c:pt>
                <c:pt idx="8">
                  <c:v>231</c:v>
                </c:pt>
                <c:pt idx="9">
                  <c:v>207</c:v>
                </c:pt>
                <c:pt idx="10">
                  <c:v>195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A-48B6-A37A-02A299A3DB51}"/>
            </c:ext>
          </c:extLst>
        </c:ser>
        <c:ser>
          <c:idx val="4"/>
          <c:order val="4"/>
          <c:tx>
            <c:strRef>
              <c:f>'Total Year to Year Sales'!$A$20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Sales'!$B$20:$M$20</c:f>
              <c:numCache>
                <c:formatCode>General</c:formatCode>
                <c:ptCount val="12"/>
                <c:pt idx="0">
                  <c:v>141</c:v>
                </c:pt>
                <c:pt idx="1">
                  <c:v>174</c:v>
                </c:pt>
                <c:pt idx="2">
                  <c:v>242</c:v>
                </c:pt>
                <c:pt idx="3">
                  <c:v>215</c:v>
                </c:pt>
                <c:pt idx="4">
                  <c:v>229</c:v>
                </c:pt>
                <c:pt idx="5">
                  <c:v>245</c:v>
                </c:pt>
                <c:pt idx="6">
                  <c:v>169</c:v>
                </c:pt>
                <c:pt idx="7">
                  <c:v>185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A-48B6-A37A-02A299A3D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3460303"/>
        <c:axId val="843454063"/>
        <c:axId val="0"/>
      </c:bar3DChart>
      <c:catAx>
        <c:axId val="843460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54063"/>
        <c:crosses val="autoZero"/>
        <c:auto val="1"/>
        <c:lblAlgn val="ctr"/>
        <c:lblOffset val="100"/>
        <c:noMultiLvlLbl val="0"/>
      </c:catAx>
      <c:valAx>
        <c:axId val="843454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60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3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Snapshot'!$B$1:$HQ$1</c:f>
              <c:numCache>
                <c:formatCode>[$-409]mmm\-yy</c:formatCode>
                <c:ptCount val="31"/>
                <c:pt idx="0">
                  <c:v>44091</c:v>
                </c:pt>
                <c:pt idx="1">
                  <c:v>44121</c:v>
                </c:pt>
                <c:pt idx="2">
                  <c:v>44152</c:v>
                </c:pt>
                <c:pt idx="3">
                  <c:v>44182</c:v>
                </c:pt>
                <c:pt idx="4">
                  <c:v>44213</c:v>
                </c:pt>
                <c:pt idx="5">
                  <c:v>44244</c:v>
                </c:pt>
                <c:pt idx="6">
                  <c:v>44272</c:v>
                </c:pt>
                <c:pt idx="7">
                  <c:v>44303</c:v>
                </c:pt>
                <c:pt idx="8">
                  <c:v>44333</c:v>
                </c:pt>
                <c:pt idx="9">
                  <c:v>44364</c:v>
                </c:pt>
                <c:pt idx="10">
                  <c:v>44394</c:v>
                </c:pt>
                <c:pt idx="11">
                  <c:v>44425</c:v>
                </c:pt>
                <c:pt idx="12">
                  <c:v>44456</c:v>
                </c:pt>
                <c:pt idx="13">
                  <c:v>44486</c:v>
                </c:pt>
                <c:pt idx="14">
                  <c:v>44517</c:v>
                </c:pt>
                <c:pt idx="15">
                  <c:v>44547</c:v>
                </c:pt>
                <c:pt idx="16">
                  <c:v>44578</c:v>
                </c:pt>
                <c:pt idx="17">
                  <c:v>44609</c:v>
                </c:pt>
                <c:pt idx="18">
                  <c:v>44637</c:v>
                </c:pt>
                <c:pt idx="19">
                  <c:v>44668</c:v>
                </c:pt>
                <c:pt idx="20">
                  <c:v>44698</c:v>
                </c:pt>
                <c:pt idx="21">
                  <c:v>44729</c:v>
                </c:pt>
                <c:pt idx="22">
                  <c:v>44759</c:v>
                </c:pt>
                <c:pt idx="23">
                  <c:v>44790</c:v>
                </c:pt>
                <c:pt idx="24">
                  <c:v>44974</c:v>
                </c:pt>
                <c:pt idx="25">
                  <c:v>45002</c:v>
                </c:pt>
                <c:pt idx="26">
                  <c:v>45033</c:v>
                </c:pt>
                <c:pt idx="27">
                  <c:v>45063</c:v>
                </c:pt>
                <c:pt idx="28">
                  <c:v>45094</c:v>
                </c:pt>
                <c:pt idx="29">
                  <c:v>45124</c:v>
                </c:pt>
                <c:pt idx="30">
                  <c:v>45155</c:v>
                </c:pt>
              </c:numCache>
            </c:numRef>
          </c:cat>
          <c:val>
            <c:numRef>
              <c:f>'3 Yr Snapshot'!$B$2:$HQ$2</c:f>
              <c:numCache>
                <c:formatCode>General</c:formatCode>
                <c:ptCount val="31"/>
                <c:pt idx="0">
                  <c:v>358</c:v>
                </c:pt>
                <c:pt idx="1">
                  <c:v>372</c:v>
                </c:pt>
                <c:pt idx="2">
                  <c:v>310</c:v>
                </c:pt>
                <c:pt idx="3">
                  <c:v>316</c:v>
                </c:pt>
                <c:pt idx="4">
                  <c:v>263</c:v>
                </c:pt>
                <c:pt idx="5">
                  <c:v>237</c:v>
                </c:pt>
                <c:pt idx="6">
                  <c:v>377</c:v>
                </c:pt>
                <c:pt idx="7">
                  <c:v>349</c:v>
                </c:pt>
                <c:pt idx="8">
                  <c:v>337</c:v>
                </c:pt>
                <c:pt idx="9">
                  <c:v>326</c:v>
                </c:pt>
                <c:pt idx="10">
                  <c:v>263</c:v>
                </c:pt>
                <c:pt idx="11">
                  <c:v>234</c:v>
                </c:pt>
                <c:pt idx="12">
                  <c:v>230</c:v>
                </c:pt>
                <c:pt idx="13">
                  <c:v>253</c:v>
                </c:pt>
                <c:pt idx="14">
                  <c:v>267</c:v>
                </c:pt>
                <c:pt idx="15">
                  <c:v>240</c:v>
                </c:pt>
                <c:pt idx="16">
                  <c:v>225</c:v>
                </c:pt>
                <c:pt idx="17">
                  <c:v>182</c:v>
                </c:pt>
                <c:pt idx="18">
                  <c:v>300</c:v>
                </c:pt>
                <c:pt idx="19">
                  <c:v>265</c:v>
                </c:pt>
                <c:pt idx="20">
                  <c:v>247</c:v>
                </c:pt>
                <c:pt idx="21">
                  <c:v>235</c:v>
                </c:pt>
                <c:pt idx="22">
                  <c:v>171</c:v>
                </c:pt>
                <c:pt idx="23">
                  <c:v>201</c:v>
                </c:pt>
                <c:pt idx="24">
                  <c:v>137</c:v>
                </c:pt>
                <c:pt idx="25">
                  <c:v>193</c:v>
                </c:pt>
                <c:pt idx="26">
                  <c:v>166</c:v>
                </c:pt>
                <c:pt idx="27">
                  <c:v>185</c:v>
                </c:pt>
                <c:pt idx="28">
                  <c:v>189</c:v>
                </c:pt>
                <c:pt idx="29">
                  <c:v>126</c:v>
                </c:pt>
                <c:pt idx="30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A-4EA7-AAA9-831CCAB8C404}"/>
            </c:ext>
          </c:extLst>
        </c:ser>
        <c:ser>
          <c:idx val="1"/>
          <c:order val="1"/>
          <c:tx>
            <c:strRef>
              <c:f>'3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Snapshot'!$B$1:$HQ$1</c:f>
              <c:numCache>
                <c:formatCode>[$-409]mmm\-yy</c:formatCode>
                <c:ptCount val="31"/>
                <c:pt idx="0">
                  <c:v>44091</c:v>
                </c:pt>
                <c:pt idx="1">
                  <c:v>44121</c:v>
                </c:pt>
                <c:pt idx="2">
                  <c:v>44152</c:v>
                </c:pt>
                <c:pt idx="3">
                  <c:v>44182</c:v>
                </c:pt>
                <c:pt idx="4">
                  <c:v>44213</c:v>
                </c:pt>
                <c:pt idx="5">
                  <c:v>44244</c:v>
                </c:pt>
                <c:pt idx="6">
                  <c:v>44272</c:v>
                </c:pt>
                <c:pt idx="7">
                  <c:v>44303</c:v>
                </c:pt>
                <c:pt idx="8">
                  <c:v>44333</c:v>
                </c:pt>
                <c:pt idx="9">
                  <c:v>44364</c:v>
                </c:pt>
                <c:pt idx="10">
                  <c:v>44394</c:v>
                </c:pt>
                <c:pt idx="11">
                  <c:v>44425</c:v>
                </c:pt>
                <c:pt idx="12">
                  <c:v>44456</c:v>
                </c:pt>
                <c:pt idx="13">
                  <c:v>44486</c:v>
                </c:pt>
                <c:pt idx="14">
                  <c:v>44517</c:v>
                </c:pt>
                <c:pt idx="15">
                  <c:v>44547</c:v>
                </c:pt>
                <c:pt idx="16">
                  <c:v>44578</c:v>
                </c:pt>
                <c:pt idx="17">
                  <c:v>44609</c:v>
                </c:pt>
                <c:pt idx="18">
                  <c:v>44637</c:v>
                </c:pt>
                <c:pt idx="19">
                  <c:v>44668</c:v>
                </c:pt>
                <c:pt idx="20">
                  <c:v>44698</c:v>
                </c:pt>
                <c:pt idx="21">
                  <c:v>44729</c:v>
                </c:pt>
                <c:pt idx="22">
                  <c:v>44759</c:v>
                </c:pt>
                <c:pt idx="23">
                  <c:v>44790</c:v>
                </c:pt>
                <c:pt idx="24">
                  <c:v>44974</c:v>
                </c:pt>
                <c:pt idx="25">
                  <c:v>45002</c:v>
                </c:pt>
                <c:pt idx="26">
                  <c:v>45033</c:v>
                </c:pt>
                <c:pt idx="27">
                  <c:v>45063</c:v>
                </c:pt>
                <c:pt idx="28">
                  <c:v>45094</c:v>
                </c:pt>
                <c:pt idx="29">
                  <c:v>45124</c:v>
                </c:pt>
                <c:pt idx="30">
                  <c:v>45155</c:v>
                </c:pt>
              </c:numCache>
            </c:numRef>
          </c:cat>
          <c:val>
            <c:numRef>
              <c:f>'3 Yr Snapshot'!$B$3:$HQ$3</c:f>
              <c:numCache>
                <c:formatCode>General</c:formatCode>
                <c:ptCount val="31"/>
                <c:pt idx="0">
                  <c:v>80</c:v>
                </c:pt>
                <c:pt idx="1">
                  <c:v>86</c:v>
                </c:pt>
                <c:pt idx="2">
                  <c:v>71</c:v>
                </c:pt>
                <c:pt idx="3">
                  <c:v>80</c:v>
                </c:pt>
                <c:pt idx="4">
                  <c:v>68</c:v>
                </c:pt>
                <c:pt idx="5">
                  <c:v>57</c:v>
                </c:pt>
                <c:pt idx="6">
                  <c:v>67</c:v>
                </c:pt>
                <c:pt idx="7">
                  <c:v>93</c:v>
                </c:pt>
                <c:pt idx="8">
                  <c:v>99</c:v>
                </c:pt>
                <c:pt idx="9">
                  <c:v>103</c:v>
                </c:pt>
                <c:pt idx="10">
                  <c:v>97</c:v>
                </c:pt>
                <c:pt idx="11">
                  <c:v>89</c:v>
                </c:pt>
                <c:pt idx="12">
                  <c:v>81</c:v>
                </c:pt>
                <c:pt idx="13">
                  <c:v>75</c:v>
                </c:pt>
                <c:pt idx="14">
                  <c:v>70</c:v>
                </c:pt>
                <c:pt idx="15">
                  <c:v>76</c:v>
                </c:pt>
                <c:pt idx="16">
                  <c:v>56</c:v>
                </c:pt>
                <c:pt idx="17">
                  <c:v>61</c:v>
                </c:pt>
                <c:pt idx="18">
                  <c:v>80</c:v>
                </c:pt>
                <c:pt idx="19">
                  <c:v>75</c:v>
                </c:pt>
                <c:pt idx="20">
                  <c:v>81</c:v>
                </c:pt>
                <c:pt idx="21">
                  <c:v>51</c:v>
                </c:pt>
                <c:pt idx="22">
                  <c:v>56</c:v>
                </c:pt>
                <c:pt idx="23">
                  <c:v>62</c:v>
                </c:pt>
                <c:pt idx="24">
                  <c:v>36</c:v>
                </c:pt>
                <c:pt idx="25">
                  <c:v>43</c:v>
                </c:pt>
                <c:pt idx="26">
                  <c:v>48</c:v>
                </c:pt>
                <c:pt idx="27">
                  <c:v>41</c:v>
                </c:pt>
                <c:pt idx="28">
                  <c:v>55</c:v>
                </c:pt>
                <c:pt idx="29">
                  <c:v>43</c:v>
                </c:pt>
                <c:pt idx="30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A-4EA7-AAA9-831CCAB8C404}"/>
            </c:ext>
          </c:extLst>
        </c:ser>
        <c:ser>
          <c:idx val="2"/>
          <c:order val="2"/>
          <c:tx>
            <c:strRef>
              <c:f>'3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Snapshot'!$B$1:$HQ$1</c:f>
              <c:numCache>
                <c:formatCode>[$-409]mmm\-yy</c:formatCode>
                <c:ptCount val="31"/>
                <c:pt idx="0">
                  <c:v>44091</c:v>
                </c:pt>
                <c:pt idx="1">
                  <c:v>44121</c:v>
                </c:pt>
                <c:pt idx="2">
                  <c:v>44152</c:v>
                </c:pt>
                <c:pt idx="3">
                  <c:v>44182</c:v>
                </c:pt>
                <c:pt idx="4">
                  <c:v>44213</c:v>
                </c:pt>
                <c:pt idx="5">
                  <c:v>44244</c:v>
                </c:pt>
                <c:pt idx="6">
                  <c:v>44272</c:v>
                </c:pt>
                <c:pt idx="7">
                  <c:v>44303</c:v>
                </c:pt>
                <c:pt idx="8">
                  <c:v>44333</c:v>
                </c:pt>
                <c:pt idx="9">
                  <c:v>44364</c:v>
                </c:pt>
                <c:pt idx="10">
                  <c:v>44394</c:v>
                </c:pt>
                <c:pt idx="11">
                  <c:v>44425</c:v>
                </c:pt>
                <c:pt idx="12">
                  <c:v>44456</c:v>
                </c:pt>
                <c:pt idx="13">
                  <c:v>44486</c:v>
                </c:pt>
                <c:pt idx="14">
                  <c:v>44517</c:v>
                </c:pt>
                <c:pt idx="15">
                  <c:v>44547</c:v>
                </c:pt>
                <c:pt idx="16">
                  <c:v>44578</c:v>
                </c:pt>
                <c:pt idx="17">
                  <c:v>44609</c:v>
                </c:pt>
                <c:pt idx="18">
                  <c:v>44637</c:v>
                </c:pt>
                <c:pt idx="19">
                  <c:v>44668</c:v>
                </c:pt>
                <c:pt idx="20">
                  <c:v>44698</c:v>
                </c:pt>
                <c:pt idx="21">
                  <c:v>44729</c:v>
                </c:pt>
                <c:pt idx="22">
                  <c:v>44759</c:v>
                </c:pt>
                <c:pt idx="23">
                  <c:v>44790</c:v>
                </c:pt>
                <c:pt idx="24">
                  <c:v>44974</c:v>
                </c:pt>
                <c:pt idx="25">
                  <c:v>45002</c:v>
                </c:pt>
                <c:pt idx="26">
                  <c:v>45033</c:v>
                </c:pt>
                <c:pt idx="27">
                  <c:v>45063</c:v>
                </c:pt>
                <c:pt idx="28">
                  <c:v>45094</c:v>
                </c:pt>
                <c:pt idx="29">
                  <c:v>45124</c:v>
                </c:pt>
                <c:pt idx="30">
                  <c:v>45155</c:v>
                </c:pt>
              </c:numCache>
            </c:numRef>
          </c:cat>
          <c:val>
            <c:numRef>
              <c:f>'3 Yr Snapshot'!$B$4:$HQ$4</c:f>
              <c:numCache>
                <c:formatCode>General</c:formatCode>
                <c:ptCount val="31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9</c:v>
                </c:pt>
                <c:pt idx="11">
                  <c:v>6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5</c:v>
                </c:pt>
                <c:pt idx="18">
                  <c:v>7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2</c:v>
                </c:pt>
                <c:pt idx="24">
                  <c:v>1</c:v>
                </c:pt>
                <c:pt idx="25">
                  <c:v>6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A-4EA7-AAA9-831CCAB8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13008"/>
        <c:axId val="565413664"/>
      </c:lineChart>
      <c:dateAx>
        <c:axId val="56541300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664"/>
        <c:crosses val="autoZero"/>
        <c:auto val="1"/>
        <c:lblOffset val="100"/>
        <c:baseTimeUnit val="months"/>
      </c:dateAx>
      <c:valAx>
        <c:axId val="5654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One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Snapshot'!$B$1:$HQ$1</c:f>
              <c:numCache>
                <c:formatCode>[$-409]mmm\-yy</c:formatCode>
                <c:ptCount val="12"/>
                <c:pt idx="0">
                  <c:v>44810</c:v>
                </c:pt>
                <c:pt idx="1">
                  <c:v>44840</c:v>
                </c:pt>
                <c:pt idx="2">
                  <c:v>44871</c:v>
                </c:pt>
                <c:pt idx="3">
                  <c:v>44901</c:v>
                </c:pt>
                <c:pt idx="4">
                  <c:v>44932</c:v>
                </c:pt>
                <c:pt idx="5">
                  <c:v>44980</c:v>
                </c:pt>
                <c:pt idx="6">
                  <c:v>45008</c:v>
                </c:pt>
                <c:pt idx="7">
                  <c:v>45039</c:v>
                </c:pt>
                <c:pt idx="8">
                  <c:v>45069</c:v>
                </c:pt>
                <c:pt idx="9">
                  <c:v>45100</c:v>
                </c:pt>
                <c:pt idx="10">
                  <c:v>45130</c:v>
                </c:pt>
                <c:pt idx="11">
                  <c:v>45161</c:v>
                </c:pt>
              </c:numCache>
            </c:numRef>
          </c:cat>
          <c:val>
            <c:numRef>
              <c:f>'1 YR Snapshot'!$B$2:$HQ$2</c:f>
              <c:numCache>
                <c:formatCode>General</c:formatCode>
                <c:ptCount val="12"/>
                <c:pt idx="0">
                  <c:v>179</c:v>
                </c:pt>
                <c:pt idx="1">
                  <c:v>161</c:v>
                </c:pt>
                <c:pt idx="2">
                  <c:v>161</c:v>
                </c:pt>
                <c:pt idx="3">
                  <c:v>131</c:v>
                </c:pt>
                <c:pt idx="4">
                  <c:v>101</c:v>
                </c:pt>
                <c:pt idx="5">
                  <c:v>137</c:v>
                </c:pt>
                <c:pt idx="6">
                  <c:v>193</c:v>
                </c:pt>
                <c:pt idx="7">
                  <c:v>166</c:v>
                </c:pt>
                <c:pt idx="8">
                  <c:v>185</c:v>
                </c:pt>
                <c:pt idx="9">
                  <c:v>189</c:v>
                </c:pt>
                <c:pt idx="10">
                  <c:v>126</c:v>
                </c:pt>
                <c:pt idx="11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3-4EF7-A62B-098D3A277A89}"/>
            </c:ext>
          </c:extLst>
        </c:ser>
        <c:ser>
          <c:idx val="1"/>
          <c:order val="1"/>
          <c:tx>
            <c:strRef>
              <c:f>'1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Snapshot'!$B$1:$HQ$1</c:f>
              <c:numCache>
                <c:formatCode>[$-409]mmm\-yy</c:formatCode>
                <c:ptCount val="12"/>
                <c:pt idx="0">
                  <c:v>44810</c:v>
                </c:pt>
                <c:pt idx="1">
                  <c:v>44840</c:v>
                </c:pt>
                <c:pt idx="2">
                  <c:v>44871</c:v>
                </c:pt>
                <c:pt idx="3">
                  <c:v>44901</c:v>
                </c:pt>
                <c:pt idx="4">
                  <c:v>44932</c:v>
                </c:pt>
                <c:pt idx="5">
                  <c:v>44980</c:v>
                </c:pt>
                <c:pt idx="6">
                  <c:v>45008</c:v>
                </c:pt>
                <c:pt idx="7">
                  <c:v>45039</c:v>
                </c:pt>
                <c:pt idx="8">
                  <c:v>45069</c:v>
                </c:pt>
                <c:pt idx="9">
                  <c:v>45100</c:v>
                </c:pt>
                <c:pt idx="10">
                  <c:v>45130</c:v>
                </c:pt>
                <c:pt idx="11">
                  <c:v>45161</c:v>
                </c:pt>
              </c:numCache>
            </c:numRef>
          </c:cat>
          <c:val>
            <c:numRef>
              <c:f>'1 YR Snapshot'!$B$3:$HQ$3</c:f>
              <c:numCache>
                <c:formatCode>General</c:formatCode>
                <c:ptCount val="12"/>
                <c:pt idx="0">
                  <c:v>49</c:v>
                </c:pt>
                <c:pt idx="1">
                  <c:v>43</c:v>
                </c:pt>
                <c:pt idx="2">
                  <c:v>31</c:v>
                </c:pt>
                <c:pt idx="3">
                  <c:v>36</c:v>
                </c:pt>
                <c:pt idx="4">
                  <c:v>38</c:v>
                </c:pt>
                <c:pt idx="5">
                  <c:v>36</c:v>
                </c:pt>
                <c:pt idx="6">
                  <c:v>43</c:v>
                </c:pt>
                <c:pt idx="7">
                  <c:v>48</c:v>
                </c:pt>
                <c:pt idx="8">
                  <c:v>41</c:v>
                </c:pt>
                <c:pt idx="9">
                  <c:v>55</c:v>
                </c:pt>
                <c:pt idx="10">
                  <c:v>43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3-4EF7-A62B-098D3A277A89}"/>
            </c:ext>
          </c:extLst>
        </c:ser>
        <c:ser>
          <c:idx val="2"/>
          <c:order val="2"/>
          <c:tx>
            <c:strRef>
              <c:f>'1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Snapshot'!$B$1:$HQ$1</c:f>
              <c:numCache>
                <c:formatCode>[$-409]mmm\-yy</c:formatCode>
                <c:ptCount val="12"/>
                <c:pt idx="0">
                  <c:v>44810</c:v>
                </c:pt>
                <c:pt idx="1">
                  <c:v>44840</c:v>
                </c:pt>
                <c:pt idx="2">
                  <c:v>44871</c:v>
                </c:pt>
                <c:pt idx="3">
                  <c:v>44901</c:v>
                </c:pt>
                <c:pt idx="4">
                  <c:v>44932</c:v>
                </c:pt>
                <c:pt idx="5">
                  <c:v>44980</c:v>
                </c:pt>
                <c:pt idx="6">
                  <c:v>45008</c:v>
                </c:pt>
                <c:pt idx="7">
                  <c:v>45039</c:v>
                </c:pt>
                <c:pt idx="8">
                  <c:v>45069</c:v>
                </c:pt>
                <c:pt idx="9">
                  <c:v>45100</c:v>
                </c:pt>
                <c:pt idx="10">
                  <c:v>45130</c:v>
                </c:pt>
                <c:pt idx="11">
                  <c:v>45161</c:v>
                </c:pt>
              </c:numCache>
            </c:numRef>
          </c:cat>
          <c:val>
            <c:numRef>
              <c:f>'1 YR Snapshot'!$B$4:$HQ$4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3-4EF7-A62B-098D3A27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996344"/>
        <c:axId val="559995360"/>
      </c:lineChart>
      <c:dateAx>
        <c:axId val="559996344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5360"/>
        <c:crosses val="autoZero"/>
        <c:auto val="1"/>
        <c:lblOffset val="100"/>
        <c:baseTimeUnit val="months"/>
      </c:dateAx>
      <c:valAx>
        <c:axId val="5599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Data'!$FO$45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Data'!$FP$45:$GA$45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4</c:v>
                </c:pt>
                <c:pt idx="4">
                  <c:v>5</c:v>
                </c:pt>
                <c:pt idx="5">
                  <c:v>9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2BC5-4B96-BFBB-CFA254E1E1EE}"/>
            </c:ext>
          </c:extLst>
        </c:ser>
        <c:ser>
          <c:idx val="2"/>
          <c:order val="1"/>
          <c:tx>
            <c:strRef>
              <c:f>'Distressed Data'!$FO$44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Data'!$FP$44:$GA$44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5-4B96-BFBB-CFA254E1E1EE}"/>
            </c:ext>
          </c:extLst>
        </c:ser>
        <c:ser>
          <c:idx val="1"/>
          <c:order val="2"/>
          <c:tx>
            <c:strRef>
              <c:f>'Distressed Data'!$FO$43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Data'!$FP$43:$GA$43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5-4B96-BFBB-CFA254E1E1EE}"/>
            </c:ext>
          </c:extLst>
        </c:ser>
        <c:ser>
          <c:idx val="0"/>
          <c:order val="3"/>
          <c:tx>
            <c:strRef>
              <c:f>'Distressed Data'!$FO$42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0-E8BD-43A3-933C-A48D53F81510}"/>
              </c:ext>
            </c:extLst>
          </c:dPt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Data'!$FP$42:$GA$42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5-4B96-BFBB-CFA254E1E1EE}"/>
            </c:ext>
          </c:extLst>
        </c:ser>
        <c:ser>
          <c:idx val="4"/>
          <c:order val="4"/>
          <c:tx>
            <c:strRef>
              <c:f>'Distressed Data'!$FM$46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Data'!$FN$46:$FY$46</c:f>
            </c:numRef>
          </c:val>
          <c:extLst>
            <c:ext xmlns:c16="http://schemas.microsoft.com/office/drawing/2014/chart" uri="{C3380CC4-5D6E-409C-BE32-E72D297353CC}">
              <c16:uniqueId val="{00000004-2BC5-4B96-BFBB-CFA254E1E1EE}"/>
            </c:ext>
          </c:extLst>
        </c:ser>
        <c:ser>
          <c:idx val="5"/>
          <c:order val="5"/>
          <c:tx>
            <c:strRef>
              <c:f>'Distressed Data'!$FM$47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Data'!$FN$47:$FY$47</c:f>
            </c:numRef>
          </c:val>
          <c:extLst>
            <c:ext xmlns:c16="http://schemas.microsoft.com/office/drawing/2014/chart" uri="{C3380CC4-5D6E-409C-BE32-E72D297353CC}">
              <c16:uniqueId val="{00000005-2BC5-4B96-BFBB-CFA254E1E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52267231"/>
        <c:axId val="1352278047"/>
        <c:axId val="0"/>
        <c:extLst/>
      </c:bar3DChart>
      <c:catAx>
        <c:axId val="135226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78047"/>
        <c:crosses val="autoZero"/>
        <c:auto val="1"/>
        <c:lblAlgn val="ctr"/>
        <c:lblOffset val="100"/>
        <c:noMultiLvlLbl val="0"/>
      </c:catAx>
      <c:valAx>
        <c:axId val="1352278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7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Data'!$FO$32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Data'!$FP$32:$GA$32</c:f>
              <c:numCache>
                <c:formatCode>General</c:formatCode>
                <c:ptCount val="12"/>
                <c:pt idx="0">
                  <c:v>21</c:v>
                </c:pt>
                <c:pt idx="1">
                  <c:v>16</c:v>
                </c:pt>
                <c:pt idx="2">
                  <c:v>17</c:v>
                </c:pt>
                <c:pt idx="3">
                  <c:v>23</c:v>
                </c:pt>
                <c:pt idx="4">
                  <c:v>24</c:v>
                </c:pt>
                <c:pt idx="5">
                  <c:v>10</c:v>
                </c:pt>
                <c:pt idx="6">
                  <c:v>13</c:v>
                </c:pt>
                <c:pt idx="7">
                  <c:v>10</c:v>
                </c:pt>
                <c:pt idx="8">
                  <c:v>7</c:v>
                </c:pt>
                <c:pt idx="9">
                  <c:v>1</c:v>
                </c:pt>
                <c:pt idx="10">
                  <c:v>7</c:v>
                </c:pt>
                <c:pt idx="11">
                  <c:v>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66C5-4E1C-B47E-57117933C354}"/>
            </c:ext>
          </c:extLst>
        </c:ser>
        <c:ser>
          <c:idx val="2"/>
          <c:order val="1"/>
          <c:tx>
            <c:strRef>
              <c:f>'Distressed Data'!$FO$31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Data'!$FP$31:$GA$31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5-4E1C-B47E-57117933C354}"/>
            </c:ext>
          </c:extLst>
        </c:ser>
        <c:ser>
          <c:idx val="1"/>
          <c:order val="2"/>
          <c:tx>
            <c:strRef>
              <c:f>'Distressed Data'!$FO$30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Data'!$FP$30:$GA$30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5-4E1C-B47E-57117933C354}"/>
            </c:ext>
          </c:extLst>
        </c:ser>
        <c:ser>
          <c:idx val="0"/>
          <c:order val="3"/>
          <c:tx>
            <c:strRef>
              <c:f>'Distressed Data'!$FO$29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Data'!$FP$29:$GA$29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5-4E1C-B47E-57117933C354}"/>
            </c:ext>
          </c:extLst>
        </c:ser>
        <c:ser>
          <c:idx val="4"/>
          <c:order val="4"/>
          <c:tx>
            <c:strRef>
              <c:f>'Distressed Data'!$FO$33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Data'!$FP$33:$GA$33</c:f>
            </c:numRef>
          </c:val>
          <c:extLst>
            <c:ext xmlns:c16="http://schemas.microsoft.com/office/drawing/2014/chart" uri="{C3380CC4-5D6E-409C-BE32-E72D297353CC}">
              <c16:uniqueId val="{00000004-66C5-4E1C-B47E-57117933C354}"/>
            </c:ext>
          </c:extLst>
        </c:ser>
        <c:ser>
          <c:idx val="5"/>
          <c:order val="5"/>
          <c:tx>
            <c:strRef>
              <c:f>'Distressed Data'!$FO$34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Data'!$FP$34:$GA$34</c:f>
            </c:numRef>
          </c:val>
          <c:extLst>
            <c:ext xmlns:c16="http://schemas.microsoft.com/office/drawing/2014/chart" uri="{C3380CC4-5D6E-409C-BE32-E72D297353CC}">
              <c16:uniqueId val="{00000005-66C5-4E1C-B47E-57117933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5103823"/>
        <c:axId val="1345100079"/>
        <c:axId val="0"/>
        <c:extLst/>
      </c:bar3DChart>
      <c:catAx>
        <c:axId val="1345103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0079"/>
        <c:crosses val="autoZero"/>
        <c:auto val="1"/>
        <c:lblAlgn val="ctr"/>
        <c:lblOffset val="100"/>
        <c:noMultiLvlLbl val="0"/>
      </c:catAx>
      <c:valAx>
        <c:axId val="1345100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3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Single Family Detached
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Price SFD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Residential!$AS$14:$FL$14</c:f>
              <c:numCache>
                <c:formatCode>"$"#,##0</c:formatCode>
                <c:ptCount val="124"/>
                <c:pt idx="0">
                  <c:v>345000</c:v>
                </c:pt>
                <c:pt idx="1">
                  <c:v>360000</c:v>
                </c:pt>
                <c:pt idx="2">
                  <c:v>375000</c:v>
                </c:pt>
                <c:pt idx="3">
                  <c:v>362500</c:v>
                </c:pt>
                <c:pt idx="4">
                  <c:v>359000</c:v>
                </c:pt>
                <c:pt idx="5">
                  <c:v>300000</c:v>
                </c:pt>
                <c:pt idx="6">
                  <c:v>375000</c:v>
                </c:pt>
                <c:pt idx="7">
                  <c:v>325000</c:v>
                </c:pt>
                <c:pt idx="8">
                  <c:v>334575</c:v>
                </c:pt>
                <c:pt idx="9">
                  <c:v>394000</c:v>
                </c:pt>
                <c:pt idx="10">
                  <c:v>290000</c:v>
                </c:pt>
                <c:pt idx="11">
                  <c:v>292000</c:v>
                </c:pt>
                <c:pt idx="12">
                  <c:v>362500</c:v>
                </c:pt>
                <c:pt idx="13">
                  <c:v>375000</c:v>
                </c:pt>
                <c:pt idx="14">
                  <c:v>292500</c:v>
                </c:pt>
                <c:pt idx="15">
                  <c:v>325000</c:v>
                </c:pt>
                <c:pt idx="16">
                  <c:v>265000</c:v>
                </c:pt>
                <c:pt idx="17">
                  <c:v>297500</c:v>
                </c:pt>
                <c:pt idx="18">
                  <c:v>322500</c:v>
                </c:pt>
                <c:pt idx="19">
                  <c:v>335000</c:v>
                </c:pt>
                <c:pt idx="20">
                  <c:v>310000</c:v>
                </c:pt>
                <c:pt idx="21">
                  <c:v>367000</c:v>
                </c:pt>
                <c:pt idx="22">
                  <c:v>399000</c:v>
                </c:pt>
                <c:pt idx="23">
                  <c:v>336000</c:v>
                </c:pt>
                <c:pt idx="24">
                  <c:v>322500</c:v>
                </c:pt>
                <c:pt idx="25">
                  <c:v>317500</c:v>
                </c:pt>
                <c:pt idx="26">
                  <c:v>314475</c:v>
                </c:pt>
                <c:pt idx="27">
                  <c:v>322000</c:v>
                </c:pt>
                <c:pt idx="28">
                  <c:v>301500</c:v>
                </c:pt>
                <c:pt idx="29">
                  <c:v>300000</c:v>
                </c:pt>
                <c:pt idx="30">
                  <c:v>317250</c:v>
                </c:pt>
                <c:pt idx="31">
                  <c:v>368952</c:v>
                </c:pt>
                <c:pt idx="32">
                  <c:v>318750</c:v>
                </c:pt>
                <c:pt idx="33">
                  <c:v>341500</c:v>
                </c:pt>
                <c:pt idx="34">
                  <c:v>408300</c:v>
                </c:pt>
                <c:pt idx="35">
                  <c:v>347450</c:v>
                </c:pt>
                <c:pt idx="36">
                  <c:v>308500</c:v>
                </c:pt>
                <c:pt idx="37">
                  <c:v>360000</c:v>
                </c:pt>
                <c:pt idx="38">
                  <c:v>360000</c:v>
                </c:pt>
                <c:pt idx="39">
                  <c:v>300000</c:v>
                </c:pt>
                <c:pt idx="40">
                  <c:v>295000</c:v>
                </c:pt>
                <c:pt idx="41">
                  <c:v>274900</c:v>
                </c:pt>
                <c:pt idx="42">
                  <c:v>315000</c:v>
                </c:pt>
                <c:pt idx="43">
                  <c:v>247000</c:v>
                </c:pt>
                <c:pt idx="44">
                  <c:v>269000</c:v>
                </c:pt>
                <c:pt idx="45">
                  <c:v>265900</c:v>
                </c:pt>
                <c:pt idx="46">
                  <c:v>307500</c:v>
                </c:pt>
                <c:pt idx="47">
                  <c:v>295000</c:v>
                </c:pt>
                <c:pt idx="48">
                  <c:v>310000</c:v>
                </c:pt>
                <c:pt idx="49">
                  <c:v>298000</c:v>
                </c:pt>
                <c:pt idx="50">
                  <c:v>294500</c:v>
                </c:pt>
                <c:pt idx="51">
                  <c:v>304400</c:v>
                </c:pt>
                <c:pt idx="52">
                  <c:v>317500</c:v>
                </c:pt>
                <c:pt idx="53">
                  <c:v>292500</c:v>
                </c:pt>
                <c:pt idx="54">
                  <c:v>277000</c:v>
                </c:pt>
                <c:pt idx="55">
                  <c:v>295000</c:v>
                </c:pt>
                <c:pt idx="56">
                  <c:v>346500</c:v>
                </c:pt>
                <c:pt idx="57">
                  <c:v>330000</c:v>
                </c:pt>
                <c:pt idx="58">
                  <c:v>260000</c:v>
                </c:pt>
                <c:pt idx="59">
                  <c:v>300000</c:v>
                </c:pt>
                <c:pt idx="60">
                  <c:v>305000</c:v>
                </c:pt>
                <c:pt idx="61">
                  <c:v>284250</c:v>
                </c:pt>
                <c:pt idx="62">
                  <c:v>323000</c:v>
                </c:pt>
                <c:pt idx="63">
                  <c:v>303000</c:v>
                </c:pt>
                <c:pt idx="64">
                  <c:v>277000</c:v>
                </c:pt>
                <c:pt idx="65">
                  <c:v>270000</c:v>
                </c:pt>
                <c:pt idx="66">
                  <c:v>263000</c:v>
                </c:pt>
                <c:pt idx="67">
                  <c:v>338000</c:v>
                </c:pt>
                <c:pt idx="68">
                  <c:v>290000</c:v>
                </c:pt>
                <c:pt idx="69">
                  <c:v>300000</c:v>
                </c:pt>
                <c:pt idx="70">
                  <c:v>295425</c:v>
                </c:pt>
                <c:pt idx="71">
                  <c:v>275000</c:v>
                </c:pt>
                <c:pt idx="72">
                  <c:v>289200</c:v>
                </c:pt>
                <c:pt idx="73">
                  <c:v>294750</c:v>
                </c:pt>
                <c:pt idx="74">
                  <c:v>320000</c:v>
                </c:pt>
                <c:pt idx="75">
                  <c:v>299900</c:v>
                </c:pt>
                <c:pt idx="76">
                  <c:v>285000</c:v>
                </c:pt>
                <c:pt idx="77">
                  <c:v>292500</c:v>
                </c:pt>
                <c:pt idx="78">
                  <c:v>288500</c:v>
                </c:pt>
                <c:pt idx="79">
                  <c:v>299000</c:v>
                </c:pt>
                <c:pt idx="80">
                  <c:v>285500</c:v>
                </c:pt>
                <c:pt idx="81">
                  <c:v>318000</c:v>
                </c:pt>
                <c:pt idx="82">
                  <c:v>335000</c:v>
                </c:pt>
                <c:pt idx="83">
                  <c:v>317500</c:v>
                </c:pt>
                <c:pt idx="84">
                  <c:v>283880</c:v>
                </c:pt>
                <c:pt idx="85">
                  <c:v>300750</c:v>
                </c:pt>
                <c:pt idx="86">
                  <c:v>280000</c:v>
                </c:pt>
                <c:pt idx="87">
                  <c:v>300000</c:v>
                </c:pt>
                <c:pt idx="88">
                  <c:v>279000</c:v>
                </c:pt>
                <c:pt idx="89">
                  <c:v>325000</c:v>
                </c:pt>
                <c:pt idx="90">
                  <c:v>288500</c:v>
                </c:pt>
                <c:pt idx="91">
                  <c:v>284500</c:v>
                </c:pt>
                <c:pt idx="92">
                  <c:v>328500</c:v>
                </c:pt>
                <c:pt idx="93">
                  <c:v>286000</c:v>
                </c:pt>
                <c:pt idx="94">
                  <c:v>325000</c:v>
                </c:pt>
                <c:pt idx="95">
                  <c:v>288000</c:v>
                </c:pt>
                <c:pt idx="96">
                  <c:v>325000</c:v>
                </c:pt>
                <c:pt idx="97">
                  <c:v>340000</c:v>
                </c:pt>
                <c:pt idx="98">
                  <c:v>325000</c:v>
                </c:pt>
                <c:pt idx="99">
                  <c:v>330000</c:v>
                </c:pt>
                <c:pt idx="100">
                  <c:v>309000</c:v>
                </c:pt>
                <c:pt idx="101">
                  <c:v>310000</c:v>
                </c:pt>
                <c:pt idx="102">
                  <c:v>294450</c:v>
                </c:pt>
                <c:pt idx="103">
                  <c:v>290000</c:v>
                </c:pt>
                <c:pt idx="104">
                  <c:v>310500</c:v>
                </c:pt>
                <c:pt idx="105">
                  <c:v>335000</c:v>
                </c:pt>
                <c:pt idx="106">
                  <c:v>309000</c:v>
                </c:pt>
                <c:pt idx="107">
                  <c:v>311500</c:v>
                </c:pt>
                <c:pt idx="108">
                  <c:v>329000</c:v>
                </c:pt>
                <c:pt idx="109">
                  <c:v>339000</c:v>
                </c:pt>
                <c:pt idx="110">
                  <c:v>326000</c:v>
                </c:pt>
                <c:pt idx="111">
                  <c:v>325000</c:v>
                </c:pt>
                <c:pt idx="112">
                  <c:v>330000</c:v>
                </c:pt>
                <c:pt idx="113">
                  <c:v>324000</c:v>
                </c:pt>
                <c:pt idx="114">
                  <c:v>324950</c:v>
                </c:pt>
                <c:pt idx="115">
                  <c:v>327000</c:v>
                </c:pt>
                <c:pt idx="116">
                  <c:v>325000</c:v>
                </c:pt>
                <c:pt idx="117">
                  <c:v>350000</c:v>
                </c:pt>
                <c:pt idx="118">
                  <c:v>321500</c:v>
                </c:pt>
                <c:pt idx="119">
                  <c:v>325000</c:v>
                </c:pt>
                <c:pt idx="120">
                  <c:v>340000</c:v>
                </c:pt>
                <c:pt idx="121">
                  <c:v>335000</c:v>
                </c:pt>
                <c:pt idx="122">
                  <c:v>370000</c:v>
                </c:pt>
                <c:pt idx="123">
                  <c:v>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A-4072-A07D-C736B6FADE14}"/>
            </c:ext>
          </c:extLst>
        </c:ser>
        <c:ser>
          <c:idx val="1"/>
          <c:order val="1"/>
          <c:tx>
            <c:v>Units Sold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Residential!$AS$15:$FL$15</c:f>
              <c:numCache>
                <c:formatCode>General</c:formatCode>
                <c:ptCount val="124"/>
                <c:pt idx="0">
                  <c:v>83</c:v>
                </c:pt>
                <c:pt idx="1">
                  <c:v>77</c:v>
                </c:pt>
                <c:pt idx="2">
                  <c:v>97</c:v>
                </c:pt>
                <c:pt idx="3">
                  <c:v>94</c:v>
                </c:pt>
                <c:pt idx="4">
                  <c:v>77</c:v>
                </c:pt>
                <c:pt idx="5">
                  <c:v>83</c:v>
                </c:pt>
                <c:pt idx="6">
                  <c:v>77</c:v>
                </c:pt>
                <c:pt idx="7">
                  <c:v>77</c:v>
                </c:pt>
                <c:pt idx="8">
                  <c:v>52</c:v>
                </c:pt>
                <c:pt idx="9">
                  <c:v>65</c:v>
                </c:pt>
                <c:pt idx="10">
                  <c:v>39</c:v>
                </c:pt>
                <c:pt idx="11">
                  <c:v>60</c:v>
                </c:pt>
                <c:pt idx="12">
                  <c:v>80</c:v>
                </c:pt>
                <c:pt idx="13">
                  <c:v>75</c:v>
                </c:pt>
                <c:pt idx="14">
                  <c:v>96</c:v>
                </c:pt>
                <c:pt idx="15">
                  <c:v>101</c:v>
                </c:pt>
                <c:pt idx="16">
                  <c:v>91</c:v>
                </c:pt>
                <c:pt idx="17">
                  <c:v>88</c:v>
                </c:pt>
                <c:pt idx="18">
                  <c:v>86</c:v>
                </c:pt>
                <c:pt idx="19">
                  <c:v>84</c:v>
                </c:pt>
                <c:pt idx="20">
                  <c:v>90</c:v>
                </c:pt>
                <c:pt idx="21">
                  <c:v>86</c:v>
                </c:pt>
                <c:pt idx="22">
                  <c:v>85</c:v>
                </c:pt>
                <c:pt idx="23">
                  <c:v>66</c:v>
                </c:pt>
                <c:pt idx="24">
                  <c:v>102</c:v>
                </c:pt>
                <c:pt idx="25">
                  <c:v>105</c:v>
                </c:pt>
                <c:pt idx="26">
                  <c:v>122</c:v>
                </c:pt>
                <c:pt idx="27">
                  <c:v>121</c:v>
                </c:pt>
                <c:pt idx="28">
                  <c:v>98</c:v>
                </c:pt>
                <c:pt idx="29">
                  <c:v>91</c:v>
                </c:pt>
                <c:pt idx="30">
                  <c:v>94</c:v>
                </c:pt>
                <c:pt idx="31">
                  <c:v>100</c:v>
                </c:pt>
                <c:pt idx="32">
                  <c:v>90</c:v>
                </c:pt>
                <c:pt idx="33">
                  <c:v>112</c:v>
                </c:pt>
                <c:pt idx="34">
                  <c:v>72</c:v>
                </c:pt>
                <c:pt idx="35">
                  <c:v>78</c:v>
                </c:pt>
                <c:pt idx="36">
                  <c:v>112</c:v>
                </c:pt>
                <c:pt idx="37">
                  <c:v>123</c:v>
                </c:pt>
                <c:pt idx="38">
                  <c:v>111</c:v>
                </c:pt>
                <c:pt idx="39">
                  <c:v>127</c:v>
                </c:pt>
                <c:pt idx="40">
                  <c:v>101</c:v>
                </c:pt>
                <c:pt idx="41">
                  <c:v>93</c:v>
                </c:pt>
                <c:pt idx="42">
                  <c:v>99</c:v>
                </c:pt>
                <c:pt idx="43">
                  <c:v>93</c:v>
                </c:pt>
                <c:pt idx="44">
                  <c:v>61</c:v>
                </c:pt>
                <c:pt idx="45">
                  <c:v>89</c:v>
                </c:pt>
                <c:pt idx="46">
                  <c:v>81</c:v>
                </c:pt>
                <c:pt idx="47">
                  <c:v>97</c:v>
                </c:pt>
                <c:pt idx="48">
                  <c:v>149</c:v>
                </c:pt>
                <c:pt idx="49">
                  <c:v>118</c:v>
                </c:pt>
                <c:pt idx="50">
                  <c:v>140</c:v>
                </c:pt>
                <c:pt idx="51">
                  <c:v>123</c:v>
                </c:pt>
                <c:pt idx="52">
                  <c:v>102</c:v>
                </c:pt>
                <c:pt idx="53">
                  <c:v>114</c:v>
                </c:pt>
                <c:pt idx="54">
                  <c:v>125</c:v>
                </c:pt>
                <c:pt idx="55">
                  <c:v>117</c:v>
                </c:pt>
                <c:pt idx="56">
                  <c:v>109</c:v>
                </c:pt>
                <c:pt idx="57">
                  <c:v>93</c:v>
                </c:pt>
                <c:pt idx="58">
                  <c:v>77</c:v>
                </c:pt>
                <c:pt idx="59">
                  <c:v>79</c:v>
                </c:pt>
                <c:pt idx="60">
                  <c:v>121</c:v>
                </c:pt>
                <c:pt idx="61">
                  <c:v>155</c:v>
                </c:pt>
                <c:pt idx="62">
                  <c:v>140</c:v>
                </c:pt>
                <c:pt idx="63">
                  <c:v>135</c:v>
                </c:pt>
                <c:pt idx="64">
                  <c:v>143</c:v>
                </c:pt>
                <c:pt idx="65">
                  <c:v>114</c:v>
                </c:pt>
                <c:pt idx="66">
                  <c:v>105</c:v>
                </c:pt>
                <c:pt idx="67">
                  <c:v>99</c:v>
                </c:pt>
                <c:pt idx="68">
                  <c:v>95</c:v>
                </c:pt>
                <c:pt idx="69">
                  <c:v>114</c:v>
                </c:pt>
                <c:pt idx="70">
                  <c:v>89</c:v>
                </c:pt>
                <c:pt idx="71">
                  <c:v>75</c:v>
                </c:pt>
                <c:pt idx="72">
                  <c:v>92</c:v>
                </c:pt>
                <c:pt idx="73">
                  <c:v>120</c:v>
                </c:pt>
                <c:pt idx="74">
                  <c:v>167</c:v>
                </c:pt>
                <c:pt idx="75">
                  <c:v>133</c:v>
                </c:pt>
                <c:pt idx="76">
                  <c:v>102</c:v>
                </c:pt>
                <c:pt idx="77">
                  <c:v>88</c:v>
                </c:pt>
                <c:pt idx="78">
                  <c:v>132</c:v>
                </c:pt>
                <c:pt idx="79">
                  <c:v>128</c:v>
                </c:pt>
                <c:pt idx="80">
                  <c:v>100</c:v>
                </c:pt>
                <c:pt idx="81">
                  <c:v>144</c:v>
                </c:pt>
                <c:pt idx="82">
                  <c:v>86</c:v>
                </c:pt>
                <c:pt idx="83">
                  <c:v>94</c:v>
                </c:pt>
                <c:pt idx="84">
                  <c:v>110</c:v>
                </c:pt>
                <c:pt idx="85">
                  <c:v>140</c:v>
                </c:pt>
                <c:pt idx="86">
                  <c:v>177</c:v>
                </c:pt>
                <c:pt idx="87">
                  <c:v>155</c:v>
                </c:pt>
                <c:pt idx="88">
                  <c:v>152</c:v>
                </c:pt>
                <c:pt idx="89">
                  <c:v>122</c:v>
                </c:pt>
                <c:pt idx="90">
                  <c:v>120</c:v>
                </c:pt>
                <c:pt idx="91">
                  <c:v>128</c:v>
                </c:pt>
                <c:pt idx="92">
                  <c:v>124</c:v>
                </c:pt>
                <c:pt idx="93">
                  <c:v>131</c:v>
                </c:pt>
                <c:pt idx="94">
                  <c:v>97</c:v>
                </c:pt>
                <c:pt idx="95">
                  <c:v>77</c:v>
                </c:pt>
                <c:pt idx="96">
                  <c:v>115</c:v>
                </c:pt>
                <c:pt idx="97">
                  <c:v>138</c:v>
                </c:pt>
                <c:pt idx="98">
                  <c:v>153</c:v>
                </c:pt>
                <c:pt idx="99">
                  <c:v>155</c:v>
                </c:pt>
                <c:pt idx="100">
                  <c:v>135</c:v>
                </c:pt>
                <c:pt idx="101">
                  <c:v>127</c:v>
                </c:pt>
                <c:pt idx="102">
                  <c:v>134</c:v>
                </c:pt>
                <c:pt idx="103">
                  <c:v>125</c:v>
                </c:pt>
                <c:pt idx="104">
                  <c:v>119</c:v>
                </c:pt>
                <c:pt idx="105">
                  <c:v>157</c:v>
                </c:pt>
                <c:pt idx="106">
                  <c:v>99</c:v>
                </c:pt>
                <c:pt idx="107">
                  <c:v>114</c:v>
                </c:pt>
                <c:pt idx="108">
                  <c:v>159</c:v>
                </c:pt>
                <c:pt idx="109">
                  <c:v>155</c:v>
                </c:pt>
                <c:pt idx="110">
                  <c:v>170</c:v>
                </c:pt>
                <c:pt idx="111">
                  <c:v>189</c:v>
                </c:pt>
                <c:pt idx="112">
                  <c:v>113</c:v>
                </c:pt>
                <c:pt idx="113">
                  <c:v>134</c:v>
                </c:pt>
                <c:pt idx="114">
                  <c:v>146</c:v>
                </c:pt>
                <c:pt idx="115">
                  <c:v>142</c:v>
                </c:pt>
                <c:pt idx="116">
                  <c:v>141</c:v>
                </c:pt>
                <c:pt idx="117">
                  <c:v>146</c:v>
                </c:pt>
                <c:pt idx="118">
                  <c:v>100</c:v>
                </c:pt>
                <c:pt idx="119">
                  <c:v>79</c:v>
                </c:pt>
                <c:pt idx="120">
                  <c:v>159</c:v>
                </c:pt>
                <c:pt idx="121">
                  <c:v>154</c:v>
                </c:pt>
                <c:pt idx="122">
                  <c:v>189</c:v>
                </c:pt>
                <c:pt idx="123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A-4072-A07D-C736B6FAD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7280674"/>
        <c:axId val="931159750"/>
      </c:lineChart>
      <c:dateAx>
        <c:axId val="11072806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1159750"/>
        <c:crosses val="autoZero"/>
        <c:auto val="1"/>
        <c:lblOffset val="100"/>
        <c:baseTimeUnit val="days"/>
      </c:dateAx>
      <c:valAx>
        <c:axId val="9311597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7280674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Sale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C4-45E7-A6B1-4A8092941110}"/>
            </c:ext>
          </c:extLst>
        </c:ser>
        <c:ser>
          <c:idx val="1"/>
          <c:order val="1"/>
          <c:tx>
            <c:v>Listings Sold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9C4-45E7-A6B1-4A809294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5990397"/>
        <c:axId val="678700883"/>
      </c:lineChart>
      <c:catAx>
        <c:axId val="16859903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78700883"/>
        <c:crosses val="autoZero"/>
        <c:auto val="1"/>
        <c:lblAlgn val="ctr"/>
        <c:lblOffset val="100"/>
        <c:noMultiLvlLbl val="1"/>
      </c:catAx>
      <c:valAx>
        <c:axId val="6787008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599039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Y-O-Y Residential Sales Comparison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469627"/>
        <c:axId val="1681447208"/>
      </c:lineChart>
      <c:catAx>
        <c:axId val="14414696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96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1447208"/>
        <c:crosses val="autoZero"/>
        <c:auto val="1"/>
        <c:lblAlgn val="ctr"/>
        <c:lblOffset val="100"/>
        <c:noMultiLvlLbl val="1"/>
      </c:catAx>
      <c:valAx>
        <c:axId val="1681447208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44146962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New Listings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'New Listings'!$HM$8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Listings'!$HN$8:$HY$8</c:f>
              <c:numCache>
                <c:formatCode>General</c:formatCode>
                <c:ptCount val="12"/>
                <c:pt idx="0">
                  <c:v>401</c:v>
                </c:pt>
                <c:pt idx="1">
                  <c:v>423</c:v>
                </c:pt>
                <c:pt idx="2">
                  <c:v>384</c:v>
                </c:pt>
                <c:pt idx="3">
                  <c:v>151</c:v>
                </c:pt>
                <c:pt idx="4">
                  <c:v>387</c:v>
                </c:pt>
                <c:pt idx="5">
                  <c:v>418</c:v>
                </c:pt>
                <c:pt idx="6">
                  <c:v>448</c:v>
                </c:pt>
                <c:pt idx="7">
                  <c:v>411</c:v>
                </c:pt>
                <c:pt idx="8">
                  <c:v>482</c:v>
                </c:pt>
                <c:pt idx="9">
                  <c:v>429</c:v>
                </c:pt>
                <c:pt idx="10">
                  <c:v>346</c:v>
                </c:pt>
                <c:pt idx="11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A-432A-B917-52AACA4F80BC}"/>
            </c:ext>
          </c:extLst>
        </c:ser>
        <c:ser>
          <c:idx val="1"/>
          <c:order val="1"/>
          <c:tx>
            <c:strRef>
              <c:f>'New Listings'!$HM$9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Listings'!$HN$9:$HY$9</c:f>
              <c:numCache>
                <c:formatCode>General</c:formatCode>
                <c:ptCount val="12"/>
                <c:pt idx="0">
                  <c:v>357</c:v>
                </c:pt>
                <c:pt idx="1">
                  <c:v>411</c:v>
                </c:pt>
                <c:pt idx="2">
                  <c:v>478</c:v>
                </c:pt>
                <c:pt idx="3">
                  <c:v>524</c:v>
                </c:pt>
                <c:pt idx="4">
                  <c:v>488</c:v>
                </c:pt>
                <c:pt idx="5">
                  <c:v>395</c:v>
                </c:pt>
                <c:pt idx="6">
                  <c:v>485</c:v>
                </c:pt>
                <c:pt idx="7">
                  <c:v>413</c:v>
                </c:pt>
                <c:pt idx="8">
                  <c:v>373</c:v>
                </c:pt>
                <c:pt idx="9">
                  <c:v>342</c:v>
                </c:pt>
                <c:pt idx="10">
                  <c:v>289</c:v>
                </c:pt>
                <c:pt idx="11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A-432A-B917-52AACA4F80BC}"/>
            </c:ext>
          </c:extLst>
        </c:ser>
        <c:ser>
          <c:idx val="2"/>
          <c:order val="2"/>
          <c:tx>
            <c:strRef>
              <c:f>'New Listings'!$HM$10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Listings'!$HN$10:$HY$10</c:f>
              <c:numCache>
                <c:formatCode>General</c:formatCode>
                <c:ptCount val="12"/>
                <c:pt idx="0">
                  <c:v>321</c:v>
                </c:pt>
                <c:pt idx="1">
                  <c:v>321</c:v>
                </c:pt>
                <c:pt idx="2">
                  <c:v>440</c:v>
                </c:pt>
                <c:pt idx="3">
                  <c:v>426</c:v>
                </c:pt>
                <c:pt idx="4">
                  <c:v>415</c:v>
                </c:pt>
                <c:pt idx="5">
                  <c:v>437</c:v>
                </c:pt>
                <c:pt idx="6">
                  <c:v>367</c:v>
                </c:pt>
                <c:pt idx="7">
                  <c:v>317</c:v>
                </c:pt>
                <c:pt idx="8">
                  <c:v>258</c:v>
                </c:pt>
                <c:pt idx="9">
                  <c:v>234</c:v>
                </c:pt>
                <c:pt idx="10">
                  <c:v>229</c:v>
                </c:pt>
                <c:pt idx="11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A-432A-B917-52AACA4F80BC}"/>
            </c:ext>
          </c:extLst>
        </c:ser>
        <c:ser>
          <c:idx val="3"/>
          <c:order val="3"/>
          <c:tx>
            <c:strRef>
              <c:f>'New Listings'!$HM$11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Listings'!$HN$11:$HY$11</c:f>
              <c:numCache>
                <c:formatCode>General</c:formatCode>
                <c:ptCount val="12"/>
                <c:pt idx="0">
                  <c:v>212</c:v>
                </c:pt>
                <c:pt idx="1">
                  <c:v>255</c:v>
                </c:pt>
                <c:pt idx="2">
                  <c:v>275</c:v>
                </c:pt>
                <c:pt idx="3">
                  <c:v>264</c:v>
                </c:pt>
                <c:pt idx="4">
                  <c:v>285</c:v>
                </c:pt>
                <c:pt idx="5">
                  <c:v>267</c:v>
                </c:pt>
                <c:pt idx="6">
                  <c:v>312</c:v>
                </c:pt>
                <c:pt idx="7">
                  <c:v>303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2A-432A-B917-52AACA4F8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9619343"/>
        <c:axId val="25472015"/>
        <c:axId val="0"/>
      </c:bar3DChart>
      <c:catAx>
        <c:axId val="2496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72015"/>
        <c:crosses val="autoZero"/>
        <c:auto val="1"/>
        <c:lblAlgn val="ctr"/>
        <c:lblOffset val="100"/>
        <c:noMultiLvlLbl val="0"/>
      </c:catAx>
      <c:valAx>
        <c:axId val="25472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6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Residential!$GX$86</c:f>
              <c:strCache>
                <c:ptCount val="1"/>
                <c:pt idx="0">
                  <c:v>Residential Propert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Residential!$GY$86:$HJ$86</c:f>
            </c:numRef>
          </c:val>
          <c:extLst>
            <c:ext xmlns:c16="http://schemas.microsoft.com/office/drawing/2014/chart" uri="{C3380CC4-5D6E-409C-BE32-E72D297353CC}">
              <c16:uniqueId val="{00000000-C148-4F9E-BA8B-02B1B30A2FEE}"/>
            </c:ext>
          </c:extLst>
        </c:ser>
        <c:ser>
          <c:idx val="1"/>
          <c:order val="1"/>
          <c:tx>
            <c:strRef>
              <c:f>Residential!$GX$87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Residential!$GY$87:$HJ$87</c:f>
            </c:numRef>
          </c:val>
          <c:extLst>
            <c:ext xmlns:c16="http://schemas.microsoft.com/office/drawing/2014/chart" uri="{C3380CC4-5D6E-409C-BE32-E72D297353CC}">
              <c16:uniqueId val="{00000001-C148-4F9E-BA8B-02B1B30A2FEE}"/>
            </c:ext>
          </c:extLst>
        </c:ser>
        <c:ser>
          <c:idx val="2"/>
          <c:order val="2"/>
          <c:tx>
            <c:strRef>
              <c:f>Residential!$GX$88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Residential!$GY$88:$HJ$88</c:f>
            </c:numRef>
          </c:val>
          <c:extLst>
            <c:ext xmlns:c16="http://schemas.microsoft.com/office/drawing/2014/chart" uri="{C3380CC4-5D6E-409C-BE32-E72D297353CC}">
              <c16:uniqueId val="{00000002-C148-4F9E-BA8B-02B1B30A2FEE}"/>
            </c:ext>
          </c:extLst>
        </c:ser>
        <c:ser>
          <c:idx val="3"/>
          <c:order val="3"/>
          <c:tx>
            <c:strRef>
              <c:f>Residential!$GX$89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Residential!$GY$89:$HJ$89</c:f>
            </c:numRef>
          </c:val>
          <c:extLst>
            <c:ext xmlns:c16="http://schemas.microsoft.com/office/drawing/2014/chart" uri="{C3380CC4-5D6E-409C-BE32-E72D297353CC}">
              <c16:uniqueId val="{00000003-C148-4F9E-BA8B-02B1B30A2FEE}"/>
            </c:ext>
          </c:extLst>
        </c:ser>
        <c:ser>
          <c:idx val="4"/>
          <c:order val="4"/>
          <c:tx>
            <c:strRef>
              <c:f>Residential!$GX$90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Residential!$GY$90:$HJ$90</c:f>
            </c:numRef>
          </c:val>
          <c:extLst>
            <c:ext xmlns:c16="http://schemas.microsoft.com/office/drawing/2014/chart" uri="{C3380CC4-5D6E-409C-BE32-E72D297353CC}">
              <c16:uniqueId val="{00000004-C148-4F9E-BA8B-02B1B30A2FEE}"/>
            </c:ext>
          </c:extLst>
        </c:ser>
        <c:ser>
          <c:idx val="5"/>
          <c:order val="5"/>
          <c:tx>
            <c:strRef>
              <c:f>Residential!$GX$91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Residential!$GY$91:$HJ$91</c:f>
            </c:numRef>
          </c:val>
          <c:extLst>
            <c:ext xmlns:c16="http://schemas.microsoft.com/office/drawing/2014/chart" uri="{C3380CC4-5D6E-409C-BE32-E72D297353CC}">
              <c16:uniqueId val="{00000005-C148-4F9E-BA8B-02B1B30A2FEE}"/>
            </c:ext>
          </c:extLst>
        </c:ser>
        <c:ser>
          <c:idx val="6"/>
          <c:order val="6"/>
          <c:tx>
            <c:strRef>
              <c:f>Residential!$GX$92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Residential!$GY$92:$HJ$92</c:f>
            </c:numRef>
          </c:val>
          <c:extLst>
            <c:ext xmlns:c16="http://schemas.microsoft.com/office/drawing/2014/chart" uri="{C3380CC4-5D6E-409C-BE32-E72D297353CC}">
              <c16:uniqueId val="{00000006-C148-4F9E-BA8B-02B1B30A2FEE}"/>
            </c:ext>
          </c:extLst>
        </c:ser>
        <c:ser>
          <c:idx val="7"/>
          <c:order val="7"/>
          <c:tx>
            <c:strRef>
              <c:f>Residential!$GX$93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Residential!$GY$93:$HJ$93</c:f>
              <c:numCache>
                <c:formatCode>General</c:formatCode>
                <c:ptCount val="12"/>
                <c:pt idx="0">
                  <c:v>148</c:v>
                </c:pt>
                <c:pt idx="1">
                  <c:v>146</c:v>
                </c:pt>
                <c:pt idx="2">
                  <c:v>198</c:v>
                </c:pt>
                <c:pt idx="3">
                  <c:v>154</c:v>
                </c:pt>
                <c:pt idx="4">
                  <c:v>150</c:v>
                </c:pt>
                <c:pt idx="5">
                  <c:v>221</c:v>
                </c:pt>
                <c:pt idx="6">
                  <c:v>396</c:v>
                </c:pt>
                <c:pt idx="7">
                  <c:v>322</c:v>
                </c:pt>
                <c:pt idx="8">
                  <c:v>358</c:v>
                </c:pt>
                <c:pt idx="9">
                  <c:v>253</c:v>
                </c:pt>
                <c:pt idx="10">
                  <c:v>267</c:v>
                </c:pt>
                <c:pt idx="1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48-4F9E-BA8B-02B1B30A2FEE}"/>
            </c:ext>
          </c:extLst>
        </c:ser>
        <c:ser>
          <c:idx val="8"/>
          <c:order val="8"/>
          <c:tx>
            <c:strRef>
              <c:f>Residential!$GX$94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Residential!$GY$94:$HJ$94</c:f>
              <c:numCache>
                <c:formatCode>General</c:formatCode>
                <c:ptCount val="12"/>
                <c:pt idx="0">
                  <c:v>263</c:v>
                </c:pt>
                <c:pt idx="1">
                  <c:v>237</c:v>
                </c:pt>
                <c:pt idx="2">
                  <c:v>377</c:v>
                </c:pt>
                <c:pt idx="3">
                  <c:v>349</c:v>
                </c:pt>
                <c:pt idx="4">
                  <c:v>337</c:v>
                </c:pt>
                <c:pt idx="5">
                  <c:v>326</c:v>
                </c:pt>
                <c:pt idx="6">
                  <c:v>263</c:v>
                </c:pt>
                <c:pt idx="7">
                  <c:v>234</c:v>
                </c:pt>
                <c:pt idx="8">
                  <c:v>230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48-4F9E-BA8B-02B1B30A2FEE}"/>
            </c:ext>
          </c:extLst>
        </c:ser>
        <c:ser>
          <c:idx val="9"/>
          <c:order val="9"/>
          <c:tx>
            <c:strRef>
              <c:f>Residential!$GX$95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Residential!$GY$95:$HJ$95</c:f>
              <c:numCache>
                <c:formatCode>General</c:formatCode>
                <c:ptCount val="12"/>
                <c:pt idx="0">
                  <c:v>225</c:v>
                </c:pt>
                <c:pt idx="1">
                  <c:v>182</c:v>
                </c:pt>
                <c:pt idx="2">
                  <c:v>300</c:v>
                </c:pt>
                <c:pt idx="3">
                  <c:v>265</c:v>
                </c:pt>
                <c:pt idx="4">
                  <c:v>247</c:v>
                </c:pt>
                <c:pt idx="5">
                  <c:v>235</c:v>
                </c:pt>
                <c:pt idx="6">
                  <c:v>171</c:v>
                </c:pt>
                <c:pt idx="7">
                  <c:v>201</c:v>
                </c:pt>
                <c:pt idx="8">
                  <c:v>179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48-4F9E-BA8B-02B1B30A2FEE}"/>
            </c:ext>
          </c:extLst>
        </c:ser>
        <c:ser>
          <c:idx val="10"/>
          <c:order val="10"/>
          <c:tx>
            <c:strRef>
              <c:f>Residential!$GX$96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Residential!$GY$96:$HJ$96</c:f>
              <c:numCache>
                <c:formatCode>General</c:formatCode>
                <c:ptCount val="12"/>
                <c:pt idx="0">
                  <c:v>101</c:v>
                </c:pt>
                <c:pt idx="1">
                  <c:v>137</c:v>
                </c:pt>
                <c:pt idx="2">
                  <c:v>193</c:v>
                </c:pt>
                <c:pt idx="3">
                  <c:v>166</c:v>
                </c:pt>
                <c:pt idx="4">
                  <c:v>185</c:v>
                </c:pt>
                <c:pt idx="5">
                  <c:v>189</c:v>
                </c:pt>
                <c:pt idx="6">
                  <c:v>126</c:v>
                </c:pt>
                <c:pt idx="7">
                  <c:v>139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48-4F9E-BA8B-02B1B30A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1342127"/>
        <c:axId val="938960559"/>
        <c:axId val="0"/>
      </c:bar3DChart>
      <c:catAx>
        <c:axId val="115134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960559"/>
        <c:crosses val="autoZero"/>
        <c:auto val="1"/>
        <c:lblAlgn val="ctr"/>
        <c:lblOffset val="100"/>
        <c:noMultiLvlLbl val="0"/>
      </c:catAx>
      <c:valAx>
        <c:axId val="938960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34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aseline="0">
                <a:latin typeface="Arial Black" panose="020B0A04020102020204" pitchFamily="34" charset="0"/>
              </a:rPr>
              <a:t>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Residential!$GX$40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Residential!$GY$40:$HJ$40</c:f>
            </c:numRef>
          </c:val>
          <c:extLst>
            <c:ext xmlns:c16="http://schemas.microsoft.com/office/drawing/2014/chart" uri="{C3380CC4-5D6E-409C-BE32-E72D297353CC}">
              <c16:uniqueId val="{00000000-9DD7-4852-BD63-FF001AE8757E}"/>
            </c:ext>
          </c:extLst>
        </c:ser>
        <c:ser>
          <c:idx val="1"/>
          <c:order val="1"/>
          <c:tx>
            <c:strRef>
              <c:f>Residential!$GX$41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Residential!$GY$41:$HJ$41</c:f>
            </c:numRef>
          </c:val>
          <c:extLst>
            <c:ext xmlns:c16="http://schemas.microsoft.com/office/drawing/2014/chart" uri="{C3380CC4-5D6E-409C-BE32-E72D297353CC}">
              <c16:uniqueId val="{00000001-9DD7-4852-BD63-FF001AE8757E}"/>
            </c:ext>
          </c:extLst>
        </c:ser>
        <c:ser>
          <c:idx val="2"/>
          <c:order val="2"/>
          <c:tx>
            <c:strRef>
              <c:f>Residential!$GX$42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Residential!$GY$42:$HJ$42</c:f>
            </c:numRef>
          </c:val>
          <c:extLst>
            <c:ext xmlns:c16="http://schemas.microsoft.com/office/drawing/2014/chart" uri="{C3380CC4-5D6E-409C-BE32-E72D297353CC}">
              <c16:uniqueId val="{00000002-9DD7-4852-BD63-FF001AE8757E}"/>
            </c:ext>
          </c:extLst>
        </c:ser>
        <c:ser>
          <c:idx val="3"/>
          <c:order val="3"/>
          <c:tx>
            <c:strRef>
              <c:f>Residential!$GX$43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Residential!$GY$43:$HJ$43</c:f>
            </c:numRef>
          </c:val>
          <c:extLst>
            <c:ext xmlns:c16="http://schemas.microsoft.com/office/drawing/2014/chart" uri="{C3380CC4-5D6E-409C-BE32-E72D297353CC}">
              <c16:uniqueId val="{00000003-9DD7-4852-BD63-FF001AE8757E}"/>
            </c:ext>
          </c:extLst>
        </c:ser>
        <c:ser>
          <c:idx val="4"/>
          <c:order val="4"/>
          <c:tx>
            <c:strRef>
              <c:f>Residential!$GX$44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Residential!$GY$44:$HJ$44</c:f>
            </c:numRef>
          </c:val>
          <c:extLst>
            <c:ext xmlns:c16="http://schemas.microsoft.com/office/drawing/2014/chart" uri="{C3380CC4-5D6E-409C-BE32-E72D297353CC}">
              <c16:uniqueId val="{00000004-9DD7-4852-BD63-FF001AE8757E}"/>
            </c:ext>
          </c:extLst>
        </c:ser>
        <c:ser>
          <c:idx val="5"/>
          <c:order val="5"/>
          <c:tx>
            <c:strRef>
              <c:f>Residential!$GX$45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Residential!$GY$45:$HJ$45</c:f>
              <c:numCache>
                <c:formatCode>"$"#,##0</c:formatCode>
                <c:ptCount val="12"/>
                <c:pt idx="0">
                  <c:v>342000</c:v>
                </c:pt>
                <c:pt idx="1">
                  <c:v>332000</c:v>
                </c:pt>
                <c:pt idx="2">
                  <c:v>347900</c:v>
                </c:pt>
                <c:pt idx="3">
                  <c:v>332500</c:v>
                </c:pt>
                <c:pt idx="4">
                  <c:v>350000</c:v>
                </c:pt>
                <c:pt idx="5">
                  <c:v>343000</c:v>
                </c:pt>
                <c:pt idx="6">
                  <c:v>366500</c:v>
                </c:pt>
                <c:pt idx="7">
                  <c:v>412500</c:v>
                </c:pt>
                <c:pt idx="8">
                  <c:v>423200</c:v>
                </c:pt>
                <c:pt idx="9">
                  <c:v>456500</c:v>
                </c:pt>
                <c:pt idx="10">
                  <c:v>477500</c:v>
                </c:pt>
                <c:pt idx="11">
                  <c:v>480000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D7-4852-BD63-FF001AE8757E}"/>
            </c:ext>
          </c:extLst>
        </c:ser>
        <c:ser>
          <c:idx val="6"/>
          <c:order val="6"/>
          <c:tx>
            <c:strRef>
              <c:f>Residential!$GX$46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Residential!$GY$46:$HJ$46</c:f>
              <c:numCache>
                <c:formatCode>"$"#,##0</c:formatCode>
                <c:ptCount val="12"/>
                <c:pt idx="0">
                  <c:v>430000</c:v>
                </c:pt>
                <c:pt idx="1">
                  <c:v>450000</c:v>
                </c:pt>
                <c:pt idx="2">
                  <c:v>473000</c:v>
                </c:pt>
                <c:pt idx="3">
                  <c:v>454950</c:v>
                </c:pt>
                <c:pt idx="4">
                  <c:v>470000</c:v>
                </c:pt>
                <c:pt idx="5">
                  <c:v>529000</c:v>
                </c:pt>
                <c:pt idx="6">
                  <c:v>490000</c:v>
                </c:pt>
                <c:pt idx="7">
                  <c:v>500000</c:v>
                </c:pt>
                <c:pt idx="8">
                  <c:v>495000</c:v>
                </c:pt>
                <c:pt idx="9">
                  <c:v>507000</c:v>
                </c:pt>
                <c:pt idx="10">
                  <c:v>480000</c:v>
                </c:pt>
                <c:pt idx="11">
                  <c:v>546500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D7-4852-BD63-FF001AE8757E}"/>
            </c:ext>
          </c:extLst>
        </c:ser>
        <c:ser>
          <c:idx val="7"/>
          <c:order val="7"/>
          <c:tx>
            <c:strRef>
              <c:f>Residential!$GX$47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Residential!$GY$47:$HJ$47</c:f>
              <c:numCache>
                <c:formatCode>"$"#,##0</c:formatCode>
                <c:ptCount val="12"/>
                <c:pt idx="0">
                  <c:v>573910</c:v>
                </c:pt>
                <c:pt idx="1">
                  <c:v>570000</c:v>
                </c:pt>
                <c:pt idx="2">
                  <c:v>577250</c:v>
                </c:pt>
                <c:pt idx="3">
                  <c:v>560000</c:v>
                </c:pt>
                <c:pt idx="4">
                  <c:v>595000</c:v>
                </c:pt>
                <c:pt idx="5">
                  <c:v>545000</c:v>
                </c:pt>
                <c:pt idx="6">
                  <c:v>550000</c:v>
                </c:pt>
                <c:pt idx="7">
                  <c:v>507000</c:v>
                </c:pt>
                <c:pt idx="8">
                  <c:v>595000</c:v>
                </c:pt>
                <c:pt idx="9">
                  <c:v>600000</c:v>
                </c:pt>
                <c:pt idx="10">
                  <c:v>519654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D7-4852-BD63-FF001AE8757E}"/>
            </c:ext>
          </c:extLst>
        </c:ser>
        <c:ser>
          <c:idx val="8"/>
          <c:order val="8"/>
          <c:tx>
            <c:strRef>
              <c:f>Residential!$GX$48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Residential!$GY$48:$HJ$48</c:f>
              <c:numCache>
                <c:formatCode>"$"#,##0</c:formatCode>
                <c:ptCount val="12"/>
                <c:pt idx="0">
                  <c:v>582500</c:v>
                </c:pt>
                <c:pt idx="1">
                  <c:v>470000</c:v>
                </c:pt>
                <c:pt idx="2">
                  <c:v>550000</c:v>
                </c:pt>
                <c:pt idx="3">
                  <c:v>544950</c:v>
                </c:pt>
                <c:pt idx="4">
                  <c:v>539000</c:v>
                </c:pt>
                <c:pt idx="5">
                  <c:v>599000</c:v>
                </c:pt>
                <c:pt idx="6">
                  <c:v>559499</c:v>
                </c:pt>
                <c:pt idx="7">
                  <c:v>515000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D7-4852-BD63-FF001AE8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9545839"/>
        <c:axId val="1459546255"/>
        <c:axId val="0"/>
      </c:bar3DChart>
      <c:catAx>
        <c:axId val="145954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59546255"/>
        <c:crosses val="autoZero"/>
        <c:auto val="1"/>
        <c:lblAlgn val="ctr"/>
        <c:lblOffset val="100"/>
        <c:noMultiLvlLbl val="0"/>
      </c:catAx>
      <c:valAx>
        <c:axId val="145954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SFD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Residential!$GX$52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Residential!$GY$52:$HJ$52</c:f>
            </c:numRef>
          </c:val>
          <c:extLst>
            <c:ext xmlns:c16="http://schemas.microsoft.com/office/drawing/2014/chart" uri="{C3380CC4-5D6E-409C-BE32-E72D297353CC}">
              <c16:uniqueId val="{00000000-FC79-4AD0-B4EA-3D0AF3057E2C}"/>
            </c:ext>
          </c:extLst>
        </c:ser>
        <c:ser>
          <c:idx val="1"/>
          <c:order val="1"/>
          <c:tx>
            <c:strRef>
              <c:f>Residential!$GX$53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Residential!$GY$53:$HJ$53</c:f>
            </c:numRef>
          </c:val>
          <c:extLst>
            <c:ext xmlns:c16="http://schemas.microsoft.com/office/drawing/2014/chart" uri="{C3380CC4-5D6E-409C-BE32-E72D297353CC}">
              <c16:uniqueId val="{00000001-FC79-4AD0-B4EA-3D0AF3057E2C}"/>
            </c:ext>
          </c:extLst>
        </c:ser>
        <c:ser>
          <c:idx val="2"/>
          <c:order val="2"/>
          <c:tx>
            <c:strRef>
              <c:f>Residential!$GX$54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Residential!$GY$54:$HJ$54</c:f>
            </c:numRef>
          </c:val>
          <c:extLst>
            <c:ext xmlns:c16="http://schemas.microsoft.com/office/drawing/2014/chart" uri="{C3380CC4-5D6E-409C-BE32-E72D297353CC}">
              <c16:uniqueId val="{00000002-FC79-4AD0-B4EA-3D0AF3057E2C}"/>
            </c:ext>
          </c:extLst>
        </c:ser>
        <c:ser>
          <c:idx val="3"/>
          <c:order val="3"/>
          <c:tx>
            <c:strRef>
              <c:f>Residential!$GX$55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Residential!$GY$55:$HJ$55</c:f>
            </c:numRef>
          </c:val>
          <c:extLst>
            <c:ext xmlns:c16="http://schemas.microsoft.com/office/drawing/2014/chart" uri="{C3380CC4-5D6E-409C-BE32-E72D297353CC}">
              <c16:uniqueId val="{00000003-FC79-4AD0-B4EA-3D0AF3057E2C}"/>
            </c:ext>
          </c:extLst>
        </c:ser>
        <c:ser>
          <c:idx val="4"/>
          <c:order val="4"/>
          <c:tx>
            <c:strRef>
              <c:f>Residential!$GX$56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Residential!$GY$56:$HJ$56</c:f>
            </c:numRef>
          </c:val>
          <c:extLst>
            <c:ext xmlns:c16="http://schemas.microsoft.com/office/drawing/2014/chart" uri="{C3380CC4-5D6E-409C-BE32-E72D297353CC}">
              <c16:uniqueId val="{00000004-FC79-4AD0-B4EA-3D0AF3057E2C}"/>
            </c:ext>
          </c:extLst>
        </c:ser>
        <c:ser>
          <c:idx val="5"/>
          <c:order val="5"/>
          <c:tx>
            <c:strRef>
              <c:f>Residential!$GX$57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Residential!$GY$57:$HJ$57</c:f>
              <c:numCache>
                <c:formatCode>"$"#,##0</c:formatCode>
                <c:ptCount val="12"/>
                <c:pt idx="0">
                  <c:v>370000</c:v>
                </c:pt>
                <c:pt idx="1">
                  <c:v>356000</c:v>
                </c:pt>
                <c:pt idx="2">
                  <c:v>365000</c:v>
                </c:pt>
                <c:pt idx="3">
                  <c:v>360000</c:v>
                </c:pt>
                <c:pt idx="4">
                  <c:v>373750</c:v>
                </c:pt>
                <c:pt idx="5">
                  <c:v>364570</c:v>
                </c:pt>
                <c:pt idx="6">
                  <c:v>398000</c:v>
                </c:pt>
                <c:pt idx="7">
                  <c:v>459000</c:v>
                </c:pt>
                <c:pt idx="8">
                  <c:v>457500</c:v>
                </c:pt>
                <c:pt idx="9">
                  <c:v>508000</c:v>
                </c:pt>
                <c:pt idx="10">
                  <c:v>500000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79-4AD0-B4EA-3D0AF3057E2C}"/>
            </c:ext>
          </c:extLst>
        </c:ser>
        <c:ser>
          <c:idx val="6"/>
          <c:order val="6"/>
          <c:tx>
            <c:strRef>
              <c:f>Residential!$GX$58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Residential!$GY$58:$HJ$58</c:f>
              <c:numCache>
                <c:formatCode>"$"#,##0</c:formatCode>
                <c:ptCount val="12"/>
                <c:pt idx="0">
                  <c:v>449000</c:v>
                </c:pt>
                <c:pt idx="1">
                  <c:v>469000</c:v>
                </c:pt>
                <c:pt idx="2">
                  <c:v>507500</c:v>
                </c:pt>
                <c:pt idx="3">
                  <c:v>510000</c:v>
                </c:pt>
                <c:pt idx="4">
                  <c:v>522500</c:v>
                </c:pt>
                <c:pt idx="5">
                  <c:v>562000</c:v>
                </c:pt>
                <c:pt idx="6">
                  <c:v>530300</c:v>
                </c:pt>
                <c:pt idx="7">
                  <c:v>545000</c:v>
                </c:pt>
                <c:pt idx="8">
                  <c:v>503750</c:v>
                </c:pt>
                <c:pt idx="9">
                  <c:v>526000</c:v>
                </c:pt>
                <c:pt idx="10">
                  <c:v>525500</c:v>
                </c:pt>
                <c:pt idx="11">
                  <c:v>546750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79-4AD0-B4EA-3D0AF3057E2C}"/>
            </c:ext>
          </c:extLst>
        </c:ser>
        <c:ser>
          <c:idx val="7"/>
          <c:order val="7"/>
          <c:tx>
            <c:strRef>
              <c:f>Residential!$GX$59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  <a:sp3d>
              <a:contourClr>
                <a:srgbClr val="FFFF00"/>
              </a:contourClr>
            </a:sp3d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Residential!$GY$59:$HJ$59</c:f>
              <c:numCache>
                <c:formatCode>"$"#,##0</c:formatCode>
                <c:ptCount val="12"/>
                <c:pt idx="0">
                  <c:v>660000</c:v>
                </c:pt>
                <c:pt idx="1">
                  <c:v>637000</c:v>
                </c:pt>
                <c:pt idx="2">
                  <c:v>635000</c:v>
                </c:pt>
                <c:pt idx="3">
                  <c:v>620000</c:v>
                </c:pt>
                <c:pt idx="4">
                  <c:v>650000</c:v>
                </c:pt>
                <c:pt idx="5">
                  <c:v>581000</c:v>
                </c:pt>
                <c:pt idx="6">
                  <c:v>608000</c:v>
                </c:pt>
                <c:pt idx="7">
                  <c:v>549450</c:v>
                </c:pt>
                <c:pt idx="8">
                  <c:v>635000</c:v>
                </c:pt>
                <c:pt idx="9">
                  <c:v>650000</c:v>
                </c:pt>
                <c:pt idx="10">
                  <c:v>560000</c:v>
                </c:pt>
                <c:pt idx="11">
                  <c:v>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79-4AD0-B4EA-3D0AF3057E2C}"/>
            </c:ext>
          </c:extLst>
        </c:ser>
        <c:ser>
          <c:idx val="8"/>
          <c:order val="8"/>
          <c:tx>
            <c:strRef>
              <c:f>Residential!$GX$60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Residential!$GY$60:$HJ$60</c:f>
              <c:numCache>
                <c:formatCode>"$"#,##0</c:formatCode>
                <c:ptCount val="12"/>
                <c:pt idx="0">
                  <c:v>629900</c:v>
                </c:pt>
                <c:pt idx="1">
                  <c:v>500000</c:v>
                </c:pt>
                <c:pt idx="2">
                  <c:v>573750</c:v>
                </c:pt>
                <c:pt idx="3">
                  <c:v>585000</c:v>
                </c:pt>
                <c:pt idx="4">
                  <c:v>590000</c:v>
                </c:pt>
                <c:pt idx="5">
                  <c:v>627500</c:v>
                </c:pt>
                <c:pt idx="6">
                  <c:v>602450</c:v>
                </c:pt>
                <c:pt idx="7">
                  <c:v>534000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79-4AD0-B4EA-3D0AF305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1844991"/>
        <c:axId val="1361844575"/>
        <c:axId val="0"/>
      </c:bar3DChart>
      <c:catAx>
        <c:axId val="1361844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575"/>
        <c:crosses val="autoZero"/>
        <c:auto val="1"/>
        <c:lblAlgn val="ctr"/>
        <c:lblOffset val="100"/>
        <c:noMultiLvlLbl val="0"/>
      </c:catAx>
      <c:valAx>
        <c:axId val="136184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Condo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Residential!$GY$64:$HJ$64</c:f>
            </c:numRef>
          </c:val>
          <c:extLst>
            <c:ext xmlns:c16="http://schemas.microsoft.com/office/drawing/2014/chart" uri="{C3380CC4-5D6E-409C-BE32-E72D297353CC}">
              <c16:uniqueId val="{00000000-4014-4902-9F04-83A5A829B39B}"/>
            </c:ext>
          </c:extLst>
        </c:ser>
        <c:ser>
          <c:idx val="1"/>
          <c:order val="1"/>
          <c:tx>
            <c:strRef>
              <c:f>Residential!$GX$65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Residential!$GY$65:$HJ$65</c:f>
            </c:numRef>
          </c:val>
          <c:extLst>
            <c:ext xmlns:c16="http://schemas.microsoft.com/office/drawing/2014/chart" uri="{C3380CC4-5D6E-409C-BE32-E72D297353CC}">
              <c16:uniqueId val="{00000001-4014-4902-9F04-83A5A829B39B}"/>
            </c:ext>
          </c:extLst>
        </c:ser>
        <c:ser>
          <c:idx val="2"/>
          <c:order val="2"/>
          <c:tx>
            <c:strRef>
              <c:f>Residential!$GX$66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Residential!$GY$66:$HJ$66</c:f>
            </c:numRef>
          </c:val>
          <c:extLst>
            <c:ext xmlns:c16="http://schemas.microsoft.com/office/drawing/2014/chart" uri="{C3380CC4-5D6E-409C-BE32-E72D297353CC}">
              <c16:uniqueId val="{00000002-4014-4902-9F04-83A5A829B39B}"/>
            </c:ext>
          </c:extLst>
        </c:ser>
        <c:ser>
          <c:idx val="3"/>
          <c:order val="3"/>
          <c:tx>
            <c:strRef>
              <c:f>Residential!$GX$67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Residential!$GY$67:$HJ$67</c:f>
            </c:numRef>
          </c:val>
          <c:extLst>
            <c:ext xmlns:c16="http://schemas.microsoft.com/office/drawing/2014/chart" uri="{C3380CC4-5D6E-409C-BE32-E72D297353CC}">
              <c16:uniqueId val="{00000003-4014-4902-9F04-83A5A829B39B}"/>
            </c:ext>
          </c:extLst>
        </c:ser>
        <c:ser>
          <c:idx val="4"/>
          <c:order val="4"/>
          <c:tx>
            <c:strRef>
              <c:f>Residential!$GX$68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Residential!$GY$68:$HJ$68</c:f>
            </c:numRef>
          </c:val>
          <c:extLst>
            <c:ext xmlns:c16="http://schemas.microsoft.com/office/drawing/2014/chart" uri="{C3380CC4-5D6E-409C-BE32-E72D297353CC}">
              <c16:uniqueId val="{00000004-4014-4902-9F04-83A5A829B39B}"/>
            </c:ext>
          </c:extLst>
        </c:ser>
        <c:ser>
          <c:idx val="5"/>
          <c:order val="5"/>
          <c:tx>
            <c:strRef>
              <c:f>Residential!$GX$69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Residential!$GY$69:$HJ$69</c:f>
              <c:numCache>
                <c:formatCode>"$"#,##0</c:formatCode>
                <c:ptCount val="12"/>
                <c:pt idx="0">
                  <c:v>284900</c:v>
                </c:pt>
                <c:pt idx="1">
                  <c:v>223000</c:v>
                </c:pt>
                <c:pt idx="2">
                  <c:v>202950</c:v>
                </c:pt>
                <c:pt idx="3">
                  <c:v>225000</c:v>
                </c:pt>
                <c:pt idx="4">
                  <c:v>237495</c:v>
                </c:pt>
                <c:pt idx="5">
                  <c:v>269750</c:v>
                </c:pt>
                <c:pt idx="6">
                  <c:v>260000</c:v>
                </c:pt>
                <c:pt idx="7">
                  <c:v>249000</c:v>
                </c:pt>
                <c:pt idx="8">
                  <c:v>262000</c:v>
                </c:pt>
                <c:pt idx="9">
                  <c:v>314500</c:v>
                </c:pt>
                <c:pt idx="10">
                  <c:v>285000</c:v>
                </c:pt>
                <c:pt idx="11">
                  <c:v>284000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4-4902-9F04-83A5A829B39B}"/>
            </c:ext>
          </c:extLst>
        </c:ser>
        <c:ser>
          <c:idx val="6"/>
          <c:order val="6"/>
          <c:tx>
            <c:strRef>
              <c:f>Residential!$GX$70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50"/>
              </a:solidFill>
            </a:ln>
            <a:effectLst/>
            <a:sp3d>
              <a:contourClr>
                <a:srgbClr val="00B050"/>
              </a:contourClr>
            </a:sp3d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Residential!$GY$70:$HJ$70</c:f>
              <c:numCache>
                <c:formatCode>"$"#,##0</c:formatCode>
                <c:ptCount val="12"/>
                <c:pt idx="0">
                  <c:v>320000</c:v>
                </c:pt>
                <c:pt idx="1">
                  <c:v>295000</c:v>
                </c:pt>
                <c:pt idx="2">
                  <c:v>339000</c:v>
                </c:pt>
                <c:pt idx="3">
                  <c:v>300000</c:v>
                </c:pt>
                <c:pt idx="4">
                  <c:v>349000</c:v>
                </c:pt>
                <c:pt idx="5">
                  <c:v>292000</c:v>
                </c:pt>
                <c:pt idx="6">
                  <c:v>387500</c:v>
                </c:pt>
                <c:pt idx="7">
                  <c:v>373700</c:v>
                </c:pt>
                <c:pt idx="8">
                  <c:v>342500</c:v>
                </c:pt>
                <c:pt idx="9">
                  <c:v>425000</c:v>
                </c:pt>
                <c:pt idx="10">
                  <c:v>315000</c:v>
                </c:pt>
                <c:pt idx="11">
                  <c:v>435000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14-4902-9F04-83A5A829B39B}"/>
            </c:ext>
          </c:extLst>
        </c:ser>
        <c:ser>
          <c:idx val="7"/>
          <c:order val="7"/>
          <c:tx>
            <c:strRef>
              <c:f>Residential!$GX$71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Residential!$GY$71:$HJ$71</c:f>
              <c:numCache>
                <c:formatCode>"$"#,##0</c:formatCode>
                <c:ptCount val="12"/>
                <c:pt idx="0">
                  <c:v>365000</c:v>
                </c:pt>
                <c:pt idx="1">
                  <c:v>392500</c:v>
                </c:pt>
                <c:pt idx="2">
                  <c:v>340850</c:v>
                </c:pt>
                <c:pt idx="3">
                  <c:v>455000</c:v>
                </c:pt>
                <c:pt idx="4">
                  <c:v>381500</c:v>
                </c:pt>
                <c:pt idx="5">
                  <c:v>431750</c:v>
                </c:pt>
                <c:pt idx="6">
                  <c:v>363000</c:v>
                </c:pt>
                <c:pt idx="7">
                  <c:v>385000</c:v>
                </c:pt>
                <c:pt idx="8">
                  <c:v>433500</c:v>
                </c:pt>
                <c:pt idx="9">
                  <c:v>387250</c:v>
                </c:pt>
                <c:pt idx="10">
                  <c:v>390000</c:v>
                </c:pt>
                <c:pt idx="11">
                  <c:v>347000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14-4902-9F04-83A5A829B39B}"/>
            </c:ext>
          </c:extLst>
        </c:ser>
        <c:ser>
          <c:idx val="8"/>
          <c:order val="8"/>
          <c:tx>
            <c:strRef>
              <c:f>Residential!$GX$72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Residential!$GY$72:$HJ$72</c:f>
              <c:numCache>
                <c:formatCode>"$"#,##0</c:formatCode>
                <c:ptCount val="12"/>
                <c:pt idx="0">
                  <c:v>462500</c:v>
                </c:pt>
                <c:pt idx="1">
                  <c:v>410000</c:v>
                </c:pt>
                <c:pt idx="2">
                  <c:v>399000</c:v>
                </c:pt>
                <c:pt idx="3">
                  <c:v>425500</c:v>
                </c:pt>
                <c:pt idx="4">
                  <c:v>395000</c:v>
                </c:pt>
                <c:pt idx="5">
                  <c:v>480500</c:v>
                </c:pt>
                <c:pt idx="6">
                  <c:v>417500</c:v>
                </c:pt>
                <c:pt idx="7">
                  <c:v>517500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14-4902-9F04-83A5A829B39B}"/>
            </c:ext>
          </c:extLst>
        </c:ser>
        <c:ser>
          <c:idx val="9"/>
          <c:order val="9"/>
          <c:tx>
            <c:strRef>
              <c:f>Residential!$GX$73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Residential!$GY$73:$HJ$73</c:f>
              <c:numCache>
                <c:formatCode>"$"#,##0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9-4014-4902-9F04-83A5A829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7770383"/>
        <c:axId val="1417767055"/>
        <c:axId val="0"/>
      </c:bar3DChart>
      <c:catAx>
        <c:axId val="141777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67055"/>
        <c:crosses val="autoZero"/>
        <c:auto val="1"/>
        <c:lblAlgn val="ctr"/>
        <c:lblOffset val="100"/>
        <c:noMultiLvlLbl val="0"/>
      </c:catAx>
      <c:valAx>
        <c:axId val="1417767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7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  <a:latin typeface="Arial Black" panose="020B0A04020102020204" pitchFamily="34" charset="0"/>
                <a:ea typeface="+mn-ea"/>
                <a:cs typeface="+mn-cs"/>
              </a:rPr>
              <a:t>Single Family Detached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Residential!$GX$114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Residential!$GY$113:$HJ$113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Residential!$GY$114:$HJ$114</c:f>
              <c:numCache>
                <c:formatCode>"$"#,##0</c:formatCode>
                <c:ptCount val="12"/>
                <c:pt idx="0">
                  <c:v>370000</c:v>
                </c:pt>
                <c:pt idx="1">
                  <c:v>356000</c:v>
                </c:pt>
                <c:pt idx="2">
                  <c:v>365000</c:v>
                </c:pt>
                <c:pt idx="3">
                  <c:v>360000</c:v>
                </c:pt>
                <c:pt idx="4">
                  <c:v>373750</c:v>
                </c:pt>
                <c:pt idx="5">
                  <c:v>364570</c:v>
                </c:pt>
                <c:pt idx="6">
                  <c:v>398000</c:v>
                </c:pt>
                <c:pt idx="7">
                  <c:v>459000</c:v>
                </c:pt>
                <c:pt idx="8">
                  <c:v>457500</c:v>
                </c:pt>
                <c:pt idx="9">
                  <c:v>508000</c:v>
                </c:pt>
                <c:pt idx="10">
                  <c:v>500000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3-43D9-AE49-070644BB3CD0}"/>
            </c:ext>
          </c:extLst>
        </c:ser>
        <c:ser>
          <c:idx val="1"/>
          <c:order val="1"/>
          <c:tx>
            <c:strRef>
              <c:f>Residential!$GX$115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Residential!$GY$113:$HJ$113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Residential!$GY$115:$HJ$115</c:f>
              <c:numCache>
                <c:formatCode>"$"#,##0</c:formatCode>
                <c:ptCount val="12"/>
                <c:pt idx="0">
                  <c:v>449000</c:v>
                </c:pt>
                <c:pt idx="1">
                  <c:v>469000</c:v>
                </c:pt>
                <c:pt idx="2">
                  <c:v>507500</c:v>
                </c:pt>
                <c:pt idx="3">
                  <c:v>510000</c:v>
                </c:pt>
                <c:pt idx="4">
                  <c:v>522500</c:v>
                </c:pt>
                <c:pt idx="5">
                  <c:v>562000</c:v>
                </c:pt>
                <c:pt idx="6">
                  <c:v>530300</c:v>
                </c:pt>
                <c:pt idx="7">
                  <c:v>545000</c:v>
                </c:pt>
                <c:pt idx="8">
                  <c:v>503750</c:v>
                </c:pt>
                <c:pt idx="9">
                  <c:v>526000</c:v>
                </c:pt>
                <c:pt idx="10">
                  <c:v>525500</c:v>
                </c:pt>
                <c:pt idx="11">
                  <c:v>546750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3-43D9-AE49-070644BB3CD0}"/>
            </c:ext>
          </c:extLst>
        </c:ser>
        <c:ser>
          <c:idx val="2"/>
          <c:order val="2"/>
          <c:tx>
            <c:strRef>
              <c:f>Residential!$GX$116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Residential!$GY$113:$HJ$113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Residential!$GY$116:$HJ$116</c:f>
              <c:numCache>
                <c:formatCode>"$"#,##0</c:formatCode>
                <c:ptCount val="12"/>
                <c:pt idx="0">
                  <c:v>660000</c:v>
                </c:pt>
                <c:pt idx="1">
                  <c:v>637000</c:v>
                </c:pt>
                <c:pt idx="2">
                  <c:v>635000</c:v>
                </c:pt>
                <c:pt idx="3">
                  <c:v>620000</c:v>
                </c:pt>
                <c:pt idx="4">
                  <c:v>650000</c:v>
                </c:pt>
                <c:pt idx="5">
                  <c:v>581000</c:v>
                </c:pt>
                <c:pt idx="6">
                  <c:v>608000</c:v>
                </c:pt>
                <c:pt idx="7">
                  <c:v>549450</c:v>
                </c:pt>
                <c:pt idx="8">
                  <c:v>635000</c:v>
                </c:pt>
                <c:pt idx="9">
                  <c:v>650000</c:v>
                </c:pt>
                <c:pt idx="10">
                  <c:v>560000</c:v>
                </c:pt>
                <c:pt idx="11">
                  <c:v>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B3-43D9-AE49-070644BB3CD0}"/>
            </c:ext>
          </c:extLst>
        </c:ser>
        <c:ser>
          <c:idx val="3"/>
          <c:order val="3"/>
          <c:tx>
            <c:strRef>
              <c:f>Residential!$GX$117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Residential!$GY$113:$HJ$113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Residential!$GY$117:$HJ$117</c:f>
              <c:numCache>
                <c:formatCode>"$"#,##0</c:formatCode>
                <c:ptCount val="12"/>
                <c:pt idx="0">
                  <c:v>629900</c:v>
                </c:pt>
                <c:pt idx="1">
                  <c:v>500000</c:v>
                </c:pt>
                <c:pt idx="2">
                  <c:v>573750</c:v>
                </c:pt>
                <c:pt idx="3">
                  <c:v>585000</c:v>
                </c:pt>
                <c:pt idx="4">
                  <c:v>590000</c:v>
                </c:pt>
                <c:pt idx="5">
                  <c:v>627500</c:v>
                </c:pt>
                <c:pt idx="6">
                  <c:v>602450</c:v>
                </c:pt>
                <c:pt idx="7">
                  <c:v>534000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B3-43D9-AE49-070644BB3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8825839"/>
        <c:axId val="758785631"/>
        <c:axId val="0"/>
      </c:bar3DChart>
      <c:catAx>
        <c:axId val="68882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785631"/>
        <c:crosses val="autoZero"/>
        <c:auto val="1"/>
        <c:lblAlgn val="ctr"/>
        <c:lblOffset val="100"/>
        <c:noMultiLvlLbl val="0"/>
      </c:catAx>
      <c:valAx>
        <c:axId val="758785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82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Condo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Residential!$GX$130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Residential!$GY$129:$HJ$129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Residential!$GY$130:$HJ$130</c:f>
              <c:numCache>
                <c:formatCode>#,##0</c:formatCode>
                <c:ptCount val="12"/>
                <c:pt idx="0">
                  <c:v>13</c:v>
                </c:pt>
                <c:pt idx="1">
                  <c:v>12</c:v>
                </c:pt>
                <c:pt idx="2">
                  <c:v>16</c:v>
                </c:pt>
                <c:pt idx="3">
                  <c:v>20</c:v>
                </c:pt>
                <c:pt idx="4">
                  <c:v>12</c:v>
                </c:pt>
                <c:pt idx="5">
                  <c:v>24</c:v>
                </c:pt>
                <c:pt idx="6">
                  <c:v>39</c:v>
                </c:pt>
                <c:pt idx="7">
                  <c:v>43</c:v>
                </c:pt>
                <c:pt idx="8">
                  <c:v>36</c:v>
                </c:pt>
                <c:pt idx="9">
                  <c:v>36</c:v>
                </c:pt>
                <c:pt idx="10">
                  <c:v>23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4-4266-8C3D-437B85BC1BC1}"/>
            </c:ext>
          </c:extLst>
        </c:ser>
        <c:ser>
          <c:idx val="1"/>
          <c:order val="1"/>
          <c:tx>
            <c:strRef>
              <c:f>Residential!$GX$131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Residential!$GY$129:$HJ$129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Residential!$GY$131:$HJ$131</c:f>
              <c:numCache>
                <c:formatCode>#,##0</c:formatCode>
                <c:ptCount val="12"/>
                <c:pt idx="0">
                  <c:v>19</c:v>
                </c:pt>
                <c:pt idx="1">
                  <c:v>15</c:v>
                </c:pt>
                <c:pt idx="2">
                  <c:v>43</c:v>
                </c:pt>
                <c:pt idx="3">
                  <c:v>29</c:v>
                </c:pt>
                <c:pt idx="4">
                  <c:v>31</c:v>
                </c:pt>
                <c:pt idx="5">
                  <c:v>14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27</c:v>
                </c:pt>
                <c:pt idx="10">
                  <c:v>21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4-4266-8C3D-437B85BC1BC1}"/>
            </c:ext>
          </c:extLst>
        </c:ser>
        <c:ser>
          <c:idx val="2"/>
          <c:order val="2"/>
          <c:tx>
            <c:strRef>
              <c:f>Residential!$GX$132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Residential!$GY$129:$HJ$129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Residential!$GY$132:$HJ$132</c:f>
              <c:numCache>
                <c:formatCode>#,##0</c:formatCode>
                <c:ptCount val="12"/>
                <c:pt idx="0">
                  <c:v>21</c:v>
                </c:pt>
                <c:pt idx="1">
                  <c:v>22</c:v>
                </c:pt>
                <c:pt idx="2">
                  <c:v>25</c:v>
                </c:pt>
                <c:pt idx="3">
                  <c:v>31</c:v>
                </c:pt>
                <c:pt idx="4">
                  <c:v>20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12</c:v>
                </c:pt>
                <c:pt idx="9">
                  <c:v>12</c:v>
                </c:pt>
                <c:pt idx="10">
                  <c:v>17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4-4266-8C3D-437B85BC1BC1}"/>
            </c:ext>
          </c:extLst>
        </c:ser>
        <c:ser>
          <c:idx val="3"/>
          <c:order val="3"/>
          <c:tx>
            <c:strRef>
              <c:f>Residential!$GX$133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Residential!$GY$129:$HJ$129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Residential!$GY$133:$HJ$133</c:f>
              <c:numCache>
                <c:formatCode>#,##0</c:formatCode>
                <c:ptCount val="12"/>
                <c:pt idx="0">
                  <c:v>12</c:v>
                </c:pt>
                <c:pt idx="1">
                  <c:v>19</c:v>
                </c:pt>
                <c:pt idx="2">
                  <c:v>25</c:v>
                </c:pt>
                <c:pt idx="3">
                  <c:v>22</c:v>
                </c:pt>
                <c:pt idx="4">
                  <c:v>26</c:v>
                </c:pt>
                <c:pt idx="5">
                  <c:v>18</c:v>
                </c:pt>
                <c:pt idx="6">
                  <c:v>17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4-4266-8C3D-437B85BC1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8819343"/>
        <c:axId val="273934527"/>
        <c:axId val="0"/>
      </c:bar3DChart>
      <c:catAx>
        <c:axId val="6888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934527"/>
        <c:crosses val="autoZero"/>
        <c:auto val="1"/>
        <c:lblAlgn val="ctr"/>
        <c:lblOffset val="100"/>
        <c:noMultiLvlLbl val="0"/>
      </c:catAx>
      <c:valAx>
        <c:axId val="27393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8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Sold Listing by Town
November 2020 to December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1"/>
        <c:ser>
          <c:idx val="0"/>
          <c:order val="0"/>
          <c:tx>
            <c:v>November</c:v>
          </c:tx>
          <c:spPr>
            <a:solidFill>
              <a:srgbClr val="4F81B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Town'!$B$2:$B$22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25</c:v>
                </c:pt>
                <c:pt idx="3">
                  <c:v>25</c:v>
                </c:pt>
                <c:pt idx="4">
                  <c:v>14</c:v>
                </c:pt>
                <c:pt idx="5">
                  <c:v>7</c:v>
                </c:pt>
                <c:pt idx="6">
                  <c:v>51</c:v>
                </c:pt>
                <c:pt idx="7">
                  <c:v>24</c:v>
                </c:pt>
                <c:pt idx="8">
                  <c:v>34</c:v>
                </c:pt>
                <c:pt idx="9">
                  <c:v>25</c:v>
                </c:pt>
                <c:pt idx="10">
                  <c:v>4</c:v>
                </c:pt>
                <c:pt idx="11">
                  <c:v>20</c:v>
                </c:pt>
                <c:pt idx="12">
                  <c:v>36</c:v>
                </c:pt>
                <c:pt idx="13">
                  <c:v>28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9</c:v>
                </c:pt>
                <c:pt idx="18">
                  <c:v>22</c:v>
                </c:pt>
                <c:pt idx="19">
                  <c:v>11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5B9-4C02-BF3F-06138DDF983C}"/>
            </c:ext>
          </c:extLst>
        </c:ser>
        <c:ser>
          <c:idx val="1"/>
          <c:order val="1"/>
          <c:tx>
            <c:v>December </c:v>
          </c:tx>
          <c:spPr>
            <a:solidFill>
              <a:srgbClr val="C0504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Town'!$C$2:$C$22</c:f>
              <c:numCache>
                <c:formatCode>General</c:formatCode>
                <c:ptCount val="21"/>
                <c:pt idx="0">
                  <c:v>28</c:v>
                </c:pt>
                <c:pt idx="1">
                  <c:v>2</c:v>
                </c:pt>
                <c:pt idx="2">
                  <c:v>32</c:v>
                </c:pt>
                <c:pt idx="3">
                  <c:v>19</c:v>
                </c:pt>
                <c:pt idx="4">
                  <c:v>35</c:v>
                </c:pt>
                <c:pt idx="5">
                  <c:v>7</c:v>
                </c:pt>
                <c:pt idx="6">
                  <c:v>145</c:v>
                </c:pt>
                <c:pt idx="7">
                  <c:v>22</c:v>
                </c:pt>
                <c:pt idx="8">
                  <c:v>60</c:v>
                </c:pt>
                <c:pt idx="9">
                  <c:v>19</c:v>
                </c:pt>
                <c:pt idx="10">
                  <c:v>23</c:v>
                </c:pt>
                <c:pt idx="11">
                  <c:v>8</c:v>
                </c:pt>
                <c:pt idx="12">
                  <c:v>58</c:v>
                </c:pt>
                <c:pt idx="13">
                  <c:v>27</c:v>
                </c:pt>
                <c:pt idx="14">
                  <c:v>9</c:v>
                </c:pt>
                <c:pt idx="15">
                  <c:v>7</c:v>
                </c:pt>
                <c:pt idx="16">
                  <c:v>20</c:v>
                </c:pt>
                <c:pt idx="17">
                  <c:v>15</c:v>
                </c:pt>
                <c:pt idx="18">
                  <c:v>7</c:v>
                </c:pt>
                <c:pt idx="19">
                  <c:v>7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5B9-4C02-BF3F-06138DDF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647449"/>
        <c:axId val="1550419952"/>
      </c:barChart>
      <c:catAx>
        <c:axId val="9064744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50419952"/>
        <c:crosses val="autoZero"/>
        <c:auto val="1"/>
        <c:lblAlgn val="ctr"/>
        <c:lblOffset val="100"/>
        <c:noMultiLvlLbl val="1"/>
      </c:catAx>
      <c:valAx>
        <c:axId val="155041995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0647449"/>
        <c:crosses val="max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Land by Type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'Land Data'!$A$8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Data'!$B$7:$EW$7</c:f>
              <c:numCache>
                <c:formatCode>[$-409]mmm\-yy</c:formatCode>
                <c:ptCount val="152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</c:numCache>
            </c:numRef>
          </c:cat>
          <c:val>
            <c:numRef>
              <c:f>'Land Data'!$B$8:$EW$8</c:f>
              <c:numCache>
                <c:formatCode>General</c:formatCode>
                <c:ptCount val="152"/>
                <c:pt idx="0">
                  <c:v>14</c:v>
                </c:pt>
                <c:pt idx="1">
                  <c:v>16</c:v>
                </c:pt>
                <c:pt idx="2">
                  <c:v>36</c:v>
                </c:pt>
                <c:pt idx="3">
                  <c:v>24</c:v>
                </c:pt>
                <c:pt idx="4">
                  <c:v>30</c:v>
                </c:pt>
                <c:pt idx="5">
                  <c:v>32</c:v>
                </c:pt>
                <c:pt idx="6">
                  <c:v>16</c:v>
                </c:pt>
                <c:pt idx="7">
                  <c:v>25</c:v>
                </c:pt>
                <c:pt idx="8">
                  <c:v>21</c:v>
                </c:pt>
                <c:pt idx="9">
                  <c:v>18</c:v>
                </c:pt>
                <c:pt idx="10">
                  <c:v>30</c:v>
                </c:pt>
                <c:pt idx="11">
                  <c:v>25</c:v>
                </c:pt>
                <c:pt idx="12">
                  <c:v>17</c:v>
                </c:pt>
                <c:pt idx="13">
                  <c:v>31</c:v>
                </c:pt>
                <c:pt idx="14">
                  <c:v>37</c:v>
                </c:pt>
                <c:pt idx="15">
                  <c:v>48</c:v>
                </c:pt>
                <c:pt idx="16">
                  <c:v>33</c:v>
                </c:pt>
                <c:pt idx="17">
                  <c:v>33</c:v>
                </c:pt>
                <c:pt idx="18">
                  <c:v>30</c:v>
                </c:pt>
                <c:pt idx="19">
                  <c:v>43</c:v>
                </c:pt>
                <c:pt idx="20">
                  <c:v>26</c:v>
                </c:pt>
                <c:pt idx="21">
                  <c:v>35</c:v>
                </c:pt>
                <c:pt idx="22">
                  <c:v>28</c:v>
                </c:pt>
                <c:pt idx="23">
                  <c:v>23</c:v>
                </c:pt>
                <c:pt idx="24">
                  <c:v>19</c:v>
                </c:pt>
                <c:pt idx="25">
                  <c:v>32</c:v>
                </c:pt>
                <c:pt idx="26">
                  <c:v>38</c:v>
                </c:pt>
                <c:pt idx="27">
                  <c:v>36</c:v>
                </c:pt>
                <c:pt idx="28">
                  <c:v>35</c:v>
                </c:pt>
                <c:pt idx="29">
                  <c:v>31</c:v>
                </c:pt>
                <c:pt idx="30">
                  <c:v>38</c:v>
                </c:pt>
                <c:pt idx="31">
                  <c:v>41</c:v>
                </c:pt>
                <c:pt idx="32">
                  <c:v>35</c:v>
                </c:pt>
                <c:pt idx="33">
                  <c:v>53</c:v>
                </c:pt>
                <c:pt idx="34">
                  <c:v>23</c:v>
                </c:pt>
                <c:pt idx="35">
                  <c:v>55</c:v>
                </c:pt>
                <c:pt idx="36">
                  <c:v>21</c:v>
                </c:pt>
                <c:pt idx="37">
                  <c:v>19</c:v>
                </c:pt>
                <c:pt idx="38">
                  <c:v>28</c:v>
                </c:pt>
                <c:pt idx="39">
                  <c:v>34</c:v>
                </c:pt>
                <c:pt idx="40">
                  <c:v>31</c:v>
                </c:pt>
                <c:pt idx="41">
                  <c:v>46</c:v>
                </c:pt>
                <c:pt idx="42">
                  <c:v>70</c:v>
                </c:pt>
                <c:pt idx="43">
                  <c:v>39</c:v>
                </c:pt>
                <c:pt idx="44">
                  <c:v>51</c:v>
                </c:pt>
                <c:pt idx="45">
                  <c:v>41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29</c:v>
                </c:pt>
                <c:pt idx="50">
                  <c:v>39</c:v>
                </c:pt>
                <c:pt idx="51">
                  <c:v>37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47</c:v>
                </c:pt>
                <c:pt idx="57">
                  <c:v>36</c:v>
                </c:pt>
                <c:pt idx="58">
                  <c:v>26</c:v>
                </c:pt>
                <c:pt idx="59">
                  <c:v>34</c:v>
                </c:pt>
                <c:pt idx="60">
                  <c:v>29</c:v>
                </c:pt>
                <c:pt idx="61">
                  <c:v>33</c:v>
                </c:pt>
                <c:pt idx="62">
                  <c:v>38</c:v>
                </c:pt>
                <c:pt idx="63">
                  <c:v>35</c:v>
                </c:pt>
                <c:pt idx="64">
                  <c:v>33</c:v>
                </c:pt>
                <c:pt idx="65">
                  <c:v>47</c:v>
                </c:pt>
                <c:pt idx="66">
                  <c:v>40</c:v>
                </c:pt>
                <c:pt idx="67">
                  <c:v>42</c:v>
                </c:pt>
                <c:pt idx="68">
                  <c:v>47</c:v>
                </c:pt>
                <c:pt idx="69">
                  <c:v>40</c:v>
                </c:pt>
                <c:pt idx="70">
                  <c:v>24</c:v>
                </c:pt>
                <c:pt idx="71">
                  <c:v>20</c:v>
                </c:pt>
                <c:pt idx="72">
                  <c:v>27</c:v>
                </c:pt>
                <c:pt idx="73">
                  <c:v>16</c:v>
                </c:pt>
                <c:pt idx="74">
                  <c:v>47</c:v>
                </c:pt>
                <c:pt idx="75">
                  <c:v>27</c:v>
                </c:pt>
                <c:pt idx="76">
                  <c:v>44</c:v>
                </c:pt>
                <c:pt idx="77">
                  <c:v>61</c:v>
                </c:pt>
                <c:pt idx="78">
                  <c:v>47</c:v>
                </c:pt>
                <c:pt idx="79">
                  <c:v>45</c:v>
                </c:pt>
                <c:pt idx="80">
                  <c:v>40</c:v>
                </c:pt>
                <c:pt idx="81">
                  <c:v>61</c:v>
                </c:pt>
                <c:pt idx="82">
                  <c:v>38</c:v>
                </c:pt>
                <c:pt idx="83">
                  <c:v>33</c:v>
                </c:pt>
                <c:pt idx="84">
                  <c:v>30</c:v>
                </c:pt>
                <c:pt idx="85">
                  <c:v>18</c:v>
                </c:pt>
                <c:pt idx="86">
                  <c:v>37</c:v>
                </c:pt>
                <c:pt idx="87">
                  <c:v>35</c:v>
                </c:pt>
                <c:pt idx="88">
                  <c:v>39</c:v>
                </c:pt>
                <c:pt idx="89">
                  <c:v>50</c:v>
                </c:pt>
                <c:pt idx="90">
                  <c:v>34</c:v>
                </c:pt>
                <c:pt idx="91">
                  <c:v>36</c:v>
                </c:pt>
                <c:pt idx="92">
                  <c:v>34</c:v>
                </c:pt>
                <c:pt idx="93">
                  <c:v>34</c:v>
                </c:pt>
                <c:pt idx="94">
                  <c:v>25</c:v>
                </c:pt>
                <c:pt idx="95">
                  <c:v>22</c:v>
                </c:pt>
                <c:pt idx="96">
                  <c:v>18</c:v>
                </c:pt>
                <c:pt idx="97">
                  <c:v>33</c:v>
                </c:pt>
                <c:pt idx="98">
                  <c:v>25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41</c:v>
                </c:pt>
                <c:pt idx="103">
                  <c:v>35</c:v>
                </c:pt>
                <c:pt idx="104">
                  <c:v>33</c:v>
                </c:pt>
                <c:pt idx="105">
                  <c:v>29</c:v>
                </c:pt>
                <c:pt idx="106">
                  <c:v>37</c:v>
                </c:pt>
                <c:pt idx="107">
                  <c:v>38</c:v>
                </c:pt>
                <c:pt idx="108">
                  <c:v>22</c:v>
                </c:pt>
                <c:pt idx="109">
                  <c:v>33</c:v>
                </c:pt>
                <c:pt idx="110">
                  <c:v>30</c:v>
                </c:pt>
                <c:pt idx="111">
                  <c:v>22</c:v>
                </c:pt>
                <c:pt idx="112">
                  <c:v>21</c:v>
                </c:pt>
                <c:pt idx="113">
                  <c:v>24</c:v>
                </c:pt>
                <c:pt idx="114">
                  <c:v>49</c:v>
                </c:pt>
                <c:pt idx="115">
                  <c:v>71</c:v>
                </c:pt>
                <c:pt idx="116">
                  <c:v>73</c:v>
                </c:pt>
                <c:pt idx="117">
                  <c:v>80</c:v>
                </c:pt>
                <c:pt idx="118">
                  <c:v>65</c:v>
                </c:pt>
                <c:pt idx="119">
                  <c:v>79</c:v>
                </c:pt>
                <c:pt idx="120">
                  <c:v>63</c:v>
                </c:pt>
                <c:pt idx="121">
                  <c:v>53</c:v>
                </c:pt>
                <c:pt idx="122">
                  <c:v>65</c:v>
                </c:pt>
                <c:pt idx="123">
                  <c:v>86</c:v>
                </c:pt>
                <c:pt idx="124">
                  <c:v>92</c:v>
                </c:pt>
                <c:pt idx="125">
                  <c:v>97</c:v>
                </c:pt>
                <c:pt idx="126">
                  <c:v>84</c:v>
                </c:pt>
                <c:pt idx="127">
                  <c:v>80</c:v>
                </c:pt>
                <c:pt idx="128">
                  <c:v>73</c:v>
                </c:pt>
                <c:pt idx="129">
                  <c:v>68</c:v>
                </c:pt>
                <c:pt idx="130">
                  <c:v>64</c:v>
                </c:pt>
                <c:pt idx="131">
                  <c:v>68</c:v>
                </c:pt>
                <c:pt idx="132">
                  <c:v>50</c:v>
                </c:pt>
                <c:pt idx="133">
                  <c:v>54</c:v>
                </c:pt>
                <c:pt idx="134">
                  <c:v>66</c:v>
                </c:pt>
                <c:pt idx="135">
                  <c:v>67</c:v>
                </c:pt>
                <c:pt idx="136">
                  <c:v>75</c:v>
                </c:pt>
                <c:pt idx="137">
                  <c:v>47</c:v>
                </c:pt>
                <c:pt idx="138">
                  <c:v>51</c:v>
                </c:pt>
                <c:pt idx="139">
                  <c:v>54</c:v>
                </c:pt>
                <c:pt idx="140">
                  <c:v>44</c:v>
                </c:pt>
                <c:pt idx="141">
                  <c:v>40</c:v>
                </c:pt>
                <c:pt idx="142">
                  <c:v>29</c:v>
                </c:pt>
                <c:pt idx="143">
                  <c:v>33</c:v>
                </c:pt>
                <c:pt idx="144">
                  <c:v>33</c:v>
                </c:pt>
                <c:pt idx="145">
                  <c:v>27</c:v>
                </c:pt>
                <c:pt idx="146">
                  <c:v>36</c:v>
                </c:pt>
                <c:pt idx="147">
                  <c:v>39</c:v>
                </c:pt>
                <c:pt idx="148">
                  <c:v>34</c:v>
                </c:pt>
                <c:pt idx="149">
                  <c:v>47</c:v>
                </c:pt>
                <c:pt idx="150">
                  <c:v>39</c:v>
                </c:pt>
                <c:pt idx="15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6-46ED-9DB5-8E11BBD9E989}"/>
            </c:ext>
          </c:extLst>
        </c:ser>
        <c:ser>
          <c:idx val="1"/>
          <c:order val="1"/>
          <c:tx>
            <c:strRef>
              <c:f>'Land Data'!$A$9</c:f>
              <c:strCache>
                <c:ptCount val="1"/>
                <c:pt idx="0">
                  <c:v>Commercial / Industrial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Data'!$B$7:$EW$7</c:f>
              <c:numCache>
                <c:formatCode>[$-409]mmm\-yy</c:formatCode>
                <c:ptCount val="152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</c:numCache>
            </c:numRef>
          </c:cat>
          <c:val>
            <c:numRef>
              <c:f>'Land Data'!$B$9:$EW$9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16</c:v>
                </c:pt>
                <c:pt idx="26">
                  <c:v>4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4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10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0</c:v>
                </c:pt>
                <c:pt idx="143">
                  <c:v>2</c:v>
                </c:pt>
                <c:pt idx="144">
                  <c:v>3</c:v>
                </c:pt>
                <c:pt idx="145">
                  <c:v>4</c:v>
                </c:pt>
                <c:pt idx="146">
                  <c:v>1</c:v>
                </c:pt>
                <c:pt idx="147">
                  <c:v>0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6-46ED-9DB5-8E11BBD9E989}"/>
            </c:ext>
          </c:extLst>
        </c:ser>
        <c:ser>
          <c:idx val="2"/>
          <c:order val="2"/>
          <c:tx>
            <c:strRef>
              <c:f>'Land Data'!$A$10</c:f>
              <c:strCache>
                <c:ptCount val="1"/>
                <c:pt idx="0">
                  <c:v>Boatslip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Data'!$B$7:$EW$7</c:f>
              <c:numCache>
                <c:formatCode>[$-409]mmm\-yy</c:formatCode>
                <c:ptCount val="152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</c:numCache>
            </c:numRef>
          </c:cat>
          <c:val>
            <c:numRef>
              <c:f>'Land Data'!$B$10:$EW$10</c:f>
              <c:numCache>
                <c:formatCode>General</c:formatCode>
                <c:ptCount val="15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4</c:v>
                </c:pt>
                <c:pt idx="111">
                  <c:v>1</c:v>
                </c:pt>
                <c:pt idx="112">
                  <c:v>4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4</c:v>
                </c:pt>
                <c:pt idx="127">
                  <c:v>2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3</c:v>
                </c:pt>
                <c:pt idx="149">
                  <c:v>1</c:v>
                </c:pt>
                <c:pt idx="150">
                  <c:v>2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6-46ED-9DB5-8E11BBD9E989}"/>
            </c:ext>
          </c:extLst>
        </c:ser>
        <c:ser>
          <c:idx val="3"/>
          <c:order val="3"/>
          <c:tx>
            <c:strRef>
              <c:f>'Land Data'!$A$11</c:f>
              <c:strCache>
                <c:ptCount val="1"/>
                <c:pt idx="0">
                  <c:v>Acreage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Data'!$B$7:$EW$7</c:f>
              <c:numCache>
                <c:formatCode>[$-409]mmm\-yy</c:formatCode>
                <c:ptCount val="152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</c:numCache>
            </c:numRef>
          </c:cat>
          <c:val>
            <c:numRef>
              <c:f>'Land Data'!$B$11:$EW$11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4</c:v>
                </c:pt>
                <c:pt idx="54">
                  <c:v>3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0</c:v>
                </c:pt>
                <c:pt idx="106">
                  <c:v>4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4</c:v>
                </c:pt>
                <c:pt idx="119">
                  <c:v>1</c:v>
                </c:pt>
                <c:pt idx="120">
                  <c:v>3</c:v>
                </c:pt>
                <c:pt idx="121">
                  <c:v>2</c:v>
                </c:pt>
                <c:pt idx="122">
                  <c:v>0</c:v>
                </c:pt>
                <c:pt idx="123">
                  <c:v>3</c:v>
                </c:pt>
                <c:pt idx="124">
                  <c:v>4</c:v>
                </c:pt>
                <c:pt idx="125">
                  <c:v>2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4</c:v>
                </c:pt>
                <c:pt idx="130">
                  <c:v>5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9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6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4</c:v>
                </c:pt>
                <c:pt idx="146">
                  <c:v>4</c:v>
                </c:pt>
                <c:pt idx="147">
                  <c:v>8</c:v>
                </c:pt>
                <c:pt idx="148">
                  <c:v>2</c:v>
                </c:pt>
                <c:pt idx="149">
                  <c:v>5</c:v>
                </c:pt>
                <c:pt idx="150">
                  <c:v>1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26-46ED-9DB5-8E11BBD9E989}"/>
            </c:ext>
          </c:extLst>
        </c:ser>
        <c:ser>
          <c:idx val="4"/>
          <c:order val="4"/>
          <c:tx>
            <c:strRef>
              <c:f>'Land Data'!$A$12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Data'!$B$7:$EW$7</c:f>
              <c:numCache>
                <c:formatCode>[$-409]mmm\-yy</c:formatCode>
                <c:ptCount val="152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</c:numCache>
            </c:numRef>
          </c:cat>
          <c:val>
            <c:numRef>
              <c:f>'Land Data'!$B$12:$EW$12</c:f>
              <c:numCache>
                <c:formatCode>General</c:formatCode>
                <c:ptCount val="152"/>
                <c:pt idx="0">
                  <c:v>15</c:v>
                </c:pt>
                <c:pt idx="1">
                  <c:v>18</c:v>
                </c:pt>
                <c:pt idx="2">
                  <c:v>37</c:v>
                </c:pt>
                <c:pt idx="3">
                  <c:v>27</c:v>
                </c:pt>
                <c:pt idx="4">
                  <c:v>32</c:v>
                </c:pt>
                <c:pt idx="5">
                  <c:v>33</c:v>
                </c:pt>
                <c:pt idx="6">
                  <c:v>18</c:v>
                </c:pt>
                <c:pt idx="7">
                  <c:v>27</c:v>
                </c:pt>
                <c:pt idx="8">
                  <c:v>23</c:v>
                </c:pt>
                <c:pt idx="9">
                  <c:v>18</c:v>
                </c:pt>
                <c:pt idx="10">
                  <c:v>45</c:v>
                </c:pt>
                <c:pt idx="11">
                  <c:v>38</c:v>
                </c:pt>
                <c:pt idx="12">
                  <c:v>18</c:v>
                </c:pt>
                <c:pt idx="13">
                  <c:v>31</c:v>
                </c:pt>
                <c:pt idx="14">
                  <c:v>50</c:v>
                </c:pt>
                <c:pt idx="15">
                  <c:v>51</c:v>
                </c:pt>
                <c:pt idx="16">
                  <c:v>40</c:v>
                </c:pt>
                <c:pt idx="17">
                  <c:v>35</c:v>
                </c:pt>
                <c:pt idx="18">
                  <c:v>30</c:v>
                </c:pt>
                <c:pt idx="19">
                  <c:v>45</c:v>
                </c:pt>
                <c:pt idx="20">
                  <c:v>28</c:v>
                </c:pt>
                <c:pt idx="21">
                  <c:v>40</c:v>
                </c:pt>
                <c:pt idx="22">
                  <c:v>30</c:v>
                </c:pt>
                <c:pt idx="23">
                  <c:v>27</c:v>
                </c:pt>
                <c:pt idx="24">
                  <c:v>24</c:v>
                </c:pt>
                <c:pt idx="25">
                  <c:v>51</c:v>
                </c:pt>
                <c:pt idx="26">
                  <c:v>44</c:v>
                </c:pt>
                <c:pt idx="27">
                  <c:v>41</c:v>
                </c:pt>
                <c:pt idx="28">
                  <c:v>36</c:v>
                </c:pt>
                <c:pt idx="29">
                  <c:v>34</c:v>
                </c:pt>
                <c:pt idx="30">
                  <c:v>39</c:v>
                </c:pt>
                <c:pt idx="31">
                  <c:v>43</c:v>
                </c:pt>
                <c:pt idx="32">
                  <c:v>38</c:v>
                </c:pt>
                <c:pt idx="33">
                  <c:v>56</c:v>
                </c:pt>
                <c:pt idx="34">
                  <c:v>27</c:v>
                </c:pt>
                <c:pt idx="35">
                  <c:v>59</c:v>
                </c:pt>
                <c:pt idx="36">
                  <c:v>21</c:v>
                </c:pt>
                <c:pt idx="37">
                  <c:v>24</c:v>
                </c:pt>
                <c:pt idx="38">
                  <c:v>29</c:v>
                </c:pt>
                <c:pt idx="39">
                  <c:v>35</c:v>
                </c:pt>
                <c:pt idx="40">
                  <c:v>33</c:v>
                </c:pt>
                <c:pt idx="41">
                  <c:v>51</c:v>
                </c:pt>
                <c:pt idx="42">
                  <c:v>73</c:v>
                </c:pt>
                <c:pt idx="43">
                  <c:v>44</c:v>
                </c:pt>
                <c:pt idx="44">
                  <c:v>52</c:v>
                </c:pt>
                <c:pt idx="45">
                  <c:v>48</c:v>
                </c:pt>
                <c:pt idx="46">
                  <c:v>34</c:v>
                </c:pt>
                <c:pt idx="47">
                  <c:v>35</c:v>
                </c:pt>
                <c:pt idx="48">
                  <c:v>31</c:v>
                </c:pt>
                <c:pt idx="49">
                  <c:v>30</c:v>
                </c:pt>
                <c:pt idx="50">
                  <c:v>40</c:v>
                </c:pt>
                <c:pt idx="51">
                  <c:v>37</c:v>
                </c:pt>
                <c:pt idx="52">
                  <c:v>36</c:v>
                </c:pt>
                <c:pt idx="53">
                  <c:v>40</c:v>
                </c:pt>
                <c:pt idx="54">
                  <c:v>43</c:v>
                </c:pt>
                <c:pt idx="55">
                  <c:v>39</c:v>
                </c:pt>
                <c:pt idx="56">
                  <c:v>50</c:v>
                </c:pt>
                <c:pt idx="57">
                  <c:v>39</c:v>
                </c:pt>
                <c:pt idx="58">
                  <c:v>28</c:v>
                </c:pt>
                <c:pt idx="59">
                  <c:v>42</c:v>
                </c:pt>
                <c:pt idx="60">
                  <c:v>32</c:v>
                </c:pt>
                <c:pt idx="61">
                  <c:v>37</c:v>
                </c:pt>
                <c:pt idx="62">
                  <c:v>43</c:v>
                </c:pt>
                <c:pt idx="63">
                  <c:v>38</c:v>
                </c:pt>
                <c:pt idx="64">
                  <c:v>39</c:v>
                </c:pt>
                <c:pt idx="65">
                  <c:v>48</c:v>
                </c:pt>
                <c:pt idx="66">
                  <c:v>46</c:v>
                </c:pt>
                <c:pt idx="67">
                  <c:v>44</c:v>
                </c:pt>
                <c:pt idx="68">
                  <c:v>51</c:v>
                </c:pt>
                <c:pt idx="69">
                  <c:v>44</c:v>
                </c:pt>
                <c:pt idx="70">
                  <c:v>26</c:v>
                </c:pt>
                <c:pt idx="71">
                  <c:v>23</c:v>
                </c:pt>
                <c:pt idx="72">
                  <c:v>29</c:v>
                </c:pt>
                <c:pt idx="73">
                  <c:v>19</c:v>
                </c:pt>
                <c:pt idx="74">
                  <c:v>54</c:v>
                </c:pt>
                <c:pt idx="75">
                  <c:v>33</c:v>
                </c:pt>
                <c:pt idx="76">
                  <c:v>46</c:v>
                </c:pt>
                <c:pt idx="77">
                  <c:v>75</c:v>
                </c:pt>
                <c:pt idx="78">
                  <c:v>49</c:v>
                </c:pt>
                <c:pt idx="79">
                  <c:v>52</c:v>
                </c:pt>
                <c:pt idx="80">
                  <c:v>44</c:v>
                </c:pt>
                <c:pt idx="81">
                  <c:v>66</c:v>
                </c:pt>
                <c:pt idx="82">
                  <c:v>40</c:v>
                </c:pt>
                <c:pt idx="83">
                  <c:v>36</c:v>
                </c:pt>
                <c:pt idx="84">
                  <c:v>35</c:v>
                </c:pt>
                <c:pt idx="85">
                  <c:v>22</c:v>
                </c:pt>
                <c:pt idx="86">
                  <c:v>43</c:v>
                </c:pt>
                <c:pt idx="87">
                  <c:v>35</c:v>
                </c:pt>
                <c:pt idx="88">
                  <c:v>42</c:v>
                </c:pt>
                <c:pt idx="89">
                  <c:v>53</c:v>
                </c:pt>
                <c:pt idx="90">
                  <c:v>37</c:v>
                </c:pt>
                <c:pt idx="91">
                  <c:v>37</c:v>
                </c:pt>
                <c:pt idx="92">
                  <c:v>35</c:v>
                </c:pt>
                <c:pt idx="93">
                  <c:v>36</c:v>
                </c:pt>
                <c:pt idx="94">
                  <c:v>26</c:v>
                </c:pt>
                <c:pt idx="95">
                  <c:v>23</c:v>
                </c:pt>
                <c:pt idx="96">
                  <c:v>21</c:v>
                </c:pt>
                <c:pt idx="97">
                  <c:v>37</c:v>
                </c:pt>
                <c:pt idx="98">
                  <c:v>30</c:v>
                </c:pt>
                <c:pt idx="99">
                  <c:v>37</c:v>
                </c:pt>
                <c:pt idx="100">
                  <c:v>34</c:v>
                </c:pt>
                <c:pt idx="101">
                  <c:v>39</c:v>
                </c:pt>
                <c:pt idx="102">
                  <c:v>45</c:v>
                </c:pt>
                <c:pt idx="103">
                  <c:v>39</c:v>
                </c:pt>
                <c:pt idx="104">
                  <c:v>35</c:v>
                </c:pt>
                <c:pt idx="105">
                  <c:v>32</c:v>
                </c:pt>
                <c:pt idx="106">
                  <c:v>43</c:v>
                </c:pt>
                <c:pt idx="107">
                  <c:v>41</c:v>
                </c:pt>
                <c:pt idx="108">
                  <c:v>23</c:v>
                </c:pt>
                <c:pt idx="109">
                  <c:v>33</c:v>
                </c:pt>
                <c:pt idx="110">
                  <c:v>38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55</c:v>
                </c:pt>
                <c:pt idx="115">
                  <c:v>78</c:v>
                </c:pt>
                <c:pt idx="116">
                  <c:v>80</c:v>
                </c:pt>
                <c:pt idx="117">
                  <c:v>86</c:v>
                </c:pt>
                <c:pt idx="118">
                  <c:v>71</c:v>
                </c:pt>
                <c:pt idx="119">
                  <c:v>80</c:v>
                </c:pt>
                <c:pt idx="120">
                  <c:v>68</c:v>
                </c:pt>
                <c:pt idx="121">
                  <c:v>57</c:v>
                </c:pt>
                <c:pt idx="122">
                  <c:v>67</c:v>
                </c:pt>
                <c:pt idx="123">
                  <c:v>93</c:v>
                </c:pt>
                <c:pt idx="124">
                  <c:v>99</c:v>
                </c:pt>
                <c:pt idx="125">
                  <c:v>103</c:v>
                </c:pt>
                <c:pt idx="126">
                  <c:v>97</c:v>
                </c:pt>
                <c:pt idx="127">
                  <c:v>89</c:v>
                </c:pt>
                <c:pt idx="128">
                  <c:v>81</c:v>
                </c:pt>
                <c:pt idx="129">
                  <c:v>75</c:v>
                </c:pt>
                <c:pt idx="130">
                  <c:v>70</c:v>
                </c:pt>
                <c:pt idx="131">
                  <c:v>76</c:v>
                </c:pt>
                <c:pt idx="132">
                  <c:v>56</c:v>
                </c:pt>
                <c:pt idx="133">
                  <c:v>61</c:v>
                </c:pt>
                <c:pt idx="134">
                  <c:v>80</c:v>
                </c:pt>
                <c:pt idx="135">
                  <c:v>75</c:v>
                </c:pt>
                <c:pt idx="136">
                  <c:v>81</c:v>
                </c:pt>
                <c:pt idx="137">
                  <c:v>51</c:v>
                </c:pt>
                <c:pt idx="138">
                  <c:v>56</c:v>
                </c:pt>
                <c:pt idx="139">
                  <c:v>62</c:v>
                </c:pt>
                <c:pt idx="140">
                  <c:v>48</c:v>
                </c:pt>
                <c:pt idx="141">
                  <c:v>43</c:v>
                </c:pt>
                <c:pt idx="142">
                  <c:v>31</c:v>
                </c:pt>
                <c:pt idx="143">
                  <c:v>36</c:v>
                </c:pt>
                <c:pt idx="144">
                  <c:v>38</c:v>
                </c:pt>
                <c:pt idx="145">
                  <c:v>36</c:v>
                </c:pt>
                <c:pt idx="146">
                  <c:v>42</c:v>
                </c:pt>
                <c:pt idx="147">
                  <c:v>47</c:v>
                </c:pt>
                <c:pt idx="148">
                  <c:v>41</c:v>
                </c:pt>
                <c:pt idx="149">
                  <c:v>55</c:v>
                </c:pt>
                <c:pt idx="150">
                  <c:v>43</c:v>
                </c:pt>
                <c:pt idx="151">
                  <c:v>45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426-46ED-9DB5-8E11BBD9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845072"/>
        <c:axId val="559846056"/>
        <c:extLst/>
      </c:lineChart>
      <c:dateAx>
        <c:axId val="559845072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6056"/>
        <c:crosses val="autoZero"/>
        <c:auto val="1"/>
        <c:lblOffset val="100"/>
        <c:baseTimeUnit val="months"/>
      </c:dateAx>
      <c:valAx>
        <c:axId val="559846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Units Sold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Data'!$CT$19:$DE$19</c:f>
            </c:numRef>
          </c:val>
          <c:extLst>
            <c:ext xmlns:c16="http://schemas.microsoft.com/office/drawing/2014/chart" uri="{C3380CC4-5D6E-409C-BE32-E72D297353CC}">
              <c16:uniqueId val="{00000000-7B85-4C47-9250-170B5B4982FA}"/>
            </c:ext>
          </c:extLst>
        </c:ser>
        <c:ser>
          <c:idx val="1"/>
          <c:order val="1"/>
          <c:tx>
            <c:strRef>
              <c:f>'Land Data'!$CS$20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Data'!$CT$20:$DE$20</c:f>
            </c:numRef>
          </c:val>
          <c:extLst>
            <c:ext xmlns:c16="http://schemas.microsoft.com/office/drawing/2014/chart" uri="{C3380CC4-5D6E-409C-BE32-E72D297353CC}">
              <c16:uniqueId val="{00000001-7B85-4C47-9250-170B5B4982FA}"/>
            </c:ext>
          </c:extLst>
        </c:ser>
        <c:ser>
          <c:idx val="2"/>
          <c:order val="2"/>
          <c:tx>
            <c:strRef>
              <c:f>'Land Data'!$CS$21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Data'!$CT$21:$DE$21</c:f>
            </c:numRef>
          </c:val>
          <c:extLst>
            <c:ext xmlns:c16="http://schemas.microsoft.com/office/drawing/2014/chart" uri="{C3380CC4-5D6E-409C-BE32-E72D297353CC}">
              <c16:uniqueId val="{00000002-7B85-4C47-9250-170B5B4982FA}"/>
            </c:ext>
          </c:extLst>
        </c:ser>
        <c:ser>
          <c:idx val="3"/>
          <c:order val="3"/>
          <c:tx>
            <c:strRef>
              <c:f>'Land Data'!$CS$22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Data'!$CT$22:$DE$22</c:f>
            </c:numRef>
          </c:val>
          <c:extLst>
            <c:ext xmlns:c16="http://schemas.microsoft.com/office/drawing/2014/chart" uri="{C3380CC4-5D6E-409C-BE32-E72D297353CC}">
              <c16:uniqueId val="{00000003-7B85-4C47-9250-170B5B4982FA}"/>
            </c:ext>
          </c:extLst>
        </c:ser>
        <c:ser>
          <c:idx val="4"/>
          <c:order val="4"/>
          <c:tx>
            <c:strRef>
              <c:f>'Land Data'!$CS$23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Data'!$CT$23:$DE$23</c:f>
            </c:numRef>
          </c:val>
          <c:extLst>
            <c:ext xmlns:c16="http://schemas.microsoft.com/office/drawing/2014/chart" uri="{C3380CC4-5D6E-409C-BE32-E72D297353CC}">
              <c16:uniqueId val="{00000004-7B85-4C47-9250-170B5B4982FA}"/>
            </c:ext>
          </c:extLst>
        </c:ser>
        <c:ser>
          <c:idx val="5"/>
          <c:order val="5"/>
          <c:tx>
            <c:strRef>
              <c:f>'Land Data'!$CS$24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Data'!$CT$24:$DE$24</c:f>
            </c:numRef>
          </c:val>
          <c:extLst>
            <c:ext xmlns:c16="http://schemas.microsoft.com/office/drawing/2014/chart" uri="{C3380CC4-5D6E-409C-BE32-E72D297353CC}">
              <c16:uniqueId val="{00000005-7B85-4C47-9250-170B5B4982FA}"/>
            </c:ext>
          </c:extLst>
        </c:ser>
        <c:ser>
          <c:idx val="6"/>
          <c:order val="6"/>
          <c:tx>
            <c:strRef>
              <c:f>'Land Data'!$CS$25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Data'!$CT$25:$DE$25</c:f>
              <c:numCache>
                <c:formatCode>General</c:formatCode>
                <c:ptCount val="12"/>
                <c:pt idx="0">
                  <c:v>23</c:v>
                </c:pt>
                <c:pt idx="1">
                  <c:v>33</c:v>
                </c:pt>
                <c:pt idx="2">
                  <c:v>38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55</c:v>
                </c:pt>
                <c:pt idx="7">
                  <c:v>78</c:v>
                </c:pt>
                <c:pt idx="8">
                  <c:v>80</c:v>
                </c:pt>
                <c:pt idx="9">
                  <c:v>86</c:v>
                </c:pt>
                <c:pt idx="10">
                  <c:v>71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5-4C47-9250-170B5B4982FA}"/>
            </c:ext>
          </c:extLst>
        </c:ser>
        <c:ser>
          <c:idx val="7"/>
          <c:order val="7"/>
          <c:tx>
            <c:strRef>
              <c:f>'Land Data'!$CS$26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Data'!$CT$26:$DE$26</c:f>
              <c:numCache>
                <c:formatCode>General</c:formatCode>
                <c:ptCount val="12"/>
                <c:pt idx="0">
                  <c:v>68</c:v>
                </c:pt>
                <c:pt idx="1">
                  <c:v>57</c:v>
                </c:pt>
                <c:pt idx="2">
                  <c:v>67</c:v>
                </c:pt>
                <c:pt idx="3">
                  <c:v>93</c:v>
                </c:pt>
                <c:pt idx="4">
                  <c:v>99</c:v>
                </c:pt>
                <c:pt idx="5">
                  <c:v>103</c:v>
                </c:pt>
                <c:pt idx="6">
                  <c:v>97</c:v>
                </c:pt>
                <c:pt idx="7">
                  <c:v>89</c:v>
                </c:pt>
                <c:pt idx="8">
                  <c:v>81</c:v>
                </c:pt>
                <c:pt idx="9">
                  <c:v>75</c:v>
                </c:pt>
                <c:pt idx="10">
                  <c:v>70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85-4C47-9250-170B5B4982FA}"/>
            </c:ext>
          </c:extLst>
        </c:ser>
        <c:ser>
          <c:idx val="8"/>
          <c:order val="8"/>
          <c:tx>
            <c:strRef>
              <c:f>'Land Data'!$CS$27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Data'!$CT$27:$DE$27</c:f>
              <c:numCache>
                <c:formatCode>General</c:formatCode>
                <c:ptCount val="12"/>
                <c:pt idx="0">
                  <c:v>56</c:v>
                </c:pt>
                <c:pt idx="1">
                  <c:v>61</c:v>
                </c:pt>
                <c:pt idx="2">
                  <c:v>80</c:v>
                </c:pt>
                <c:pt idx="3">
                  <c:v>75</c:v>
                </c:pt>
                <c:pt idx="4">
                  <c:v>81</c:v>
                </c:pt>
                <c:pt idx="5">
                  <c:v>51</c:v>
                </c:pt>
                <c:pt idx="6">
                  <c:v>56</c:v>
                </c:pt>
                <c:pt idx="7">
                  <c:v>62</c:v>
                </c:pt>
                <c:pt idx="8">
                  <c:v>48</c:v>
                </c:pt>
                <c:pt idx="9">
                  <c:v>43</c:v>
                </c:pt>
                <c:pt idx="10">
                  <c:v>31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85-4C47-9250-170B5B4982FA}"/>
            </c:ext>
          </c:extLst>
        </c:ser>
        <c:ser>
          <c:idx val="9"/>
          <c:order val="9"/>
          <c:tx>
            <c:strRef>
              <c:f>'Land Data'!$CS$28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Data'!$CT$28:$DE$28</c:f>
              <c:numCache>
                <c:formatCode>General</c:formatCode>
                <c:ptCount val="12"/>
                <c:pt idx="0">
                  <c:v>38</c:v>
                </c:pt>
                <c:pt idx="1">
                  <c:v>36</c:v>
                </c:pt>
                <c:pt idx="2">
                  <c:v>43</c:v>
                </c:pt>
                <c:pt idx="3">
                  <c:v>48</c:v>
                </c:pt>
                <c:pt idx="4">
                  <c:v>41</c:v>
                </c:pt>
                <c:pt idx="5">
                  <c:v>55</c:v>
                </c:pt>
                <c:pt idx="6">
                  <c:v>43</c:v>
                </c:pt>
                <c:pt idx="7">
                  <c:v>45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85-4C47-9250-170B5B49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9164576"/>
        <c:axId val="149166656"/>
      </c:barChart>
      <c:catAx>
        <c:axId val="1491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6656"/>
        <c:crosses val="autoZero"/>
        <c:auto val="1"/>
        <c:lblAlgn val="ctr"/>
        <c:lblOffset val="100"/>
        <c:noMultiLvlLbl val="0"/>
      </c:catAx>
      <c:valAx>
        <c:axId val="14916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Data'!$CT$39:$DE$39</c:f>
            </c:numRef>
          </c:val>
          <c:extLst>
            <c:ext xmlns:c16="http://schemas.microsoft.com/office/drawing/2014/chart" uri="{C3380CC4-5D6E-409C-BE32-E72D297353CC}">
              <c16:uniqueId val="{00000000-A9F5-4CC5-BDE9-26178D92CFB7}"/>
            </c:ext>
          </c:extLst>
        </c:ser>
        <c:ser>
          <c:idx val="1"/>
          <c:order val="1"/>
          <c:tx>
            <c:strRef>
              <c:f>'Land Data'!$CS$40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Data'!$CT$40:$DE$40</c:f>
            </c:numRef>
          </c:val>
          <c:extLst>
            <c:ext xmlns:c16="http://schemas.microsoft.com/office/drawing/2014/chart" uri="{C3380CC4-5D6E-409C-BE32-E72D297353CC}">
              <c16:uniqueId val="{00000001-A9F5-4CC5-BDE9-26178D92CFB7}"/>
            </c:ext>
          </c:extLst>
        </c:ser>
        <c:ser>
          <c:idx val="2"/>
          <c:order val="2"/>
          <c:tx>
            <c:strRef>
              <c:f>'Land Data'!$CS$41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Data'!$CT$41:$DE$41</c:f>
            </c:numRef>
          </c:val>
          <c:extLst>
            <c:ext xmlns:c16="http://schemas.microsoft.com/office/drawing/2014/chart" uri="{C3380CC4-5D6E-409C-BE32-E72D297353CC}">
              <c16:uniqueId val="{00000002-A9F5-4CC5-BDE9-26178D92CFB7}"/>
            </c:ext>
          </c:extLst>
        </c:ser>
        <c:ser>
          <c:idx val="3"/>
          <c:order val="3"/>
          <c:tx>
            <c:strRef>
              <c:f>'Land Data'!$CS$42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Data'!$CT$42:$DE$42</c:f>
            </c:numRef>
          </c:val>
          <c:extLst>
            <c:ext xmlns:c16="http://schemas.microsoft.com/office/drawing/2014/chart" uri="{C3380CC4-5D6E-409C-BE32-E72D297353CC}">
              <c16:uniqueId val="{00000003-A9F5-4CC5-BDE9-26178D92CFB7}"/>
            </c:ext>
          </c:extLst>
        </c:ser>
        <c:ser>
          <c:idx val="4"/>
          <c:order val="4"/>
          <c:tx>
            <c:strRef>
              <c:f>'Land Data'!$CS$43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Data'!$CT$43:$DE$43</c:f>
            </c:numRef>
          </c:val>
          <c:extLst>
            <c:ext xmlns:c16="http://schemas.microsoft.com/office/drawing/2014/chart" uri="{C3380CC4-5D6E-409C-BE32-E72D297353CC}">
              <c16:uniqueId val="{00000004-A9F5-4CC5-BDE9-26178D92CFB7}"/>
            </c:ext>
          </c:extLst>
        </c:ser>
        <c:ser>
          <c:idx val="5"/>
          <c:order val="5"/>
          <c:tx>
            <c:strRef>
              <c:f>'Land Data'!$CS$44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Data'!$CT$44:$DE$44</c:f>
              <c:numCache>
                <c:formatCode>"$"#,##0</c:formatCode>
                <c:ptCount val="12"/>
                <c:pt idx="0">
                  <c:v>134791</c:v>
                </c:pt>
                <c:pt idx="1">
                  <c:v>70000</c:v>
                </c:pt>
                <c:pt idx="2">
                  <c:v>77000</c:v>
                </c:pt>
                <c:pt idx="3">
                  <c:v>112500</c:v>
                </c:pt>
                <c:pt idx="4">
                  <c:v>95000</c:v>
                </c:pt>
                <c:pt idx="5">
                  <c:v>95000</c:v>
                </c:pt>
                <c:pt idx="6">
                  <c:v>76000</c:v>
                </c:pt>
                <c:pt idx="7">
                  <c:v>95000</c:v>
                </c:pt>
                <c:pt idx="8">
                  <c:v>99900</c:v>
                </c:pt>
                <c:pt idx="9">
                  <c:v>110000</c:v>
                </c:pt>
                <c:pt idx="10">
                  <c:v>95000</c:v>
                </c:pt>
                <c:pt idx="11">
                  <c:v>89000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F5-4CC5-BDE9-26178D92CFB7}"/>
            </c:ext>
          </c:extLst>
        </c:ser>
        <c:ser>
          <c:idx val="6"/>
          <c:order val="6"/>
          <c:tx>
            <c:strRef>
              <c:f>'Land Data'!$CS$45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Data'!$CT$45:$DE$45</c:f>
              <c:numCache>
                <c:formatCode>"$"#,##0</c:formatCode>
                <c:ptCount val="12"/>
                <c:pt idx="0">
                  <c:v>119000</c:v>
                </c:pt>
                <c:pt idx="1">
                  <c:v>100000</c:v>
                </c:pt>
                <c:pt idx="2">
                  <c:v>107500</c:v>
                </c:pt>
                <c:pt idx="3">
                  <c:v>114000</c:v>
                </c:pt>
                <c:pt idx="4">
                  <c:v>80000</c:v>
                </c:pt>
                <c:pt idx="5">
                  <c:v>95000</c:v>
                </c:pt>
                <c:pt idx="6">
                  <c:v>105000</c:v>
                </c:pt>
                <c:pt idx="7">
                  <c:v>110000</c:v>
                </c:pt>
                <c:pt idx="8">
                  <c:v>115000</c:v>
                </c:pt>
                <c:pt idx="9">
                  <c:v>125000</c:v>
                </c:pt>
                <c:pt idx="10">
                  <c:v>137450</c:v>
                </c:pt>
                <c:pt idx="11">
                  <c:v>114950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5-4CC5-BDE9-26178D92CFB7}"/>
            </c:ext>
          </c:extLst>
        </c:ser>
        <c:ser>
          <c:idx val="7"/>
          <c:order val="7"/>
          <c:tx>
            <c:strRef>
              <c:f>'Land Data'!$CS$46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Data'!$CT$46:$DE$46</c:f>
              <c:numCache>
                <c:formatCode>"$"#,##0</c:formatCode>
                <c:ptCount val="12"/>
                <c:pt idx="0">
                  <c:v>112250</c:v>
                </c:pt>
                <c:pt idx="1">
                  <c:v>107000</c:v>
                </c:pt>
                <c:pt idx="2">
                  <c:v>128050</c:v>
                </c:pt>
                <c:pt idx="3">
                  <c:v>129900</c:v>
                </c:pt>
                <c:pt idx="4">
                  <c:v>129750</c:v>
                </c:pt>
                <c:pt idx="5">
                  <c:v>115750</c:v>
                </c:pt>
                <c:pt idx="6">
                  <c:v>147000</c:v>
                </c:pt>
                <c:pt idx="7">
                  <c:v>115050</c:v>
                </c:pt>
                <c:pt idx="8">
                  <c:v>110111</c:v>
                </c:pt>
                <c:pt idx="9">
                  <c:v>140000</c:v>
                </c:pt>
                <c:pt idx="10">
                  <c:v>160000</c:v>
                </c:pt>
                <c:pt idx="11">
                  <c:v>155000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F5-4CC5-BDE9-26178D92CFB7}"/>
            </c:ext>
          </c:extLst>
        </c:ser>
        <c:ser>
          <c:idx val="8"/>
          <c:order val="8"/>
          <c:tx>
            <c:strRef>
              <c:f>'Land Data'!$CS$47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Data'!$CT$47:$DE$47</c:f>
              <c:numCache>
                <c:formatCode>"$"#,##0</c:formatCode>
                <c:ptCount val="12"/>
                <c:pt idx="0">
                  <c:v>128750</c:v>
                </c:pt>
                <c:pt idx="1">
                  <c:v>126250</c:v>
                </c:pt>
                <c:pt idx="2">
                  <c:v>99000</c:v>
                </c:pt>
                <c:pt idx="3">
                  <c:v>130000</c:v>
                </c:pt>
                <c:pt idx="4">
                  <c:v>110000</c:v>
                </c:pt>
                <c:pt idx="5">
                  <c:v>133690</c:v>
                </c:pt>
                <c:pt idx="6">
                  <c:v>163000</c:v>
                </c:pt>
                <c:pt idx="7">
                  <c:v>150000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F5-4CC5-BDE9-26178D92C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869872"/>
        <c:axId val="500876528"/>
      </c:barChart>
      <c:catAx>
        <c:axId val="50086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76528"/>
        <c:crosses val="autoZero"/>
        <c:auto val="1"/>
        <c:lblAlgn val="ctr"/>
        <c:lblOffset val="100"/>
        <c:noMultiLvlLbl val="0"/>
      </c:catAx>
      <c:valAx>
        <c:axId val="50087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New Inventory'!$A$3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Inventory'!$B$3:$M$3</c:f>
              <c:numCache>
                <c:formatCode>General</c:formatCode>
                <c:ptCount val="12"/>
                <c:pt idx="0">
                  <c:v>2893</c:v>
                </c:pt>
                <c:pt idx="1">
                  <c:v>3076</c:v>
                </c:pt>
                <c:pt idx="2">
                  <c:v>3152</c:v>
                </c:pt>
                <c:pt idx="3">
                  <c:v>3191</c:v>
                </c:pt>
                <c:pt idx="4">
                  <c:v>3240</c:v>
                </c:pt>
                <c:pt idx="5">
                  <c:v>3145</c:v>
                </c:pt>
                <c:pt idx="6">
                  <c:v>3153</c:v>
                </c:pt>
                <c:pt idx="7">
                  <c:v>3073</c:v>
                </c:pt>
                <c:pt idx="8">
                  <c:v>3069</c:v>
                </c:pt>
                <c:pt idx="9">
                  <c:v>3068</c:v>
                </c:pt>
                <c:pt idx="10">
                  <c:v>3016</c:v>
                </c:pt>
                <c:pt idx="11">
                  <c:v>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8-4329-8B2D-96C1A3AFC256}"/>
            </c:ext>
          </c:extLst>
        </c:ser>
        <c:ser>
          <c:idx val="1"/>
          <c:order val="1"/>
          <c:tx>
            <c:strRef>
              <c:f>'YOY New Inventory'!$A$4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Inventory'!$B$4:$M$4</c:f>
              <c:numCache>
                <c:formatCode>General</c:formatCode>
                <c:ptCount val="12"/>
                <c:pt idx="0">
                  <c:v>2852</c:v>
                </c:pt>
                <c:pt idx="1">
                  <c:v>2919</c:v>
                </c:pt>
                <c:pt idx="2">
                  <c:v>2954</c:v>
                </c:pt>
                <c:pt idx="3">
                  <c:v>3113</c:v>
                </c:pt>
                <c:pt idx="4">
                  <c:v>3126</c:v>
                </c:pt>
                <c:pt idx="5">
                  <c:v>3080</c:v>
                </c:pt>
                <c:pt idx="6">
                  <c:v>3074</c:v>
                </c:pt>
                <c:pt idx="7">
                  <c:v>3119</c:v>
                </c:pt>
                <c:pt idx="8">
                  <c:v>2950</c:v>
                </c:pt>
                <c:pt idx="9">
                  <c:v>3014</c:v>
                </c:pt>
                <c:pt idx="10">
                  <c:v>2969</c:v>
                </c:pt>
                <c:pt idx="11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8-4329-8B2D-96C1A3AFC256}"/>
            </c:ext>
          </c:extLst>
        </c:ser>
        <c:ser>
          <c:idx val="2"/>
          <c:order val="2"/>
          <c:tx>
            <c:strRef>
              <c:f>'YOY New Inventory'!$A$5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Inventory'!$B$5:$M$5</c:f>
              <c:numCache>
                <c:formatCode>General</c:formatCode>
                <c:ptCount val="12"/>
                <c:pt idx="0">
                  <c:v>2820</c:v>
                </c:pt>
                <c:pt idx="1">
                  <c:v>2890</c:v>
                </c:pt>
                <c:pt idx="2">
                  <c:v>3105</c:v>
                </c:pt>
                <c:pt idx="3">
                  <c:v>3086</c:v>
                </c:pt>
                <c:pt idx="4">
                  <c:v>3177</c:v>
                </c:pt>
                <c:pt idx="5">
                  <c:v>3209</c:v>
                </c:pt>
                <c:pt idx="6">
                  <c:v>3125</c:v>
                </c:pt>
                <c:pt idx="7">
                  <c:v>3218</c:v>
                </c:pt>
                <c:pt idx="8">
                  <c:v>3093</c:v>
                </c:pt>
                <c:pt idx="9">
                  <c:v>3051</c:v>
                </c:pt>
                <c:pt idx="10">
                  <c:v>3007</c:v>
                </c:pt>
                <c:pt idx="11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8-4329-8B2D-96C1A3AFC256}"/>
            </c:ext>
          </c:extLst>
        </c:ser>
        <c:ser>
          <c:idx val="3"/>
          <c:order val="3"/>
          <c:tx>
            <c:strRef>
              <c:f>'YOY New Inventory'!$A$6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Inventory'!$B$6:$M$6</c:f>
              <c:numCache>
                <c:formatCode>General</c:formatCode>
                <c:ptCount val="12"/>
                <c:pt idx="0">
                  <c:v>2771</c:v>
                </c:pt>
                <c:pt idx="1">
                  <c:v>2866</c:v>
                </c:pt>
                <c:pt idx="2">
                  <c:v>2942</c:v>
                </c:pt>
                <c:pt idx="3">
                  <c:v>3015</c:v>
                </c:pt>
                <c:pt idx="4">
                  <c:v>3055</c:v>
                </c:pt>
                <c:pt idx="5">
                  <c:v>3039</c:v>
                </c:pt>
                <c:pt idx="6">
                  <c:v>2989</c:v>
                </c:pt>
                <c:pt idx="7">
                  <c:v>2971</c:v>
                </c:pt>
                <c:pt idx="8">
                  <c:v>2944</c:v>
                </c:pt>
                <c:pt idx="9">
                  <c:v>2900</c:v>
                </c:pt>
                <c:pt idx="10">
                  <c:v>2824</c:v>
                </c:pt>
                <c:pt idx="11">
                  <c:v>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8-4329-8B2D-96C1A3AFC256}"/>
            </c:ext>
          </c:extLst>
        </c:ser>
        <c:ser>
          <c:idx val="4"/>
          <c:order val="4"/>
          <c:tx>
            <c:strRef>
              <c:f>'YOY New Inventory'!$A$7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Inventory'!$B$7:$M$7</c:f>
              <c:numCache>
                <c:formatCode>General</c:formatCode>
                <c:ptCount val="12"/>
                <c:pt idx="0">
                  <c:v>2587</c:v>
                </c:pt>
                <c:pt idx="1">
                  <c:v>2666</c:v>
                </c:pt>
                <c:pt idx="2">
                  <c:v>2769</c:v>
                </c:pt>
                <c:pt idx="3">
                  <c:v>2850</c:v>
                </c:pt>
                <c:pt idx="4">
                  <c:v>2730</c:v>
                </c:pt>
                <c:pt idx="5">
                  <c:v>2748</c:v>
                </c:pt>
                <c:pt idx="6">
                  <c:v>2672</c:v>
                </c:pt>
                <c:pt idx="7">
                  <c:v>2594</c:v>
                </c:pt>
                <c:pt idx="8">
                  <c:v>2571</c:v>
                </c:pt>
                <c:pt idx="9">
                  <c:v>2527</c:v>
                </c:pt>
                <c:pt idx="10">
                  <c:v>2415</c:v>
                </c:pt>
                <c:pt idx="11">
                  <c:v>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88-4329-8B2D-96C1A3AFC256}"/>
            </c:ext>
          </c:extLst>
        </c:ser>
        <c:ser>
          <c:idx val="5"/>
          <c:order val="5"/>
          <c:tx>
            <c:strRef>
              <c:f>'YOY New Inventory'!$A$8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Inventory'!$B$8:$M$8</c:f>
              <c:numCache>
                <c:formatCode>General</c:formatCode>
                <c:ptCount val="12"/>
                <c:pt idx="0">
                  <c:v>2290</c:v>
                </c:pt>
                <c:pt idx="1">
                  <c:v>2367</c:v>
                </c:pt>
                <c:pt idx="2">
                  <c:v>2386</c:v>
                </c:pt>
                <c:pt idx="3">
                  <c:v>2408</c:v>
                </c:pt>
                <c:pt idx="4">
                  <c:v>2418</c:v>
                </c:pt>
                <c:pt idx="5">
                  <c:v>2370</c:v>
                </c:pt>
                <c:pt idx="6">
                  <c:v>2370</c:v>
                </c:pt>
                <c:pt idx="7">
                  <c:v>2361</c:v>
                </c:pt>
                <c:pt idx="8">
                  <c:v>2297</c:v>
                </c:pt>
                <c:pt idx="9">
                  <c:v>2310</c:v>
                </c:pt>
                <c:pt idx="10">
                  <c:v>2247</c:v>
                </c:pt>
                <c:pt idx="11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8-4329-8B2D-96C1A3AFC256}"/>
            </c:ext>
          </c:extLst>
        </c:ser>
        <c:ser>
          <c:idx val="6"/>
          <c:order val="6"/>
          <c:tx>
            <c:strRef>
              <c:f>'YOY New Inventory'!$A$9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Inventory'!$B$9:$M$9</c:f>
              <c:numCache>
                <c:formatCode>General</c:formatCode>
                <c:ptCount val="12"/>
                <c:pt idx="0">
                  <c:v>2095</c:v>
                </c:pt>
                <c:pt idx="1">
                  <c:v>2141</c:v>
                </c:pt>
                <c:pt idx="2">
                  <c:v>2236</c:v>
                </c:pt>
                <c:pt idx="3">
                  <c:v>2237</c:v>
                </c:pt>
                <c:pt idx="4">
                  <c:v>2264</c:v>
                </c:pt>
                <c:pt idx="5">
                  <c:v>2253</c:v>
                </c:pt>
                <c:pt idx="6">
                  <c:v>2246</c:v>
                </c:pt>
                <c:pt idx="7">
                  <c:v>2324</c:v>
                </c:pt>
                <c:pt idx="8">
                  <c:v>2304</c:v>
                </c:pt>
                <c:pt idx="9">
                  <c:v>2344</c:v>
                </c:pt>
                <c:pt idx="10">
                  <c:v>2340</c:v>
                </c:pt>
                <c:pt idx="11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8-4329-8B2D-96C1A3AFC256}"/>
            </c:ext>
          </c:extLst>
        </c:ser>
        <c:ser>
          <c:idx val="7"/>
          <c:order val="7"/>
          <c:tx>
            <c:strRef>
              <c:f>'YOY New Inventory'!$A$10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Inventory'!$B$10:$M$10</c:f>
              <c:numCache>
                <c:formatCode>General</c:formatCode>
                <c:ptCount val="12"/>
                <c:pt idx="0">
                  <c:v>2264</c:v>
                </c:pt>
                <c:pt idx="1">
                  <c:v>2362</c:v>
                </c:pt>
                <c:pt idx="2">
                  <c:v>2482</c:v>
                </c:pt>
                <c:pt idx="3">
                  <c:v>2554</c:v>
                </c:pt>
                <c:pt idx="4">
                  <c:v>2540</c:v>
                </c:pt>
                <c:pt idx="5">
                  <c:v>2464</c:v>
                </c:pt>
                <c:pt idx="6">
                  <c:v>2395</c:v>
                </c:pt>
                <c:pt idx="7">
                  <c:v>2405</c:v>
                </c:pt>
                <c:pt idx="8">
                  <c:v>2371</c:v>
                </c:pt>
                <c:pt idx="9">
                  <c:v>2367</c:v>
                </c:pt>
                <c:pt idx="10">
                  <c:v>2346</c:v>
                </c:pt>
                <c:pt idx="11">
                  <c:v>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8-4329-8B2D-96C1A3AFC256}"/>
            </c:ext>
          </c:extLst>
        </c:ser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88-4329-8B2D-96C1A3AFC256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8-4329-8B2D-96C1A3AF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428040"/>
        <c:axId val="369427056"/>
      </c:lineChart>
      <c:catAx>
        <c:axId val="3694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7056"/>
        <c:crosses val="autoZero"/>
        <c:auto val="1"/>
        <c:lblAlgn val="ctr"/>
        <c:lblOffset val="100"/>
        <c:noMultiLvlLbl val="0"/>
      </c:catAx>
      <c:valAx>
        <c:axId val="36942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8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Inventory'!$A$73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'YOY Inventory'!$B$72:$GE$72</c:f>
              <c:numCache>
                <c:formatCode>mmm\-yy</c:formatCode>
                <c:ptCount val="186"/>
                <c:pt idx="0">
                  <c:v>39295</c:v>
                </c:pt>
                <c:pt idx="1">
                  <c:v>39326</c:v>
                </c:pt>
                <c:pt idx="2">
                  <c:v>39356</c:v>
                </c:pt>
                <c:pt idx="3">
                  <c:v>39387</c:v>
                </c:pt>
                <c:pt idx="4">
                  <c:v>39417</c:v>
                </c:pt>
                <c:pt idx="5">
                  <c:v>39448</c:v>
                </c:pt>
                <c:pt idx="6">
                  <c:v>39479</c:v>
                </c:pt>
                <c:pt idx="7">
                  <c:v>39508</c:v>
                </c:pt>
                <c:pt idx="8">
                  <c:v>39539</c:v>
                </c:pt>
                <c:pt idx="9">
                  <c:v>39569</c:v>
                </c:pt>
                <c:pt idx="10">
                  <c:v>39600</c:v>
                </c:pt>
                <c:pt idx="11">
                  <c:v>39630</c:v>
                </c:pt>
                <c:pt idx="12">
                  <c:v>39661</c:v>
                </c:pt>
                <c:pt idx="13">
                  <c:v>39692</c:v>
                </c:pt>
                <c:pt idx="14">
                  <c:v>39722</c:v>
                </c:pt>
                <c:pt idx="15">
                  <c:v>39753</c:v>
                </c:pt>
                <c:pt idx="16">
                  <c:v>39783</c:v>
                </c:pt>
                <c:pt idx="17">
                  <c:v>39814</c:v>
                </c:pt>
                <c:pt idx="18">
                  <c:v>39845</c:v>
                </c:pt>
                <c:pt idx="19">
                  <c:v>39873</c:v>
                </c:pt>
                <c:pt idx="20">
                  <c:v>39904</c:v>
                </c:pt>
                <c:pt idx="21">
                  <c:v>39934</c:v>
                </c:pt>
                <c:pt idx="22">
                  <c:v>39965</c:v>
                </c:pt>
                <c:pt idx="23">
                  <c:v>39995</c:v>
                </c:pt>
                <c:pt idx="24">
                  <c:v>40026</c:v>
                </c:pt>
                <c:pt idx="25">
                  <c:v>40057</c:v>
                </c:pt>
                <c:pt idx="26">
                  <c:v>40087</c:v>
                </c:pt>
                <c:pt idx="27">
                  <c:v>40118</c:v>
                </c:pt>
                <c:pt idx="28">
                  <c:v>40148</c:v>
                </c:pt>
                <c:pt idx="29">
                  <c:v>40179</c:v>
                </c:pt>
                <c:pt idx="30">
                  <c:v>40210</c:v>
                </c:pt>
                <c:pt idx="31">
                  <c:v>40238</c:v>
                </c:pt>
                <c:pt idx="32">
                  <c:v>40269</c:v>
                </c:pt>
                <c:pt idx="33">
                  <c:v>40299</c:v>
                </c:pt>
                <c:pt idx="34">
                  <c:v>40330</c:v>
                </c:pt>
                <c:pt idx="35">
                  <c:v>40360</c:v>
                </c:pt>
                <c:pt idx="36">
                  <c:v>40391</c:v>
                </c:pt>
                <c:pt idx="37">
                  <c:v>40422</c:v>
                </c:pt>
                <c:pt idx="38">
                  <c:v>40452</c:v>
                </c:pt>
                <c:pt idx="39">
                  <c:v>40483</c:v>
                </c:pt>
                <c:pt idx="40">
                  <c:v>40513</c:v>
                </c:pt>
                <c:pt idx="41">
                  <c:v>40544</c:v>
                </c:pt>
                <c:pt idx="42">
                  <c:v>40575</c:v>
                </c:pt>
                <c:pt idx="43">
                  <c:v>40603</c:v>
                </c:pt>
                <c:pt idx="44">
                  <c:v>40634</c:v>
                </c:pt>
                <c:pt idx="45">
                  <c:v>40664</c:v>
                </c:pt>
                <c:pt idx="46">
                  <c:v>40695</c:v>
                </c:pt>
                <c:pt idx="47">
                  <c:v>40725</c:v>
                </c:pt>
                <c:pt idx="48">
                  <c:v>40756</c:v>
                </c:pt>
                <c:pt idx="49">
                  <c:v>40787</c:v>
                </c:pt>
                <c:pt idx="50">
                  <c:v>40817</c:v>
                </c:pt>
                <c:pt idx="51">
                  <c:v>40848</c:v>
                </c:pt>
                <c:pt idx="52">
                  <c:v>40878</c:v>
                </c:pt>
                <c:pt idx="53">
                  <c:v>40909</c:v>
                </c:pt>
                <c:pt idx="54">
                  <c:v>40940</c:v>
                </c:pt>
                <c:pt idx="55">
                  <c:v>40969</c:v>
                </c:pt>
                <c:pt idx="56">
                  <c:v>41000</c:v>
                </c:pt>
                <c:pt idx="57">
                  <c:v>41030</c:v>
                </c:pt>
                <c:pt idx="58">
                  <c:v>41061</c:v>
                </c:pt>
                <c:pt idx="59">
                  <c:v>41091</c:v>
                </c:pt>
                <c:pt idx="60">
                  <c:v>41122</c:v>
                </c:pt>
                <c:pt idx="61">
                  <c:v>41153</c:v>
                </c:pt>
                <c:pt idx="62">
                  <c:v>41183</c:v>
                </c:pt>
                <c:pt idx="63">
                  <c:v>41214</c:v>
                </c:pt>
                <c:pt idx="64">
                  <c:v>41244</c:v>
                </c:pt>
                <c:pt idx="65">
                  <c:v>41275</c:v>
                </c:pt>
                <c:pt idx="66">
                  <c:v>41306</c:v>
                </c:pt>
                <c:pt idx="67">
                  <c:v>41334</c:v>
                </c:pt>
                <c:pt idx="68">
                  <c:v>41365</c:v>
                </c:pt>
                <c:pt idx="69">
                  <c:v>41395</c:v>
                </c:pt>
                <c:pt idx="70">
                  <c:v>41426</c:v>
                </c:pt>
                <c:pt idx="71">
                  <c:v>41456</c:v>
                </c:pt>
                <c:pt idx="72">
                  <c:v>41487</c:v>
                </c:pt>
                <c:pt idx="73">
                  <c:v>41518</c:v>
                </c:pt>
                <c:pt idx="74">
                  <c:v>41548</c:v>
                </c:pt>
                <c:pt idx="75">
                  <c:v>41579</c:v>
                </c:pt>
                <c:pt idx="76">
                  <c:v>41609</c:v>
                </c:pt>
                <c:pt idx="77">
                  <c:v>41640</c:v>
                </c:pt>
                <c:pt idx="78">
                  <c:v>41671</c:v>
                </c:pt>
                <c:pt idx="79">
                  <c:v>41699</c:v>
                </c:pt>
                <c:pt idx="80">
                  <c:v>41730</c:v>
                </c:pt>
                <c:pt idx="81">
                  <c:v>41760</c:v>
                </c:pt>
                <c:pt idx="82">
                  <c:v>41791</c:v>
                </c:pt>
                <c:pt idx="83">
                  <c:v>41821</c:v>
                </c:pt>
                <c:pt idx="84">
                  <c:v>41852</c:v>
                </c:pt>
                <c:pt idx="85">
                  <c:v>41883</c:v>
                </c:pt>
                <c:pt idx="86">
                  <c:v>41913</c:v>
                </c:pt>
                <c:pt idx="87">
                  <c:v>41944</c:v>
                </c:pt>
                <c:pt idx="88">
                  <c:v>41974</c:v>
                </c:pt>
                <c:pt idx="89">
                  <c:v>42005</c:v>
                </c:pt>
                <c:pt idx="90">
                  <c:v>42036</c:v>
                </c:pt>
                <c:pt idx="91">
                  <c:v>42064</c:v>
                </c:pt>
                <c:pt idx="92">
                  <c:v>42095</c:v>
                </c:pt>
                <c:pt idx="93">
                  <c:v>42125</c:v>
                </c:pt>
                <c:pt idx="94">
                  <c:v>42156</c:v>
                </c:pt>
                <c:pt idx="95">
                  <c:v>42186</c:v>
                </c:pt>
                <c:pt idx="96">
                  <c:v>42217</c:v>
                </c:pt>
                <c:pt idx="97">
                  <c:v>42248</c:v>
                </c:pt>
                <c:pt idx="98">
                  <c:v>42278</c:v>
                </c:pt>
                <c:pt idx="99">
                  <c:v>42309</c:v>
                </c:pt>
                <c:pt idx="100">
                  <c:v>42339</c:v>
                </c:pt>
                <c:pt idx="101">
                  <c:v>42370</c:v>
                </c:pt>
                <c:pt idx="102">
                  <c:v>42401</c:v>
                </c:pt>
                <c:pt idx="103">
                  <c:v>42430</c:v>
                </c:pt>
                <c:pt idx="104">
                  <c:v>42461</c:v>
                </c:pt>
                <c:pt idx="105">
                  <c:v>42491</c:v>
                </c:pt>
                <c:pt idx="106">
                  <c:v>42522</c:v>
                </c:pt>
                <c:pt idx="107">
                  <c:v>42552</c:v>
                </c:pt>
                <c:pt idx="108">
                  <c:v>42583</c:v>
                </c:pt>
                <c:pt idx="109">
                  <c:v>42614</c:v>
                </c:pt>
                <c:pt idx="110">
                  <c:v>42644</c:v>
                </c:pt>
                <c:pt idx="111">
                  <c:v>42675</c:v>
                </c:pt>
                <c:pt idx="112">
                  <c:v>42705</c:v>
                </c:pt>
                <c:pt idx="113">
                  <c:v>42736</c:v>
                </c:pt>
                <c:pt idx="114">
                  <c:v>42767</c:v>
                </c:pt>
                <c:pt idx="115">
                  <c:v>42795</c:v>
                </c:pt>
                <c:pt idx="116">
                  <c:v>42826</c:v>
                </c:pt>
                <c:pt idx="117">
                  <c:v>42856</c:v>
                </c:pt>
                <c:pt idx="118">
                  <c:v>42887</c:v>
                </c:pt>
                <c:pt idx="119">
                  <c:v>42917</c:v>
                </c:pt>
                <c:pt idx="120">
                  <c:v>42948</c:v>
                </c:pt>
                <c:pt idx="121">
                  <c:v>42979</c:v>
                </c:pt>
                <c:pt idx="122">
                  <c:v>43009</c:v>
                </c:pt>
                <c:pt idx="123">
                  <c:v>43040</c:v>
                </c:pt>
                <c:pt idx="124">
                  <c:v>43070</c:v>
                </c:pt>
                <c:pt idx="125">
                  <c:v>43101</c:v>
                </c:pt>
                <c:pt idx="126">
                  <c:v>43132</c:v>
                </c:pt>
                <c:pt idx="127">
                  <c:v>43160</c:v>
                </c:pt>
                <c:pt idx="128">
                  <c:v>43191</c:v>
                </c:pt>
                <c:pt idx="129">
                  <c:v>43221</c:v>
                </c:pt>
                <c:pt idx="130">
                  <c:v>43252</c:v>
                </c:pt>
                <c:pt idx="131">
                  <c:v>43282</c:v>
                </c:pt>
                <c:pt idx="132">
                  <c:v>43313</c:v>
                </c:pt>
                <c:pt idx="133">
                  <c:v>43344</c:v>
                </c:pt>
                <c:pt idx="134">
                  <c:v>43374</c:v>
                </c:pt>
                <c:pt idx="135">
                  <c:v>43405</c:v>
                </c:pt>
                <c:pt idx="136">
                  <c:v>43435</c:v>
                </c:pt>
                <c:pt idx="137">
                  <c:v>43466</c:v>
                </c:pt>
                <c:pt idx="138">
                  <c:v>43497</c:v>
                </c:pt>
                <c:pt idx="139">
                  <c:v>43525</c:v>
                </c:pt>
                <c:pt idx="140">
                  <c:v>43556</c:v>
                </c:pt>
                <c:pt idx="141">
                  <c:v>43586</c:v>
                </c:pt>
                <c:pt idx="142">
                  <c:v>43617</c:v>
                </c:pt>
                <c:pt idx="143">
                  <c:v>43647</c:v>
                </c:pt>
                <c:pt idx="144">
                  <c:v>43678</c:v>
                </c:pt>
                <c:pt idx="145">
                  <c:v>43709</c:v>
                </c:pt>
                <c:pt idx="146">
                  <c:v>43739</c:v>
                </c:pt>
                <c:pt idx="147">
                  <c:v>43770</c:v>
                </c:pt>
                <c:pt idx="148">
                  <c:v>43800</c:v>
                </c:pt>
                <c:pt idx="149">
                  <c:v>43831</c:v>
                </c:pt>
                <c:pt idx="150">
                  <c:v>43862</c:v>
                </c:pt>
                <c:pt idx="151">
                  <c:v>43891</c:v>
                </c:pt>
                <c:pt idx="152">
                  <c:v>43922</c:v>
                </c:pt>
                <c:pt idx="153">
                  <c:v>43952</c:v>
                </c:pt>
                <c:pt idx="154">
                  <c:v>43983</c:v>
                </c:pt>
                <c:pt idx="155">
                  <c:v>44013</c:v>
                </c:pt>
                <c:pt idx="156">
                  <c:v>44044</c:v>
                </c:pt>
                <c:pt idx="157">
                  <c:v>44075</c:v>
                </c:pt>
                <c:pt idx="158">
                  <c:v>44105</c:v>
                </c:pt>
                <c:pt idx="159">
                  <c:v>44136</c:v>
                </c:pt>
                <c:pt idx="160">
                  <c:v>44166</c:v>
                </c:pt>
                <c:pt idx="161">
                  <c:v>44197</c:v>
                </c:pt>
                <c:pt idx="162">
                  <c:v>44228</c:v>
                </c:pt>
                <c:pt idx="163">
                  <c:v>44256</c:v>
                </c:pt>
                <c:pt idx="164">
                  <c:v>44287</c:v>
                </c:pt>
                <c:pt idx="165">
                  <c:v>44317</c:v>
                </c:pt>
                <c:pt idx="166">
                  <c:v>44348</c:v>
                </c:pt>
                <c:pt idx="167">
                  <c:v>44378</c:v>
                </c:pt>
                <c:pt idx="168">
                  <c:v>44409</c:v>
                </c:pt>
                <c:pt idx="169">
                  <c:v>44440</c:v>
                </c:pt>
                <c:pt idx="170">
                  <c:v>44470</c:v>
                </c:pt>
                <c:pt idx="171">
                  <c:v>44501</c:v>
                </c:pt>
                <c:pt idx="172">
                  <c:v>44531</c:v>
                </c:pt>
                <c:pt idx="173">
                  <c:v>44562</c:v>
                </c:pt>
                <c:pt idx="174">
                  <c:v>44593</c:v>
                </c:pt>
                <c:pt idx="175">
                  <c:v>44621</c:v>
                </c:pt>
                <c:pt idx="176">
                  <c:v>44652</c:v>
                </c:pt>
                <c:pt idx="177">
                  <c:v>44682</c:v>
                </c:pt>
                <c:pt idx="178">
                  <c:v>44713</c:v>
                </c:pt>
                <c:pt idx="179">
                  <c:v>44743</c:v>
                </c:pt>
                <c:pt idx="180">
                  <c:v>44774</c:v>
                </c:pt>
                <c:pt idx="181">
                  <c:v>44805</c:v>
                </c:pt>
                <c:pt idx="182">
                  <c:v>44835</c:v>
                </c:pt>
                <c:pt idx="183">
                  <c:v>44866</c:v>
                </c:pt>
                <c:pt idx="184">
                  <c:v>44896</c:v>
                </c:pt>
                <c:pt idx="185">
                  <c:v>44927</c:v>
                </c:pt>
              </c:numCache>
            </c:numRef>
          </c:cat>
          <c:val>
            <c:numRef>
              <c:f>'YOY Inventory'!$B$73:$GE$73</c:f>
              <c:numCache>
                <c:formatCode>General</c:formatCode>
                <c:ptCount val="186"/>
                <c:pt idx="0">
                  <c:v>1710</c:v>
                </c:pt>
                <c:pt idx="1">
                  <c:v>1631</c:v>
                </c:pt>
                <c:pt idx="2">
                  <c:v>1630</c:v>
                </c:pt>
                <c:pt idx="3">
                  <c:v>1667</c:v>
                </c:pt>
                <c:pt idx="4">
                  <c:v>1611</c:v>
                </c:pt>
                <c:pt idx="5">
                  <c:v>1428</c:v>
                </c:pt>
                <c:pt idx="6">
                  <c:v>1477</c:v>
                </c:pt>
                <c:pt idx="7">
                  <c:v>1508</c:v>
                </c:pt>
                <c:pt idx="8">
                  <c:v>1559</c:v>
                </c:pt>
                <c:pt idx="9">
                  <c:v>1550</c:v>
                </c:pt>
                <c:pt idx="10">
                  <c:v>1520</c:v>
                </c:pt>
                <c:pt idx="11">
                  <c:v>1510</c:v>
                </c:pt>
                <c:pt idx="12">
                  <c:v>1463</c:v>
                </c:pt>
                <c:pt idx="13">
                  <c:v>1600</c:v>
                </c:pt>
                <c:pt idx="14">
                  <c:v>1537</c:v>
                </c:pt>
                <c:pt idx="15">
                  <c:v>1534</c:v>
                </c:pt>
                <c:pt idx="16">
                  <c:v>1314</c:v>
                </c:pt>
                <c:pt idx="17">
                  <c:v>1304</c:v>
                </c:pt>
                <c:pt idx="18">
                  <c:v>1364</c:v>
                </c:pt>
                <c:pt idx="19">
                  <c:v>1328</c:v>
                </c:pt>
                <c:pt idx="20">
                  <c:v>1388</c:v>
                </c:pt>
                <c:pt idx="21">
                  <c:v>1465</c:v>
                </c:pt>
                <c:pt idx="22">
                  <c:v>1535</c:v>
                </c:pt>
                <c:pt idx="23">
                  <c:v>1575</c:v>
                </c:pt>
                <c:pt idx="24">
                  <c:v>1577</c:v>
                </c:pt>
                <c:pt idx="25">
                  <c:v>1553</c:v>
                </c:pt>
                <c:pt idx="26">
                  <c:v>1500</c:v>
                </c:pt>
                <c:pt idx="27">
                  <c:v>1525</c:v>
                </c:pt>
                <c:pt idx="28">
                  <c:v>1343</c:v>
                </c:pt>
                <c:pt idx="29">
                  <c:v>1320</c:v>
                </c:pt>
                <c:pt idx="30">
                  <c:v>1289</c:v>
                </c:pt>
                <c:pt idx="31">
                  <c:v>1367</c:v>
                </c:pt>
                <c:pt idx="32">
                  <c:v>1412</c:v>
                </c:pt>
                <c:pt idx="33">
                  <c:v>1380</c:v>
                </c:pt>
                <c:pt idx="34">
                  <c:v>1367</c:v>
                </c:pt>
                <c:pt idx="35">
                  <c:v>1359</c:v>
                </c:pt>
                <c:pt idx="36">
                  <c:v>1325</c:v>
                </c:pt>
                <c:pt idx="37">
                  <c:v>1268</c:v>
                </c:pt>
                <c:pt idx="38">
                  <c:v>1235</c:v>
                </c:pt>
                <c:pt idx="39">
                  <c:v>1200</c:v>
                </c:pt>
                <c:pt idx="40">
                  <c:v>1065</c:v>
                </c:pt>
                <c:pt idx="41">
                  <c:v>1101</c:v>
                </c:pt>
                <c:pt idx="42">
                  <c:v>1094</c:v>
                </c:pt>
                <c:pt idx="43">
                  <c:v>1143</c:v>
                </c:pt>
                <c:pt idx="44">
                  <c:v>1139</c:v>
                </c:pt>
                <c:pt idx="45">
                  <c:v>1147</c:v>
                </c:pt>
                <c:pt idx="46">
                  <c:v>1167</c:v>
                </c:pt>
                <c:pt idx="47">
                  <c:v>1182</c:v>
                </c:pt>
                <c:pt idx="48">
                  <c:v>1146</c:v>
                </c:pt>
                <c:pt idx="49">
                  <c:v>1133</c:v>
                </c:pt>
                <c:pt idx="50">
                  <c:v>1131</c:v>
                </c:pt>
                <c:pt idx="51">
                  <c:v>1115</c:v>
                </c:pt>
                <c:pt idx="52">
                  <c:v>1022</c:v>
                </c:pt>
                <c:pt idx="53">
                  <c:v>1032</c:v>
                </c:pt>
                <c:pt idx="54">
                  <c:v>1153</c:v>
                </c:pt>
                <c:pt idx="55">
                  <c:v>1185</c:v>
                </c:pt>
                <c:pt idx="56">
                  <c:v>1195</c:v>
                </c:pt>
                <c:pt idx="57">
                  <c:v>1235</c:v>
                </c:pt>
                <c:pt idx="58">
                  <c:v>1227</c:v>
                </c:pt>
                <c:pt idx="59">
                  <c:v>1210</c:v>
                </c:pt>
                <c:pt idx="60">
                  <c:v>1146</c:v>
                </c:pt>
                <c:pt idx="61">
                  <c:v>1157</c:v>
                </c:pt>
                <c:pt idx="62">
                  <c:v>1124</c:v>
                </c:pt>
                <c:pt idx="63">
                  <c:v>1117</c:v>
                </c:pt>
                <c:pt idx="64">
                  <c:v>972</c:v>
                </c:pt>
                <c:pt idx="65">
                  <c:v>1009</c:v>
                </c:pt>
                <c:pt idx="66">
                  <c:v>1006</c:v>
                </c:pt>
                <c:pt idx="67">
                  <c:v>989</c:v>
                </c:pt>
                <c:pt idx="68">
                  <c:v>1080</c:v>
                </c:pt>
                <c:pt idx="69">
                  <c:v>1100</c:v>
                </c:pt>
                <c:pt idx="70">
                  <c:v>1103</c:v>
                </c:pt>
                <c:pt idx="71">
                  <c:v>1121</c:v>
                </c:pt>
                <c:pt idx="72">
                  <c:v>1166</c:v>
                </c:pt>
                <c:pt idx="73">
                  <c:v>1164</c:v>
                </c:pt>
                <c:pt idx="74">
                  <c:v>1140</c:v>
                </c:pt>
                <c:pt idx="75">
                  <c:v>1127</c:v>
                </c:pt>
                <c:pt idx="76">
                  <c:v>1048</c:v>
                </c:pt>
                <c:pt idx="77">
                  <c:v>1061</c:v>
                </c:pt>
                <c:pt idx="78">
                  <c:v>1056</c:v>
                </c:pt>
                <c:pt idx="79">
                  <c:v>1140</c:v>
                </c:pt>
                <c:pt idx="80">
                  <c:v>1140</c:v>
                </c:pt>
                <c:pt idx="81">
                  <c:v>1185</c:v>
                </c:pt>
                <c:pt idx="82">
                  <c:v>1190</c:v>
                </c:pt>
                <c:pt idx="83">
                  <c:v>1178</c:v>
                </c:pt>
                <c:pt idx="84">
                  <c:v>1155</c:v>
                </c:pt>
                <c:pt idx="85">
                  <c:v>1086</c:v>
                </c:pt>
                <c:pt idx="86">
                  <c:v>1057</c:v>
                </c:pt>
                <c:pt idx="87">
                  <c:v>1040</c:v>
                </c:pt>
                <c:pt idx="88">
                  <c:v>944</c:v>
                </c:pt>
                <c:pt idx="89">
                  <c:v>956</c:v>
                </c:pt>
                <c:pt idx="90">
                  <c:v>987</c:v>
                </c:pt>
                <c:pt idx="91">
                  <c:v>979</c:v>
                </c:pt>
                <c:pt idx="92">
                  <c:v>1018</c:v>
                </c:pt>
                <c:pt idx="93">
                  <c:v>1058</c:v>
                </c:pt>
                <c:pt idx="94">
                  <c:v>1068</c:v>
                </c:pt>
                <c:pt idx="95">
                  <c:v>1060</c:v>
                </c:pt>
                <c:pt idx="96">
                  <c:v>1052</c:v>
                </c:pt>
                <c:pt idx="97">
                  <c:v>1056</c:v>
                </c:pt>
                <c:pt idx="98">
                  <c:v>1064</c:v>
                </c:pt>
                <c:pt idx="99">
                  <c:v>1044</c:v>
                </c:pt>
                <c:pt idx="100">
                  <c:v>955</c:v>
                </c:pt>
                <c:pt idx="101">
                  <c:v>929</c:v>
                </c:pt>
                <c:pt idx="102">
                  <c:v>946</c:v>
                </c:pt>
                <c:pt idx="103">
                  <c:v>940</c:v>
                </c:pt>
                <c:pt idx="104">
                  <c:v>972</c:v>
                </c:pt>
                <c:pt idx="105">
                  <c:v>940</c:v>
                </c:pt>
                <c:pt idx="106">
                  <c:v>952</c:v>
                </c:pt>
                <c:pt idx="107">
                  <c:v>927</c:v>
                </c:pt>
                <c:pt idx="108">
                  <c:v>897</c:v>
                </c:pt>
                <c:pt idx="109">
                  <c:v>882</c:v>
                </c:pt>
                <c:pt idx="110">
                  <c:v>852</c:v>
                </c:pt>
                <c:pt idx="111">
                  <c:v>823</c:v>
                </c:pt>
                <c:pt idx="112">
                  <c:v>764</c:v>
                </c:pt>
                <c:pt idx="113">
                  <c:v>784</c:v>
                </c:pt>
                <c:pt idx="114">
                  <c:v>804</c:v>
                </c:pt>
                <c:pt idx="115">
                  <c:v>824</c:v>
                </c:pt>
                <c:pt idx="116">
                  <c:v>817</c:v>
                </c:pt>
                <c:pt idx="117">
                  <c:v>811</c:v>
                </c:pt>
                <c:pt idx="118">
                  <c:v>800</c:v>
                </c:pt>
                <c:pt idx="119">
                  <c:v>808</c:v>
                </c:pt>
                <c:pt idx="120">
                  <c:v>795</c:v>
                </c:pt>
                <c:pt idx="121">
                  <c:v>764</c:v>
                </c:pt>
                <c:pt idx="122">
                  <c:v>760</c:v>
                </c:pt>
                <c:pt idx="123">
                  <c:v>741</c:v>
                </c:pt>
                <c:pt idx="124">
                  <c:v>679</c:v>
                </c:pt>
                <c:pt idx="125">
                  <c:v>680</c:v>
                </c:pt>
                <c:pt idx="126">
                  <c:v>658</c:v>
                </c:pt>
                <c:pt idx="127">
                  <c:v>680</c:v>
                </c:pt>
                <c:pt idx="128">
                  <c:v>695</c:v>
                </c:pt>
                <c:pt idx="129">
                  <c:v>708</c:v>
                </c:pt>
                <c:pt idx="130">
                  <c:v>740</c:v>
                </c:pt>
                <c:pt idx="131">
                  <c:v>739</c:v>
                </c:pt>
                <c:pt idx="132">
                  <c:v>746</c:v>
                </c:pt>
                <c:pt idx="133">
                  <c:v>748</c:v>
                </c:pt>
                <c:pt idx="134">
                  <c:v>763</c:v>
                </c:pt>
                <c:pt idx="135">
                  <c:v>774</c:v>
                </c:pt>
                <c:pt idx="136">
                  <c:v>702</c:v>
                </c:pt>
                <c:pt idx="137">
                  <c:v>722</c:v>
                </c:pt>
                <c:pt idx="138">
                  <c:v>763</c:v>
                </c:pt>
                <c:pt idx="139">
                  <c:v>785</c:v>
                </c:pt>
                <c:pt idx="140">
                  <c:v>835</c:v>
                </c:pt>
                <c:pt idx="141">
                  <c:v>866</c:v>
                </c:pt>
                <c:pt idx="142">
                  <c:v>841</c:v>
                </c:pt>
                <c:pt idx="143">
                  <c:v>841</c:v>
                </c:pt>
                <c:pt idx="144">
                  <c:v>854</c:v>
                </c:pt>
                <c:pt idx="145">
                  <c:v>839</c:v>
                </c:pt>
                <c:pt idx="146">
                  <c:v>819</c:v>
                </c:pt>
                <c:pt idx="147">
                  <c:v>793</c:v>
                </c:pt>
                <c:pt idx="148">
                  <c:v>707</c:v>
                </c:pt>
                <c:pt idx="149">
                  <c:v>732</c:v>
                </c:pt>
                <c:pt idx="150">
                  <c:v>752</c:v>
                </c:pt>
                <c:pt idx="151">
                  <c:v>763</c:v>
                </c:pt>
                <c:pt idx="152">
                  <c:v>756</c:v>
                </c:pt>
                <c:pt idx="153">
                  <c:v>763</c:v>
                </c:pt>
                <c:pt idx="154">
                  <c:v>722</c:v>
                </c:pt>
                <c:pt idx="155">
                  <c:v>699</c:v>
                </c:pt>
                <c:pt idx="156">
                  <c:v>664</c:v>
                </c:pt>
                <c:pt idx="157">
                  <c:v>669</c:v>
                </c:pt>
                <c:pt idx="158">
                  <c:v>627</c:v>
                </c:pt>
                <c:pt idx="159">
                  <c:v>603</c:v>
                </c:pt>
                <c:pt idx="160">
                  <c:v>541</c:v>
                </c:pt>
                <c:pt idx="161">
                  <c:v>541</c:v>
                </c:pt>
                <c:pt idx="162">
                  <c:v>586</c:v>
                </c:pt>
                <c:pt idx="163">
                  <c:v>561</c:v>
                </c:pt>
                <c:pt idx="164">
                  <c:v>576</c:v>
                </c:pt>
                <c:pt idx="165">
                  <c:v>572</c:v>
                </c:pt>
                <c:pt idx="166">
                  <c:v>590</c:v>
                </c:pt>
                <c:pt idx="167">
                  <c:v>583</c:v>
                </c:pt>
                <c:pt idx="168">
                  <c:v>568</c:v>
                </c:pt>
                <c:pt idx="169">
                  <c:v>532</c:v>
                </c:pt>
                <c:pt idx="170">
                  <c:v>476</c:v>
                </c:pt>
                <c:pt idx="171">
                  <c:v>466</c:v>
                </c:pt>
                <c:pt idx="172">
                  <c:v>411</c:v>
                </c:pt>
                <c:pt idx="173">
                  <c:v>404</c:v>
                </c:pt>
                <c:pt idx="174">
                  <c:v>385</c:v>
                </c:pt>
                <c:pt idx="175">
                  <c:v>424</c:v>
                </c:pt>
                <c:pt idx="176">
                  <c:v>400</c:v>
                </c:pt>
                <c:pt idx="177">
                  <c:v>435</c:v>
                </c:pt>
                <c:pt idx="178">
                  <c:v>465</c:v>
                </c:pt>
                <c:pt idx="179">
                  <c:v>467</c:v>
                </c:pt>
                <c:pt idx="180">
                  <c:v>470</c:v>
                </c:pt>
                <c:pt idx="181">
                  <c:v>451</c:v>
                </c:pt>
                <c:pt idx="182">
                  <c:v>448</c:v>
                </c:pt>
                <c:pt idx="183">
                  <c:v>390</c:v>
                </c:pt>
                <c:pt idx="184">
                  <c:v>384</c:v>
                </c:pt>
                <c:pt idx="185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8-4D7D-AC52-385B65EB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382408"/>
        <c:axId val="731373552"/>
      </c:lineChart>
      <c:dateAx>
        <c:axId val="7313824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73552"/>
        <c:crosses val="autoZero"/>
        <c:auto val="1"/>
        <c:lblOffset val="100"/>
        <c:baseTimeUnit val="months"/>
      </c:dateAx>
      <c:valAx>
        <c:axId val="73137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82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Inventory'!$B$3:$M$3</c:f>
            </c:numRef>
          </c:val>
          <c:extLst>
            <c:ext xmlns:c16="http://schemas.microsoft.com/office/drawing/2014/chart" uri="{C3380CC4-5D6E-409C-BE32-E72D297353CC}">
              <c16:uniqueId val="{00000000-DC57-4CDA-A018-516278D78DAF}"/>
            </c:ext>
          </c:extLst>
        </c:ser>
        <c:ser>
          <c:idx val="1"/>
          <c:order val="1"/>
          <c:tx>
            <c:strRef>
              <c:f>'YOY Inventory'!$A$4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Inventory'!$B$4:$M$4</c:f>
            </c:numRef>
          </c:val>
          <c:extLst>
            <c:ext xmlns:c16="http://schemas.microsoft.com/office/drawing/2014/chart" uri="{C3380CC4-5D6E-409C-BE32-E72D297353CC}">
              <c16:uniqueId val="{00000001-DC57-4CDA-A018-516278D78DAF}"/>
            </c:ext>
          </c:extLst>
        </c:ser>
        <c:ser>
          <c:idx val="2"/>
          <c:order val="2"/>
          <c:tx>
            <c:strRef>
              <c:f>'YOY Inventory'!$A$5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Inventory'!$B$5:$M$5</c:f>
            </c:numRef>
          </c:val>
          <c:extLst>
            <c:ext xmlns:c16="http://schemas.microsoft.com/office/drawing/2014/chart" uri="{C3380CC4-5D6E-409C-BE32-E72D297353CC}">
              <c16:uniqueId val="{00000002-DC57-4CDA-A018-516278D78DAF}"/>
            </c:ext>
          </c:extLst>
        </c:ser>
        <c:ser>
          <c:idx val="3"/>
          <c:order val="3"/>
          <c:tx>
            <c:strRef>
              <c:f>'YOY Inventory'!$A$6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Inventory'!$B$6:$M$6</c:f>
            </c:numRef>
          </c:val>
          <c:extLst>
            <c:ext xmlns:c16="http://schemas.microsoft.com/office/drawing/2014/chart" uri="{C3380CC4-5D6E-409C-BE32-E72D297353CC}">
              <c16:uniqueId val="{00000003-DC57-4CDA-A018-516278D78DAF}"/>
            </c:ext>
          </c:extLst>
        </c:ser>
        <c:ser>
          <c:idx val="4"/>
          <c:order val="4"/>
          <c:tx>
            <c:strRef>
              <c:f>'YOY Inventory'!$A$7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Inventory'!$B$7:$M$7</c:f>
            </c:numRef>
          </c:val>
          <c:extLst>
            <c:ext xmlns:c16="http://schemas.microsoft.com/office/drawing/2014/chart" uri="{C3380CC4-5D6E-409C-BE32-E72D297353CC}">
              <c16:uniqueId val="{00000004-DC57-4CDA-A018-516278D78DAF}"/>
            </c:ext>
          </c:extLst>
        </c:ser>
        <c:ser>
          <c:idx val="5"/>
          <c:order val="5"/>
          <c:tx>
            <c:strRef>
              <c:f>'YOY Inventory'!$A$8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Inventory'!$B$8:$M$8</c:f>
              <c:numCache>
                <c:formatCode>General</c:formatCode>
                <c:ptCount val="12"/>
                <c:pt idx="0">
                  <c:v>1336</c:v>
                </c:pt>
                <c:pt idx="1">
                  <c:v>1330</c:v>
                </c:pt>
                <c:pt idx="2">
                  <c:v>1360</c:v>
                </c:pt>
                <c:pt idx="3">
                  <c:v>1324</c:v>
                </c:pt>
                <c:pt idx="4">
                  <c:v>1247</c:v>
                </c:pt>
                <c:pt idx="5">
                  <c:v>975</c:v>
                </c:pt>
                <c:pt idx="6">
                  <c:v>881</c:v>
                </c:pt>
                <c:pt idx="7">
                  <c:v>723</c:v>
                </c:pt>
                <c:pt idx="8">
                  <c:v>689</c:v>
                </c:pt>
                <c:pt idx="9">
                  <c:v>656</c:v>
                </c:pt>
                <c:pt idx="10">
                  <c:v>623</c:v>
                </c:pt>
                <c:pt idx="11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57-4CDA-A018-516278D78DAF}"/>
            </c:ext>
          </c:extLst>
        </c:ser>
        <c:ser>
          <c:idx val="6"/>
          <c:order val="6"/>
          <c:tx>
            <c:strRef>
              <c:f>'YOY Inventory'!$A$9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Inventory'!$B$9:$M$9</c:f>
              <c:numCache>
                <c:formatCode>General</c:formatCode>
                <c:ptCount val="12"/>
                <c:pt idx="0">
                  <c:v>447</c:v>
                </c:pt>
                <c:pt idx="1">
                  <c:v>418</c:v>
                </c:pt>
                <c:pt idx="2">
                  <c:v>380</c:v>
                </c:pt>
                <c:pt idx="3">
                  <c:v>392</c:v>
                </c:pt>
                <c:pt idx="4">
                  <c:v>402</c:v>
                </c:pt>
                <c:pt idx="5">
                  <c:v>424</c:v>
                </c:pt>
                <c:pt idx="6">
                  <c:v>477</c:v>
                </c:pt>
                <c:pt idx="7">
                  <c:v>501</c:v>
                </c:pt>
                <c:pt idx="8">
                  <c:v>484</c:v>
                </c:pt>
                <c:pt idx="9">
                  <c:v>428</c:v>
                </c:pt>
                <c:pt idx="10">
                  <c:v>380</c:v>
                </c:pt>
                <c:pt idx="11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57-4CDA-A018-516278D78DAF}"/>
            </c:ext>
          </c:extLst>
        </c:ser>
        <c:ser>
          <c:idx val="7"/>
          <c:order val="7"/>
          <c:tx>
            <c:strRef>
              <c:f>'YOY Inventory'!$A$10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Inventory'!$B$10:$M$10</c:f>
              <c:numCache>
                <c:formatCode>General</c:formatCode>
                <c:ptCount val="12"/>
                <c:pt idx="0">
                  <c:v>284</c:v>
                </c:pt>
                <c:pt idx="1">
                  <c:v>267</c:v>
                </c:pt>
                <c:pt idx="2">
                  <c:v>266</c:v>
                </c:pt>
                <c:pt idx="3">
                  <c:v>326</c:v>
                </c:pt>
                <c:pt idx="4">
                  <c:v>413</c:v>
                </c:pt>
                <c:pt idx="5">
                  <c:v>529</c:v>
                </c:pt>
                <c:pt idx="6">
                  <c:v>561</c:v>
                </c:pt>
                <c:pt idx="7">
                  <c:v>548</c:v>
                </c:pt>
                <c:pt idx="8">
                  <c:v>510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57-4CDA-A018-516278D78DAF}"/>
            </c:ext>
          </c:extLst>
        </c:ser>
        <c:ser>
          <c:idx val="8"/>
          <c:order val="8"/>
          <c:tx>
            <c:strRef>
              <c:f>'YOY Inventory'!$A$11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Inventory'!$B$11:$M$11</c:f>
              <c:numCache>
                <c:formatCode>General</c:formatCode>
                <c:ptCount val="12"/>
                <c:pt idx="0">
                  <c:v>391</c:v>
                </c:pt>
                <c:pt idx="1">
                  <c:v>373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412</c:v>
                </c:pt>
                <c:pt idx="6">
                  <c:v>456</c:v>
                </c:pt>
                <c:pt idx="7">
                  <c:v>474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7-4CDA-A018-516278D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478544"/>
        <c:axId val="138474384"/>
        <c:axId val="0"/>
      </c:bar3DChart>
      <c:catAx>
        <c:axId val="13847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4384"/>
        <c:crosses val="autoZero"/>
        <c:auto val="1"/>
        <c:lblAlgn val="ctr"/>
        <c:lblOffset val="100"/>
        <c:noMultiLvlLbl val="0"/>
      </c:catAx>
      <c:valAx>
        <c:axId val="13847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Inventory'!$B$22:$M$22</c:f>
            </c:numRef>
          </c:val>
          <c:extLst>
            <c:ext xmlns:c16="http://schemas.microsoft.com/office/drawing/2014/chart" uri="{C3380CC4-5D6E-409C-BE32-E72D297353CC}">
              <c16:uniqueId val="{00000000-1B04-457B-88F1-4245546340F8}"/>
            </c:ext>
          </c:extLst>
        </c:ser>
        <c:ser>
          <c:idx val="1"/>
          <c:order val="1"/>
          <c:tx>
            <c:strRef>
              <c:f>'YOY Inventory'!$A$23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Inventory'!$B$23:$M$23</c:f>
            </c:numRef>
          </c:val>
          <c:extLst>
            <c:ext xmlns:c16="http://schemas.microsoft.com/office/drawing/2014/chart" uri="{C3380CC4-5D6E-409C-BE32-E72D297353CC}">
              <c16:uniqueId val="{00000001-1B04-457B-88F1-4245546340F8}"/>
            </c:ext>
          </c:extLst>
        </c:ser>
        <c:ser>
          <c:idx val="2"/>
          <c:order val="2"/>
          <c:tx>
            <c:strRef>
              <c:f>'YOY Inventory'!$A$24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Inventory'!$B$24:$M$24</c:f>
            </c:numRef>
          </c:val>
          <c:extLst>
            <c:ext xmlns:c16="http://schemas.microsoft.com/office/drawing/2014/chart" uri="{C3380CC4-5D6E-409C-BE32-E72D297353CC}">
              <c16:uniqueId val="{00000002-1B04-457B-88F1-4245546340F8}"/>
            </c:ext>
          </c:extLst>
        </c:ser>
        <c:ser>
          <c:idx val="3"/>
          <c:order val="3"/>
          <c:tx>
            <c:strRef>
              <c:f>'YOY Inventory'!$A$25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Inventory'!$B$25:$M$25</c:f>
            </c:numRef>
          </c:val>
          <c:extLst>
            <c:ext xmlns:c16="http://schemas.microsoft.com/office/drawing/2014/chart" uri="{C3380CC4-5D6E-409C-BE32-E72D297353CC}">
              <c16:uniqueId val="{00000003-1B04-457B-88F1-4245546340F8}"/>
            </c:ext>
          </c:extLst>
        </c:ser>
        <c:ser>
          <c:idx val="4"/>
          <c:order val="4"/>
          <c:tx>
            <c:strRef>
              <c:f>'YOY Inventory'!$A$26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Inventory'!$B$26:$M$26</c:f>
            </c:numRef>
          </c:val>
          <c:extLst>
            <c:ext xmlns:c16="http://schemas.microsoft.com/office/drawing/2014/chart" uri="{C3380CC4-5D6E-409C-BE32-E72D297353CC}">
              <c16:uniqueId val="{00000004-1B04-457B-88F1-4245546340F8}"/>
            </c:ext>
          </c:extLst>
        </c:ser>
        <c:ser>
          <c:idx val="5"/>
          <c:order val="5"/>
          <c:tx>
            <c:strRef>
              <c:f>'YOY Inventory'!$A$27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Inventory'!$B$27:$M$27</c:f>
              <c:numCache>
                <c:formatCode>General</c:formatCode>
                <c:ptCount val="12"/>
                <c:pt idx="0">
                  <c:v>732</c:v>
                </c:pt>
                <c:pt idx="1">
                  <c:v>752</c:v>
                </c:pt>
                <c:pt idx="2">
                  <c:v>763</c:v>
                </c:pt>
                <c:pt idx="3">
                  <c:v>756</c:v>
                </c:pt>
                <c:pt idx="4">
                  <c:v>763</c:v>
                </c:pt>
                <c:pt idx="5">
                  <c:v>722</c:v>
                </c:pt>
                <c:pt idx="6">
                  <c:v>699</c:v>
                </c:pt>
                <c:pt idx="7">
                  <c:v>664</c:v>
                </c:pt>
                <c:pt idx="8">
                  <c:v>669</c:v>
                </c:pt>
                <c:pt idx="9">
                  <c:v>627</c:v>
                </c:pt>
                <c:pt idx="10">
                  <c:v>603</c:v>
                </c:pt>
                <c:pt idx="11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04-457B-88F1-4245546340F8}"/>
            </c:ext>
          </c:extLst>
        </c:ser>
        <c:ser>
          <c:idx val="6"/>
          <c:order val="6"/>
          <c:tx>
            <c:strRef>
              <c:f>'YOY Inventory'!$A$28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Inventory'!$B$28:$M$28</c:f>
              <c:numCache>
                <c:formatCode>General</c:formatCode>
                <c:ptCount val="12"/>
                <c:pt idx="0">
                  <c:v>541</c:v>
                </c:pt>
                <c:pt idx="1">
                  <c:v>586</c:v>
                </c:pt>
                <c:pt idx="2">
                  <c:v>561</c:v>
                </c:pt>
                <c:pt idx="3">
                  <c:v>576</c:v>
                </c:pt>
                <c:pt idx="4">
                  <c:v>572</c:v>
                </c:pt>
                <c:pt idx="5">
                  <c:v>590</c:v>
                </c:pt>
                <c:pt idx="6">
                  <c:v>583</c:v>
                </c:pt>
                <c:pt idx="7">
                  <c:v>568</c:v>
                </c:pt>
                <c:pt idx="8">
                  <c:v>532</c:v>
                </c:pt>
                <c:pt idx="9">
                  <c:v>476</c:v>
                </c:pt>
                <c:pt idx="10">
                  <c:v>466</c:v>
                </c:pt>
                <c:pt idx="11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04-457B-88F1-4245546340F8}"/>
            </c:ext>
          </c:extLst>
        </c:ser>
        <c:ser>
          <c:idx val="7"/>
          <c:order val="7"/>
          <c:tx>
            <c:strRef>
              <c:f>'YOY Inventory'!$A$29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Inventory'!$B$29:$M$29</c:f>
              <c:numCache>
                <c:formatCode>General</c:formatCode>
                <c:ptCount val="12"/>
                <c:pt idx="0">
                  <c:v>404</c:v>
                </c:pt>
                <c:pt idx="1">
                  <c:v>385</c:v>
                </c:pt>
                <c:pt idx="2">
                  <c:v>424</c:v>
                </c:pt>
                <c:pt idx="3">
                  <c:v>400</c:v>
                </c:pt>
                <c:pt idx="4">
                  <c:v>435</c:v>
                </c:pt>
                <c:pt idx="5">
                  <c:v>465</c:v>
                </c:pt>
                <c:pt idx="6">
                  <c:v>467</c:v>
                </c:pt>
                <c:pt idx="7">
                  <c:v>470</c:v>
                </c:pt>
                <c:pt idx="8">
                  <c:v>451</c:v>
                </c:pt>
                <c:pt idx="9">
                  <c:v>448</c:v>
                </c:pt>
                <c:pt idx="10">
                  <c:v>390</c:v>
                </c:pt>
                <c:pt idx="11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04-457B-88F1-4245546340F8}"/>
            </c:ext>
          </c:extLst>
        </c:ser>
        <c:ser>
          <c:idx val="8"/>
          <c:order val="8"/>
          <c:tx>
            <c:strRef>
              <c:f>'YOY Inventory'!$A$30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Inventory'!$B$30:$M$30</c:f>
              <c:numCache>
                <c:formatCode>General</c:formatCode>
                <c:ptCount val="12"/>
                <c:pt idx="0">
                  <c:v>381</c:v>
                </c:pt>
                <c:pt idx="1">
                  <c:v>382</c:v>
                </c:pt>
                <c:pt idx="2">
                  <c:v>373</c:v>
                </c:pt>
                <c:pt idx="3">
                  <c:v>372</c:v>
                </c:pt>
                <c:pt idx="4">
                  <c:v>357</c:v>
                </c:pt>
                <c:pt idx="5">
                  <c:v>343</c:v>
                </c:pt>
                <c:pt idx="6">
                  <c:v>352</c:v>
                </c:pt>
                <c:pt idx="7">
                  <c:v>333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04-457B-88F1-42455463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468608"/>
        <c:axId val="136469024"/>
        <c:axId val="0"/>
      </c:bar3DChart>
      <c:catAx>
        <c:axId val="13646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9024"/>
        <c:crosses val="autoZero"/>
        <c:auto val="1"/>
        <c:lblAlgn val="ctr"/>
        <c:lblOffset val="100"/>
        <c:noMultiLvlLbl val="0"/>
      </c:catAx>
      <c:valAx>
        <c:axId val="1364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Inventory'!$B$53:$M$53</c:f>
            </c:numRef>
          </c:val>
          <c:extLst>
            <c:ext xmlns:c16="http://schemas.microsoft.com/office/drawing/2014/chart" uri="{C3380CC4-5D6E-409C-BE32-E72D297353CC}">
              <c16:uniqueId val="{00000000-4153-471C-9449-ECA0508C2D43}"/>
            </c:ext>
          </c:extLst>
        </c:ser>
        <c:ser>
          <c:idx val="1"/>
          <c:order val="1"/>
          <c:tx>
            <c:strRef>
              <c:f>'YOY Inventory'!$A$54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Inventory'!$B$54:$M$54</c:f>
            </c:numRef>
          </c:val>
          <c:extLst>
            <c:ext xmlns:c16="http://schemas.microsoft.com/office/drawing/2014/chart" uri="{C3380CC4-5D6E-409C-BE32-E72D297353CC}">
              <c16:uniqueId val="{00000001-4153-471C-9449-ECA0508C2D43}"/>
            </c:ext>
          </c:extLst>
        </c:ser>
        <c:ser>
          <c:idx val="2"/>
          <c:order val="2"/>
          <c:tx>
            <c:strRef>
              <c:f>'YOY Inventory'!$A$55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Inventory'!$B$55:$M$55</c:f>
            </c:numRef>
          </c:val>
          <c:extLst>
            <c:ext xmlns:c16="http://schemas.microsoft.com/office/drawing/2014/chart" uri="{C3380CC4-5D6E-409C-BE32-E72D297353CC}">
              <c16:uniqueId val="{00000002-4153-471C-9449-ECA0508C2D43}"/>
            </c:ext>
          </c:extLst>
        </c:ser>
        <c:ser>
          <c:idx val="3"/>
          <c:order val="3"/>
          <c:tx>
            <c:strRef>
              <c:f>'YOY Inventory'!$A$56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Inventory'!$B$56:$M$56</c:f>
            </c:numRef>
          </c:val>
          <c:extLst>
            <c:ext xmlns:c16="http://schemas.microsoft.com/office/drawing/2014/chart" uri="{C3380CC4-5D6E-409C-BE32-E72D297353CC}">
              <c16:uniqueId val="{00000003-4153-471C-9449-ECA0508C2D43}"/>
            </c:ext>
          </c:extLst>
        </c:ser>
        <c:ser>
          <c:idx val="4"/>
          <c:order val="4"/>
          <c:tx>
            <c:strRef>
              <c:f>'YOY Inventory'!$A$57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Inventory'!$B$57:$M$57</c:f>
            </c:numRef>
          </c:val>
          <c:extLst>
            <c:ext xmlns:c16="http://schemas.microsoft.com/office/drawing/2014/chart" uri="{C3380CC4-5D6E-409C-BE32-E72D297353CC}">
              <c16:uniqueId val="{00000004-4153-471C-9449-ECA0508C2D43}"/>
            </c:ext>
          </c:extLst>
        </c:ser>
        <c:ser>
          <c:idx val="5"/>
          <c:order val="5"/>
          <c:tx>
            <c:strRef>
              <c:f>'YOY Inventory'!$A$58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Inventory'!$B$58:$M$58</c:f>
              <c:numCache>
                <c:formatCode>General</c:formatCode>
                <c:ptCount val="12"/>
                <c:pt idx="0">
                  <c:v>2114</c:v>
                </c:pt>
                <c:pt idx="1">
                  <c:v>2127</c:v>
                </c:pt>
                <c:pt idx="2">
                  <c:v>2166</c:v>
                </c:pt>
                <c:pt idx="3">
                  <c:v>2124</c:v>
                </c:pt>
                <c:pt idx="4">
                  <c:v>2056</c:v>
                </c:pt>
                <c:pt idx="5">
                  <c:v>1746</c:v>
                </c:pt>
                <c:pt idx="6">
                  <c:v>1630</c:v>
                </c:pt>
                <c:pt idx="7">
                  <c:v>1436</c:v>
                </c:pt>
                <c:pt idx="8">
                  <c:v>1410</c:v>
                </c:pt>
                <c:pt idx="9">
                  <c:v>1337</c:v>
                </c:pt>
                <c:pt idx="10">
                  <c:v>1279</c:v>
                </c:pt>
                <c:pt idx="11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53-471C-9449-ECA0508C2D43}"/>
            </c:ext>
          </c:extLst>
        </c:ser>
        <c:ser>
          <c:idx val="6"/>
          <c:order val="6"/>
          <c:tx>
            <c:strRef>
              <c:f>'YOY Inventory'!$A$59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Inventory'!$B$59:$M$59</c:f>
              <c:numCache>
                <c:formatCode>General</c:formatCode>
                <c:ptCount val="12"/>
                <c:pt idx="0">
                  <c:v>1034</c:v>
                </c:pt>
                <c:pt idx="1">
                  <c:v>1055</c:v>
                </c:pt>
                <c:pt idx="2">
                  <c:v>988</c:v>
                </c:pt>
                <c:pt idx="3">
                  <c:v>1016</c:v>
                </c:pt>
                <c:pt idx="4">
                  <c:v>1029</c:v>
                </c:pt>
                <c:pt idx="5">
                  <c:v>1072</c:v>
                </c:pt>
                <c:pt idx="6">
                  <c:v>1114</c:v>
                </c:pt>
                <c:pt idx="7">
                  <c:v>1115</c:v>
                </c:pt>
                <c:pt idx="8">
                  <c:v>1062</c:v>
                </c:pt>
                <c:pt idx="9">
                  <c:v>945</c:v>
                </c:pt>
                <c:pt idx="10">
                  <c:v>887</c:v>
                </c:pt>
                <c:pt idx="1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53-471C-9449-ECA0508C2D43}"/>
            </c:ext>
          </c:extLst>
        </c:ser>
        <c:ser>
          <c:idx val="7"/>
          <c:order val="7"/>
          <c:tx>
            <c:strRef>
              <c:f>'YOY Inventory'!$A$60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Inventory'!$B$60:$M$60</c:f>
              <c:numCache>
                <c:formatCode>General</c:formatCode>
                <c:ptCount val="12"/>
                <c:pt idx="0">
                  <c:v>731</c:v>
                </c:pt>
                <c:pt idx="1">
                  <c:v>693</c:v>
                </c:pt>
                <c:pt idx="2">
                  <c:v>735</c:v>
                </c:pt>
                <c:pt idx="3">
                  <c:v>772</c:v>
                </c:pt>
                <c:pt idx="4">
                  <c:v>897</c:v>
                </c:pt>
                <c:pt idx="5">
                  <c:v>1039</c:v>
                </c:pt>
                <c:pt idx="6">
                  <c:v>1073</c:v>
                </c:pt>
                <c:pt idx="7">
                  <c:v>1055</c:v>
                </c:pt>
                <c:pt idx="8">
                  <c:v>999</c:v>
                </c:pt>
                <c:pt idx="9">
                  <c:v>992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53-471C-9449-ECA0508C2D43}"/>
            </c:ext>
          </c:extLst>
        </c:ser>
        <c:ser>
          <c:idx val="8"/>
          <c:order val="8"/>
          <c:tx>
            <c:strRef>
              <c:f>'YOY Inventory'!$A$61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Inventory'!$B$61:$M$61</c:f>
              <c:numCache>
                <c:formatCode>General</c:formatCode>
                <c:ptCount val="12"/>
                <c:pt idx="0">
                  <c:v>808</c:v>
                </c:pt>
                <c:pt idx="1">
                  <c:v>790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786</c:v>
                </c:pt>
                <c:pt idx="6">
                  <c:v>839</c:v>
                </c:pt>
                <c:pt idx="7">
                  <c:v>842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53-471C-9449-ECA0508C2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86441696"/>
        <c:axId val="586444608"/>
        <c:axId val="0"/>
      </c:bar3DChart>
      <c:catAx>
        <c:axId val="5864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4608"/>
        <c:crosses val="autoZero"/>
        <c:auto val="1"/>
        <c:lblAlgn val="ctr"/>
        <c:lblOffset val="100"/>
        <c:noMultiLvlLbl val="0"/>
      </c:catAx>
      <c:valAx>
        <c:axId val="5864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Price per Square Foot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'Sold Price per SF data'!$A$2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data'!$B$2:$M$2</c:f>
            </c:numRef>
          </c:val>
          <c:extLst>
            <c:ext xmlns:c16="http://schemas.microsoft.com/office/drawing/2014/chart" uri="{C3380CC4-5D6E-409C-BE32-E72D297353CC}">
              <c16:uniqueId val="{00000000-6DC4-4EE6-B8FB-19FEBF44D8E2}"/>
            </c:ext>
          </c:extLst>
        </c:ser>
        <c:ser>
          <c:idx val="1"/>
          <c:order val="1"/>
          <c:tx>
            <c:strRef>
              <c:f>'Sold Price per SF data'!$A$3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data'!$B$3:$M$3</c:f>
            </c:numRef>
          </c:val>
          <c:extLst>
            <c:ext xmlns:c16="http://schemas.microsoft.com/office/drawing/2014/chart" uri="{C3380CC4-5D6E-409C-BE32-E72D297353CC}">
              <c16:uniqueId val="{00000001-6DC4-4EE6-B8FB-19FEBF44D8E2}"/>
            </c:ext>
          </c:extLst>
        </c:ser>
        <c:ser>
          <c:idx val="2"/>
          <c:order val="2"/>
          <c:tx>
            <c:strRef>
              <c:f>'Sold Price per SF data'!$A$4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data'!$B$4:$M$4</c:f>
            </c:numRef>
          </c:val>
          <c:extLst>
            <c:ext xmlns:c16="http://schemas.microsoft.com/office/drawing/2014/chart" uri="{C3380CC4-5D6E-409C-BE32-E72D297353CC}">
              <c16:uniqueId val="{00000002-6DC4-4EE6-B8FB-19FEBF44D8E2}"/>
            </c:ext>
          </c:extLst>
        </c:ser>
        <c:ser>
          <c:idx val="3"/>
          <c:order val="3"/>
          <c:tx>
            <c:strRef>
              <c:f>'Sold Price per SF data'!$A$5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data'!$B$5:$M$5</c:f>
            </c:numRef>
          </c:val>
          <c:extLst>
            <c:ext xmlns:c16="http://schemas.microsoft.com/office/drawing/2014/chart" uri="{C3380CC4-5D6E-409C-BE32-E72D297353CC}">
              <c16:uniqueId val="{00000003-6DC4-4EE6-B8FB-19FEBF44D8E2}"/>
            </c:ext>
          </c:extLst>
        </c:ser>
        <c:ser>
          <c:idx val="4"/>
          <c:order val="4"/>
          <c:tx>
            <c:strRef>
              <c:f>'Sold Price per SF data'!$A$6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data'!$B$6:$M$6</c:f>
            </c:numRef>
          </c:val>
          <c:extLst>
            <c:ext xmlns:c16="http://schemas.microsoft.com/office/drawing/2014/chart" uri="{C3380CC4-5D6E-409C-BE32-E72D297353CC}">
              <c16:uniqueId val="{00000004-6DC4-4EE6-B8FB-19FEBF44D8E2}"/>
            </c:ext>
          </c:extLst>
        </c:ser>
        <c:ser>
          <c:idx val="5"/>
          <c:order val="5"/>
          <c:tx>
            <c:strRef>
              <c:f>'Sold Price per SF data'!$A$7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data'!$B$7:$M$7</c:f>
            </c:numRef>
          </c:val>
          <c:extLst>
            <c:ext xmlns:c16="http://schemas.microsoft.com/office/drawing/2014/chart" uri="{C3380CC4-5D6E-409C-BE32-E72D297353CC}">
              <c16:uniqueId val="{00000005-6DC4-4EE6-B8FB-19FEBF44D8E2}"/>
            </c:ext>
          </c:extLst>
        </c:ser>
        <c:ser>
          <c:idx val="6"/>
          <c:order val="6"/>
          <c:tx>
            <c:strRef>
              <c:f>'Sold Price per SF data'!$A$8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data'!$B$8:$M$8</c:f>
            </c:numRef>
          </c:val>
          <c:extLst>
            <c:ext xmlns:c16="http://schemas.microsoft.com/office/drawing/2014/chart" uri="{C3380CC4-5D6E-409C-BE32-E72D297353CC}">
              <c16:uniqueId val="{00000006-6DC4-4EE6-B8FB-19FEBF44D8E2}"/>
            </c:ext>
          </c:extLst>
        </c:ser>
        <c:ser>
          <c:idx val="7"/>
          <c:order val="7"/>
          <c:tx>
            <c:strRef>
              <c:f>'Sold Price per SF data'!$A$9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data'!$B$9:$M$9</c:f>
            </c:numRef>
          </c:val>
          <c:extLst>
            <c:ext xmlns:c16="http://schemas.microsoft.com/office/drawing/2014/chart" uri="{C3380CC4-5D6E-409C-BE32-E72D297353CC}">
              <c16:uniqueId val="{00000007-6DC4-4EE6-B8FB-19FEBF44D8E2}"/>
            </c:ext>
          </c:extLst>
        </c:ser>
        <c:ser>
          <c:idx val="8"/>
          <c:order val="8"/>
          <c:tx>
            <c:strRef>
              <c:f>'Sold Price per SF data'!$A$10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data'!$B$10:$M$10</c:f>
            </c:numRef>
          </c:val>
          <c:extLst>
            <c:ext xmlns:c16="http://schemas.microsoft.com/office/drawing/2014/chart" uri="{C3380CC4-5D6E-409C-BE32-E72D297353CC}">
              <c16:uniqueId val="{00000008-6DC4-4EE6-B8FB-19FEBF44D8E2}"/>
            </c:ext>
          </c:extLst>
        </c:ser>
        <c:ser>
          <c:idx val="9"/>
          <c:order val="9"/>
          <c:tx>
            <c:strRef>
              <c:f>'Sold Price per SF data'!$A$11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data'!$B$11:$M$11</c:f>
            </c:numRef>
          </c:val>
          <c:extLst>
            <c:ext xmlns:c16="http://schemas.microsoft.com/office/drawing/2014/chart" uri="{C3380CC4-5D6E-409C-BE32-E72D297353CC}">
              <c16:uniqueId val="{00000009-6DC4-4EE6-B8FB-19FEBF44D8E2}"/>
            </c:ext>
          </c:extLst>
        </c:ser>
        <c:ser>
          <c:idx val="10"/>
          <c:order val="10"/>
          <c:tx>
            <c:strRef>
              <c:f>'Sold Price per SF data'!$A$12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data'!$B$12:$M$12</c:f>
            </c:numRef>
          </c:val>
          <c:extLst>
            <c:ext xmlns:c16="http://schemas.microsoft.com/office/drawing/2014/chart" uri="{C3380CC4-5D6E-409C-BE32-E72D297353CC}">
              <c16:uniqueId val="{0000000A-6DC4-4EE6-B8FB-19FEBF44D8E2}"/>
            </c:ext>
          </c:extLst>
        </c:ser>
        <c:ser>
          <c:idx val="11"/>
          <c:order val="11"/>
          <c:tx>
            <c:strRef>
              <c:f>'Sold Price per SF data'!$A$13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data'!$B$13:$M$13</c:f>
              <c:numCache>
                <c:formatCode>"$"#,##0.00</c:formatCode>
                <c:ptCount val="12"/>
                <c:pt idx="0">
                  <c:v>196.69</c:v>
                </c:pt>
                <c:pt idx="1">
                  <c:v>195.26</c:v>
                </c:pt>
                <c:pt idx="2">
                  <c:v>207.95</c:v>
                </c:pt>
                <c:pt idx="3">
                  <c:v>209.44</c:v>
                </c:pt>
                <c:pt idx="4">
                  <c:v>198.29</c:v>
                </c:pt>
                <c:pt idx="5">
                  <c:v>194.29</c:v>
                </c:pt>
                <c:pt idx="6">
                  <c:v>209.22</c:v>
                </c:pt>
                <c:pt idx="7">
                  <c:v>213.24</c:v>
                </c:pt>
                <c:pt idx="8">
                  <c:v>162.47999999999999</c:v>
                </c:pt>
                <c:pt idx="9">
                  <c:v>229.99</c:v>
                </c:pt>
                <c:pt idx="10">
                  <c:v>236.69</c:v>
                </c:pt>
                <c:pt idx="11">
                  <c:v>242.66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C4-4EE6-B8FB-19FEBF44D8E2}"/>
            </c:ext>
          </c:extLst>
        </c:ser>
        <c:ser>
          <c:idx val="12"/>
          <c:order val="12"/>
          <c:tx>
            <c:strRef>
              <c:f>'Sold Price per SF data'!$A$14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data'!$B$14:$M$14</c:f>
              <c:numCache>
                <c:formatCode>"$"#,##0.00</c:formatCode>
                <c:ptCount val="12"/>
                <c:pt idx="0">
                  <c:v>237.52</c:v>
                </c:pt>
                <c:pt idx="1">
                  <c:v>245.52</c:v>
                </c:pt>
                <c:pt idx="2">
                  <c:v>252.33</c:v>
                </c:pt>
                <c:pt idx="3">
                  <c:v>255.75</c:v>
                </c:pt>
                <c:pt idx="4">
                  <c:v>262.18</c:v>
                </c:pt>
                <c:pt idx="5">
                  <c:v>275.73</c:v>
                </c:pt>
                <c:pt idx="6">
                  <c:v>268.08999999999997</c:v>
                </c:pt>
                <c:pt idx="7">
                  <c:v>281.8</c:v>
                </c:pt>
                <c:pt idx="8">
                  <c:v>290.67</c:v>
                </c:pt>
                <c:pt idx="9">
                  <c:v>289.16000000000003</c:v>
                </c:pt>
                <c:pt idx="10">
                  <c:v>297.16000000000003</c:v>
                </c:pt>
                <c:pt idx="11">
                  <c:v>302.05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C4-4EE6-B8FB-19FEBF44D8E2}"/>
            </c:ext>
          </c:extLst>
        </c:ser>
        <c:ser>
          <c:idx val="13"/>
          <c:order val="13"/>
          <c:tx>
            <c:strRef>
              <c:f>'Sold Price per SF data'!$A$15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data'!$B$15:$M$15</c:f>
              <c:numCache>
                <c:formatCode>"$"#,##0.00</c:formatCode>
                <c:ptCount val="12"/>
                <c:pt idx="0">
                  <c:v>310.64</c:v>
                </c:pt>
                <c:pt idx="1">
                  <c:v>340.41</c:v>
                </c:pt>
                <c:pt idx="2">
                  <c:v>319.95</c:v>
                </c:pt>
                <c:pt idx="3">
                  <c:v>342.32</c:v>
                </c:pt>
                <c:pt idx="4">
                  <c:v>335.53</c:v>
                </c:pt>
                <c:pt idx="5">
                  <c:v>331.96</c:v>
                </c:pt>
                <c:pt idx="6">
                  <c:v>331.11</c:v>
                </c:pt>
                <c:pt idx="7">
                  <c:v>318.64</c:v>
                </c:pt>
                <c:pt idx="8">
                  <c:v>337.83</c:v>
                </c:pt>
                <c:pt idx="9">
                  <c:v>336.67</c:v>
                </c:pt>
                <c:pt idx="10">
                  <c:v>311.29000000000002</c:v>
                </c:pt>
                <c:pt idx="11">
                  <c:v>320.14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DC4-4EE6-B8FB-19FEBF44D8E2}"/>
            </c:ext>
          </c:extLst>
        </c:ser>
        <c:ser>
          <c:idx val="14"/>
          <c:order val="14"/>
          <c:tx>
            <c:strRef>
              <c:f>'Sold Price per SF data'!$A$16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data'!$B$16:$M$16</c:f>
              <c:numCache>
                <c:formatCode>General</c:formatCode>
                <c:ptCount val="12"/>
                <c:pt idx="0">
                  <c:v>332.14</c:v>
                </c:pt>
                <c:pt idx="1">
                  <c:v>317.22000000000003</c:v>
                </c:pt>
                <c:pt idx="2">
                  <c:v>336.5</c:v>
                </c:pt>
                <c:pt idx="3">
                  <c:v>336.21</c:v>
                </c:pt>
                <c:pt idx="4">
                  <c:v>344.38</c:v>
                </c:pt>
                <c:pt idx="5">
                  <c:v>342.46</c:v>
                </c:pt>
                <c:pt idx="6">
                  <c:v>311.95999999999998</c:v>
                </c:pt>
                <c:pt idx="7">
                  <c:v>317.32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C4-4EE6-B8FB-19FEBF44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8474912"/>
        <c:axId val="638475328"/>
        <c:axId val="0"/>
      </c:bar3DChart>
      <c:catAx>
        <c:axId val="6384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5328"/>
        <c:crosses val="autoZero"/>
        <c:auto val="1"/>
        <c:lblAlgn val="ctr"/>
        <c:lblOffset val="100"/>
        <c:noMultiLvlLbl val="0"/>
      </c:catAx>
      <c:valAx>
        <c:axId val="6384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Absorption Rate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'Absorption Rate data'!$B$2:$GL$2</c:f>
              <c:numCache>
                <c:formatCode>[$-409]mmm\-yy</c:formatCode>
                <c:ptCount val="24"/>
                <c:pt idx="0">
                  <c:v>44440</c:v>
                </c:pt>
                <c:pt idx="1">
                  <c:v>44470</c:v>
                </c:pt>
                <c:pt idx="2">
                  <c:v>44501</c:v>
                </c:pt>
                <c:pt idx="3">
                  <c:v>44531</c:v>
                </c:pt>
                <c:pt idx="4">
                  <c:v>44562</c:v>
                </c:pt>
                <c:pt idx="5">
                  <c:v>44593</c:v>
                </c:pt>
                <c:pt idx="6">
                  <c:v>44621</c:v>
                </c:pt>
                <c:pt idx="7">
                  <c:v>44652</c:v>
                </c:pt>
                <c:pt idx="8">
                  <c:v>44682</c:v>
                </c:pt>
                <c:pt idx="9">
                  <c:v>44713</c:v>
                </c:pt>
                <c:pt idx="10">
                  <c:v>44743</c:v>
                </c:pt>
                <c:pt idx="11">
                  <c:v>44774</c:v>
                </c:pt>
                <c:pt idx="12">
                  <c:v>44805</c:v>
                </c:pt>
                <c:pt idx="13">
                  <c:v>44835</c:v>
                </c:pt>
                <c:pt idx="14">
                  <c:v>44866</c:v>
                </c:pt>
                <c:pt idx="15">
                  <c:v>44896</c:v>
                </c:pt>
                <c:pt idx="16">
                  <c:v>44927</c:v>
                </c:pt>
                <c:pt idx="17">
                  <c:v>44958</c:v>
                </c:pt>
                <c:pt idx="18">
                  <c:v>44986</c:v>
                </c:pt>
                <c:pt idx="19">
                  <c:v>45017</c:v>
                </c:pt>
                <c:pt idx="20">
                  <c:v>45047</c:v>
                </c:pt>
                <c:pt idx="21">
                  <c:v>45078</c:v>
                </c:pt>
                <c:pt idx="22">
                  <c:v>45108</c:v>
                </c:pt>
                <c:pt idx="23">
                  <c:v>45139</c:v>
                </c:pt>
              </c:numCache>
            </c:numRef>
          </c:cat>
          <c:val>
            <c:numRef>
              <c:f>'Absorption Rate data'!$B$3:$GL$3</c:f>
              <c:numCache>
                <c:formatCode>0.00</c:formatCode>
                <c:ptCount val="24"/>
                <c:pt idx="0">
                  <c:v>9.1188405797101435</c:v>
                </c:pt>
                <c:pt idx="1">
                  <c:v>7.3306982872200264</c:v>
                </c:pt>
                <c:pt idx="2">
                  <c:v>6.16729088639201</c:v>
                </c:pt>
                <c:pt idx="3">
                  <c:v>5.6152777777777771</c:v>
                </c:pt>
                <c:pt idx="4">
                  <c:v>5.4696296296296296</c:v>
                </c:pt>
                <c:pt idx="5">
                  <c:v>6.3571428571428568</c:v>
                </c:pt>
                <c:pt idx="6">
                  <c:v>3.8422222222222224</c:v>
                </c:pt>
                <c:pt idx="7">
                  <c:v>5.3308176100628932</c:v>
                </c:pt>
                <c:pt idx="8">
                  <c:v>7.2456140350877192</c:v>
                </c:pt>
                <c:pt idx="9">
                  <c:v>9.7546099290780131</c:v>
                </c:pt>
                <c:pt idx="10">
                  <c:v>14.216374269005849</c:v>
                </c:pt>
                <c:pt idx="11">
                  <c:v>11.814262023217246</c:v>
                </c:pt>
                <c:pt idx="12">
                  <c:v>12.346368715083798</c:v>
                </c:pt>
                <c:pt idx="13">
                  <c:v>13.699792960662526</c:v>
                </c:pt>
                <c:pt idx="14">
                  <c:v>14.238095238095239</c:v>
                </c:pt>
                <c:pt idx="15">
                  <c:v>15.050890585241731</c:v>
                </c:pt>
                <c:pt idx="16">
                  <c:v>16.775577557755778</c:v>
                </c:pt>
                <c:pt idx="17">
                  <c:v>11.798053527980535</c:v>
                </c:pt>
                <c:pt idx="18">
                  <c:v>7.9930915371329876</c:v>
                </c:pt>
                <c:pt idx="19">
                  <c:v>9.6847389558232937</c:v>
                </c:pt>
                <c:pt idx="20">
                  <c:v>8.9477477477477478</c:v>
                </c:pt>
                <c:pt idx="21">
                  <c:v>9.4462081128747801</c:v>
                </c:pt>
                <c:pt idx="22">
                  <c:v>15.682539682539682</c:v>
                </c:pt>
                <c:pt idx="23">
                  <c:v>14.776978417266186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6-455A-ABF5-3B474C97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77211"/>
        <c:axId val="1151820030"/>
      </c:lineChart>
      <c:dateAx>
        <c:axId val="1100772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200000"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51820030"/>
        <c:crosses val="autoZero"/>
        <c:auto val="1"/>
        <c:lblOffset val="100"/>
        <c:baseTimeUnit val="months"/>
      </c:dateAx>
      <c:valAx>
        <c:axId val="11518200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1" i="0">
                    <a:solidFill>
                      <a:srgbClr val="000000"/>
                    </a:solidFill>
                    <a:latin typeface="+mn-lt"/>
                  </a:rPr>
                  <a:t>Weeks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077211"/>
        <c:crosses val="autoZero"/>
        <c:crossBetween val="between"/>
      </c:valAx>
    </c:plotArea>
    <c:plotVisOnly val="1"/>
    <c:dispBlanksAs val="zero"/>
    <c:showDLblsOverMax val="1"/>
  </c:char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Residential Days on the Market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DOM'!$A$2:$EH$2</c:f>
              <c:strCache>
                <c:ptCount val="138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DOM'!$EI$2:$ET$2</c:f>
            </c:numRef>
          </c:val>
          <c:extLst>
            <c:ext xmlns:c16="http://schemas.microsoft.com/office/drawing/2014/chart" uri="{C3380CC4-5D6E-409C-BE32-E72D297353CC}">
              <c16:uniqueId val="{00000000-6690-4C51-B242-EE448F084890}"/>
            </c:ext>
          </c:extLst>
        </c:ser>
        <c:ser>
          <c:idx val="1"/>
          <c:order val="1"/>
          <c:tx>
            <c:strRef>
              <c:f>'Avg DOM'!$A$3:$EH$3</c:f>
              <c:strCache>
                <c:ptCount val="138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DOM'!$EI$3:$ET$3</c:f>
            </c:numRef>
          </c:val>
          <c:extLst>
            <c:ext xmlns:c16="http://schemas.microsoft.com/office/drawing/2014/chart" uri="{C3380CC4-5D6E-409C-BE32-E72D297353CC}">
              <c16:uniqueId val="{00000001-6690-4C51-B242-EE448F084890}"/>
            </c:ext>
          </c:extLst>
        </c:ser>
        <c:ser>
          <c:idx val="2"/>
          <c:order val="2"/>
          <c:tx>
            <c:strRef>
              <c:f>'Avg DOM'!$A$4:$EH$4</c:f>
              <c:strCache>
                <c:ptCount val="138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DOM'!$EI$4:$ET$4</c:f>
            </c:numRef>
          </c:val>
          <c:extLst>
            <c:ext xmlns:c16="http://schemas.microsoft.com/office/drawing/2014/chart" uri="{C3380CC4-5D6E-409C-BE32-E72D297353CC}">
              <c16:uniqueId val="{00000002-6690-4C51-B242-EE448F084890}"/>
            </c:ext>
          </c:extLst>
        </c:ser>
        <c:ser>
          <c:idx val="3"/>
          <c:order val="3"/>
          <c:tx>
            <c:strRef>
              <c:f>'Avg DOM'!$A$5:$EH$5</c:f>
              <c:strCache>
                <c:ptCount val="138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DOM'!$EI$5:$ET$5</c:f>
            </c:numRef>
          </c:val>
          <c:extLst>
            <c:ext xmlns:c16="http://schemas.microsoft.com/office/drawing/2014/chart" uri="{C3380CC4-5D6E-409C-BE32-E72D297353CC}">
              <c16:uniqueId val="{00000003-6690-4C51-B242-EE448F084890}"/>
            </c:ext>
          </c:extLst>
        </c:ser>
        <c:ser>
          <c:idx val="4"/>
          <c:order val="4"/>
          <c:tx>
            <c:strRef>
              <c:f>'Avg DOM'!$A$6:$EH$6</c:f>
              <c:strCache>
                <c:ptCount val="138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DOM'!$EI$6:$ET$6</c:f>
            </c:numRef>
          </c:val>
          <c:extLst>
            <c:ext xmlns:c16="http://schemas.microsoft.com/office/drawing/2014/chart" uri="{C3380CC4-5D6E-409C-BE32-E72D297353CC}">
              <c16:uniqueId val="{00000004-6690-4C51-B242-EE448F084890}"/>
            </c:ext>
          </c:extLst>
        </c:ser>
        <c:ser>
          <c:idx val="5"/>
          <c:order val="5"/>
          <c:tx>
            <c:strRef>
              <c:f>'Avg DOM'!$A$7:$EH$7</c:f>
              <c:strCache>
                <c:ptCount val="138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DOM'!$EI$7:$ET$7</c:f>
            </c:numRef>
          </c:val>
          <c:extLst>
            <c:ext xmlns:c16="http://schemas.microsoft.com/office/drawing/2014/chart" uri="{C3380CC4-5D6E-409C-BE32-E72D297353CC}">
              <c16:uniqueId val="{00000005-6690-4C51-B242-EE448F084890}"/>
            </c:ext>
          </c:extLst>
        </c:ser>
        <c:ser>
          <c:idx val="6"/>
          <c:order val="6"/>
          <c:tx>
            <c:strRef>
              <c:f>'Avg DOM'!$A$8:$EH$8</c:f>
              <c:strCache>
                <c:ptCount val="138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DOM'!$EI$8:$ET$8</c:f>
            </c:numRef>
          </c:val>
          <c:extLst>
            <c:ext xmlns:c16="http://schemas.microsoft.com/office/drawing/2014/chart" uri="{C3380CC4-5D6E-409C-BE32-E72D297353CC}">
              <c16:uniqueId val="{00000006-6690-4C51-B242-EE448F084890}"/>
            </c:ext>
          </c:extLst>
        </c:ser>
        <c:ser>
          <c:idx val="7"/>
          <c:order val="7"/>
          <c:tx>
            <c:strRef>
              <c:f>'Avg DOM'!$A$9:$EH$9</c:f>
              <c:strCache>
                <c:ptCount val="138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DOM'!$EI$9:$ET$9</c:f>
            </c:numRef>
          </c:val>
          <c:extLst>
            <c:ext xmlns:c16="http://schemas.microsoft.com/office/drawing/2014/chart" uri="{C3380CC4-5D6E-409C-BE32-E72D297353CC}">
              <c16:uniqueId val="{00000007-6690-4C51-B242-EE448F084890}"/>
            </c:ext>
          </c:extLst>
        </c:ser>
        <c:ser>
          <c:idx val="8"/>
          <c:order val="8"/>
          <c:tx>
            <c:strRef>
              <c:f>'Avg DOM'!$A$10:$EH$10</c:f>
              <c:strCache>
                <c:ptCount val="138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DOM'!$EI$10:$ET$10</c:f>
            </c:numRef>
          </c:val>
          <c:extLst>
            <c:ext xmlns:c16="http://schemas.microsoft.com/office/drawing/2014/chart" uri="{C3380CC4-5D6E-409C-BE32-E72D297353CC}">
              <c16:uniqueId val="{00000008-6690-4C51-B242-EE448F084890}"/>
            </c:ext>
          </c:extLst>
        </c:ser>
        <c:ser>
          <c:idx val="9"/>
          <c:order val="9"/>
          <c:tx>
            <c:strRef>
              <c:f>'Avg DOM'!$A$11:$EH$11</c:f>
              <c:strCache>
                <c:ptCount val="138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DOM'!$EI$11:$ET$11</c:f>
            </c:numRef>
          </c:val>
          <c:extLst>
            <c:ext xmlns:c16="http://schemas.microsoft.com/office/drawing/2014/chart" uri="{C3380CC4-5D6E-409C-BE32-E72D297353CC}">
              <c16:uniqueId val="{00000009-6690-4C51-B242-EE448F084890}"/>
            </c:ext>
          </c:extLst>
        </c:ser>
        <c:ser>
          <c:idx val="10"/>
          <c:order val="10"/>
          <c:tx>
            <c:strRef>
              <c:f>'Avg DOM'!$A$12:$EH$12</c:f>
              <c:strCache>
                <c:ptCount val="138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DOM'!$EI$12:$ET$12</c:f>
            </c:numRef>
          </c:val>
          <c:extLst>
            <c:ext xmlns:c16="http://schemas.microsoft.com/office/drawing/2014/chart" uri="{C3380CC4-5D6E-409C-BE32-E72D297353CC}">
              <c16:uniqueId val="{0000000A-6690-4C51-B242-EE448F084890}"/>
            </c:ext>
          </c:extLst>
        </c:ser>
        <c:ser>
          <c:idx val="11"/>
          <c:order val="11"/>
          <c:tx>
            <c:strRef>
              <c:f>'Avg DOM'!$A$13:$EH$13</c:f>
              <c:strCache>
                <c:ptCount val="138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DOM'!$EI$13:$ET$13</c:f>
              <c:numCache>
                <c:formatCode>General</c:formatCode>
                <c:ptCount val="12"/>
                <c:pt idx="0">
                  <c:v>108</c:v>
                </c:pt>
                <c:pt idx="1">
                  <c:v>119</c:v>
                </c:pt>
                <c:pt idx="2">
                  <c:v>121</c:v>
                </c:pt>
                <c:pt idx="3">
                  <c:v>96</c:v>
                </c:pt>
                <c:pt idx="4">
                  <c:v>114</c:v>
                </c:pt>
                <c:pt idx="5">
                  <c:v>97</c:v>
                </c:pt>
                <c:pt idx="6">
                  <c:v>126</c:v>
                </c:pt>
                <c:pt idx="7">
                  <c:v>132</c:v>
                </c:pt>
                <c:pt idx="8">
                  <c:v>113</c:v>
                </c:pt>
                <c:pt idx="9">
                  <c:v>115</c:v>
                </c:pt>
                <c:pt idx="10">
                  <c:v>93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90-4C51-B242-EE448F084890}"/>
            </c:ext>
          </c:extLst>
        </c:ser>
        <c:ser>
          <c:idx val="12"/>
          <c:order val="12"/>
          <c:tx>
            <c:strRef>
              <c:f>'Avg DOM'!$A$14:$EH$14</c:f>
              <c:strCache>
                <c:ptCount val="138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DOM'!$EI$14:$ET$14</c:f>
              <c:numCache>
                <c:formatCode>General</c:formatCode>
                <c:ptCount val="12"/>
                <c:pt idx="0">
                  <c:v>92</c:v>
                </c:pt>
                <c:pt idx="1">
                  <c:v>71</c:v>
                </c:pt>
                <c:pt idx="2">
                  <c:v>71</c:v>
                </c:pt>
                <c:pt idx="3">
                  <c:v>52</c:v>
                </c:pt>
                <c:pt idx="4">
                  <c:v>51</c:v>
                </c:pt>
                <c:pt idx="5">
                  <c:v>46</c:v>
                </c:pt>
                <c:pt idx="6">
                  <c:v>34</c:v>
                </c:pt>
                <c:pt idx="7">
                  <c:v>41</c:v>
                </c:pt>
                <c:pt idx="8">
                  <c:v>28</c:v>
                </c:pt>
                <c:pt idx="9">
                  <c:v>38</c:v>
                </c:pt>
                <c:pt idx="10">
                  <c:v>47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90-4C51-B242-EE448F084890}"/>
            </c:ext>
          </c:extLst>
        </c:ser>
        <c:ser>
          <c:idx val="13"/>
          <c:order val="13"/>
          <c:tx>
            <c:strRef>
              <c:f>'Avg DOM'!$A$15:$EH$15</c:f>
              <c:strCache>
                <c:ptCount val="138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DOM'!$EI$15:$ET$15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39</c:v>
                </c:pt>
                <c:pt idx="3">
                  <c:v>38</c:v>
                </c:pt>
                <c:pt idx="4">
                  <c:v>27</c:v>
                </c:pt>
                <c:pt idx="5">
                  <c:v>23</c:v>
                </c:pt>
                <c:pt idx="6">
                  <c:v>33</c:v>
                </c:pt>
                <c:pt idx="7">
                  <c:v>27</c:v>
                </c:pt>
                <c:pt idx="8">
                  <c:v>35</c:v>
                </c:pt>
                <c:pt idx="9">
                  <c:v>39</c:v>
                </c:pt>
                <c:pt idx="10">
                  <c:v>49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90-4C51-B242-EE448F084890}"/>
            </c:ext>
          </c:extLst>
        </c:ser>
        <c:ser>
          <c:idx val="14"/>
          <c:order val="14"/>
          <c:tx>
            <c:strRef>
              <c:f>'Avg DOM'!$A$16:$EH$16</c:f>
              <c:strCache>
                <c:ptCount val="138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DOM'!$EI$16:$ET$16</c:f>
              <c:numCache>
                <c:formatCode>General</c:formatCode>
                <c:ptCount val="12"/>
                <c:pt idx="0">
                  <c:v>64</c:v>
                </c:pt>
                <c:pt idx="1">
                  <c:v>55</c:v>
                </c:pt>
                <c:pt idx="2">
                  <c:v>64</c:v>
                </c:pt>
                <c:pt idx="3">
                  <c:v>45</c:v>
                </c:pt>
                <c:pt idx="4">
                  <c:v>53</c:v>
                </c:pt>
                <c:pt idx="5">
                  <c:v>50</c:v>
                </c:pt>
                <c:pt idx="6">
                  <c:v>41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90-4C51-B242-EE448F08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0251360"/>
        <c:axId val="680253024"/>
        <c:axId val="0"/>
      </c:bar3DChart>
      <c:catAx>
        <c:axId val="6802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3024"/>
        <c:crosses val="autoZero"/>
        <c:auto val="1"/>
        <c:lblAlgn val="ctr"/>
        <c:lblOffset val="100"/>
        <c:noMultiLvlLbl val="0"/>
      </c:catAx>
      <c:valAx>
        <c:axId val="6802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Lots / Land 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DOM'!$B$28:$ET$28</c:f>
            </c:numRef>
          </c:val>
          <c:extLst>
            <c:ext xmlns:c16="http://schemas.microsoft.com/office/drawing/2014/chart" uri="{C3380CC4-5D6E-409C-BE32-E72D297353CC}">
              <c16:uniqueId val="{00000000-2691-4A9D-B57B-2CBBD926D432}"/>
            </c:ext>
          </c:extLst>
        </c:ser>
        <c:ser>
          <c:idx val="1"/>
          <c:order val="1"/>
          <c:tx>
            <c:strRef>
              <c:f>'Avg DOM'!$A$29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DOM'!$B$29:$ET$29</c:f>
            </c:numRef>
          </c:val>
          <c:extLst>
            <c:ext xmlns:c16="http://schemas.microsoft.com/office/drawing/2014/chart" uri="{C3380CC4-5D6E-409C-BE32-E72D297353CC}">
              <c16:uniqueId val="{00000001-2691-4A9D-B57B-2CBBD926D432}"/>
            </c:ext>
          </c:extLst>
        </c:ser>
        <c:ser>
          <c:idx val="2"/>
          <c:order val="2"/>
          <c:tx>
            <c:strRef>
              <c:f>'Avg DOM'!$A$30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DOM'!$B$30:$ET$30</c:f>
            </c:numRef>
          </c:val>
          <c:extLst>
            <c:ext xmlns:c16="http://schemas.microsoft.com/office/drawing/2014/chart" uri="{C3380CC4-5D6E-409C-BE32-E72D297353CC}">
              <c16:uniqueId val="{00000002-2691-4A9D-B57B-2CBBD926D432}"/>
            </c:ext>
          </c:extLst>
        </c:ser>
        <c:ser>
          <c:idx val="3"/>
          <c:order val="3"/>
          <c:tx>
            <c:strRef>
              <c:f>'Avg DOM'!$A$31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DOM'!$B$31:$ET$31</c:f>
              <c:numCache>
                <c:formatCode>General</c:formatCode>
                <c:ptCount val="12"/>
                <c:pt idx="0">
                  <c:v>174</c:v>
                </c:pt>
                <c:pt idx="1">
                  <c:v>104</c:v>
                </c:pt>
                <c:pt idx="2">
                  <c:v>195</c:v>
                </c:pt>
                <c:pt idx="3">
                  <c:v>189</c:v>
                </c:pt>
                <c:pt idx="4">
                  <c:v>150</c:v>
                </c:pt>
                <c:pt idx="5">
                  <c:v>189</c:v>
                </c:pt>
                <c:pt idx="6">
                  <c:v>282</c:v>
                </c:pt>
                <c:pt idx="7">
                  <c:v>189</c:v>
                </c:pt>
                <c:pt idx="8">
                  <c:v>276</c:v>
                </c:pt>
                <c:pt idx="9">
                  <c:v>254</c:v>
                </c:pt>
                <c:pt idx="10">
                  <c:v>211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1-4A9D-B57B-2CBBD926D432}"/>
            </c:ext>
          </c:extLst>
        </c:ser>
        <c:ser>
          <c:idx val="4"/>
          <c:order val="4"/>
          <c:tx>
            <c:strRef>
              <c:f>'Avg DOM'!$A$32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DOM'!$B$32:$ET$32</c:f>
              <c:numCache>
                <c:formatCode>General</c:formatCode>
                <c:ptCount val="12"/>
                <c:pt idx="0">
                  <c:v>184</c:v>
                </c:pt>
                <c:pt idx="1">
                  <c:v>203</c:v>
                </c:pt>
                <c:pt idx="2">
                  <c:v>228</c:v>
                </c:pt>
                <c:pt idx="3">
                  <c:v>204</c:v>
                </c:pt>
                <c:pt idx="4">
                  <c:v>119</c:v>
                </c:pt>
                <c:pt idx="5">
                  <c:v>158</c:v>
                </c:pt>
                <c:pt idx="6">
                  <c:v>145</c:v>
                </c:pt>
                <c:pt idx="7">
                  <c:v>139</c:v>
                </c:pt>
                <c:pt idx="8">
                  <c:v>146</c:v>
                </c:pt>
                <c:pt idx="9">
                  <c:v>162</c:v>
                </c:pt>
                <c:pt idx="10">
                  <c:v>208</c:v>
                </c:pt>
                <c:pt idx="11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1-4A9D-B57B-2CBBD926D432}"/>
            </c:ext>
          </c:extLst>
        </c:ser>
        <c:ser>
          <c:idx val="5"/>
          <c:order val="5"/>
          <c:tx>
            <c:strRef>
              <c:f>'Avg DOM'!$A$33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DOM'!$B$33:$ET$33</c:f>
              <c:numCache>
                <c:formatCode>General</c:formatCode>
                <c:ptCount val="12"/>
                <c:pt idx="0">
                  <c:v>190</c:v>
                </c:pt>
                <c:pt idx="1">
                  <c:v>121</c:v>
                </c:pt>
                <c:pt idx="2">
                  <c:v>199</c:v>
                </c:pt>
                <c:pt idx="3">
                  <c:v>217</c:v>
                </c:pt>
                <c:pt idx="4">
                  <c:v>182</c:v>
                </c:pt>
                <c:pt idx="5">
                  <c:v>126</c:v>
                </c:pt>
                <c:pt idx="6">
                  <c:v>88</c:v>
                </c:pt>
                <c:pt idx="7">
                  <c:v>116</c:v>
                </c:pt>
                <c:pt idx="8">
                  <c:v>84</c:v>
                </c:pt>
                <c:pt idx="9">
                  <c:v>140</c:v>
                </c:pt>
                <c:pt idx="10">
                  <c:v>209</c:v>
                </c:pt>
                <c:pt idx="1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1-4A9D-B57B-2CBBD926D432}"/>
            </c:ext>
          </c:extLst>
        </c:ser>
        <c:ser>
          <c:idx val="6"/>
          <c:order val="6"/>
          <c:tx>
            <c:strRef>
              <c:f>'Avg DOM'!$A$34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DOM'!$B$34:$ET$34</c:f>
              <c:numCache>
                <c:formatCode>General</c:formatCode>
                <c:ptCount val="12"/>
                <c:pt idx="0">
                  <c:v>101</c:v>
                </c:pt>
                <c:pt idx="1">
                  <c:v>207</c:v>
                </c:pt>
                <c:pt idx="2">
                  <c:v>138</c:v>
                </c:pt>
                <c:pt idx="3">
                  <c:v>118</c:v>
                </c:pt>
                <c:pt idx="4">
                  <c:v>133</c:v>
                </c:pt>
                <c:pt idx="5">
                  <c:v>191</c:v>
                </c:pt>
                <c:pt idx="6">
                  <c:v>89</c:v>
                </c:pt>
                <c:pt idx="7">
                  <c:v>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91-4A9D-B57B-2CBBD926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2373488"/>
        <c:axId val="632374736"/>
        <c:axId val="0"/>
      </c:bar3DChart>
      <c:catAx>
        <c:axId val="63237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4736"/>
        <c:crosses val="autoZero"/>
        <c:auto val="1"/>
        <c:lblAlgn val="ctr"/>
        <c:lblOffset val="100"/>
        <c:noMultiLvlLbl val="0"/>
      </c:catAx>
      <c:valAx>
        <c:axId val="6323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Under Contracts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Under Contract'!$A$25</c:f>
              <c:strCache>
                <c:ptCount val="1"/>
                <c:pt idx="0">
                  <c:v>Under Contracts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'Total Under Contract'!$B$24:$DY$24</c:f>
              <c:numCache>
                <c:formatCode>[$-409]mmm\-yy</c:formatCode>
                <c:ptCount val="128"/>
                <c:pt idx="0">
                  <c:v>41287</c:v>
                </c:pt>
                <c:pt idx="1">
                  <c:v>41318</c:v>
                </c:pt>
                <c:pt idx="2">
                  <c:v>41346</c:v>
                </c:pt>
                <c:pt idx="3">
                  <c:v>41377</c:v>
                </c:pt>
                <c:pt idx="4">
                  <c:v>41407</c:v>
                </c:pt>
                <c:pt idx="5">
                  <c:v>41438</c:v>
                </c:pt>
                <c:pt idx="6">
                  <c:v>41468</c:v>
                </c:pt>
                <c:pt idx="7">
                  <c:v>41499</c:v>
                </c:pt>
                <c:pt idx="8">
                  <c:v>41530</c:v>
                </c:pt>
                <c:pt idx="9">
                  <c:v>41560</c:v>
                </c:pt>
                <c:pt idx="10">
                  <c:v>41591</c:v>
                </c:pt>
                <c:pt idx="11">
                  <c:v>41621</c:v>
                </c:pt>
                <c:pt idx="12">
                  <c:v>41652</c:v>
                </c:pt>
                <c:pt idx="13">
                  <c:v>41683</c:v>
                </c:pt>
                <c:pt idx="14">
                  <c:v>41711</c:v>
                </c:pt>
                <c:pt idx="15">
                  <c:v>41742</c:v>
                </c:pt>
                <c:pt idx="16">
                  <c:v>41772</c:v>
                </c:pt>
                <c:pt idx="17">
                  <c:v>41803</c:v>
                </c:pt>
                <c:pt idx="18">
                  <c:v>41833</c:v>
                </c:pt>
                <c:pt idx="19">
                  <c:v>41864</c:v>
                </c:pt>
                <c:pt idx="20">
                  <c:v>41895</c:v>
                </c:pt>
                <c:pt idx="21">
                  <c:v>41925</c:v>
                </c:pt>
                <c:pt idx="22">
                  <c:v>41956</c:v>
                </c:pt>
                <c:pt idx="23">
                  <c:v>41986</c:v>
                </c:pt>
                <c:pt idx="24">
                  <c:v>42017</c:v>
                </c:pt>
                <c:pt idx="25">
                  <c:v>42048</c:v>
                </c:pt>
                <c:pt idx="26">
                  <c:v>42076</c:v>
                </c:pt>
                <c:pt idx="27">
                  <c:v>42107</c:v>
                </c:pt>
                <c:pt idx="28">
                  <c:v>42137</c:v>
                </c:pt>
                <c:pt idx="29">
                  <c:v>42168</c:v>
                </c:pt>
                <c:pt idx="30">
                  <c:v>42198</c:v>
                </c:pt>
                <c:pt idx="31">
                  <c:v>42229</c:v>
                </c:pt>
                <c:pt idx="32">
                  <c:v>42260</c:v>
                </c:pt>
                <c:pt idx="33">
                  <c:v>42290</c:v>
                </c:pt>
                <c:pt idx="34">
                  <c:v>42321</c:v>
                </c:pt>
                <c:pt idx="35">
                  <c:v>42351</c:v>
                </c:pt>
                <c:pt idx="36">
                  <c:v>42382</c:v>
                </c:pt>
                <c:pt idx="37">
                  <c:v>42413</c:v>
                </c:pt>
                <c:pt idx="38">
                  <c:v>42442</c:v>
                </c:pt>
                <c:pt idx="39">
                  <c:v>42473</c:v>
                </c:pt>
                <c:pt idx="40">
                  <c:v>42503</c:v>
                </c:pt>
                <c:pt idx="41">
                  <c:v>42534</c:v>
                </c:pt>
                <c:pt idx="42">
                  <c:v>42564</c:v>
                </c:pt>
                <c:pt idx="43">
                  <c:v>42595</c:v>
                </c:pt>
                <c:pt idx="44">
                  <c:v>42626</c:v>
                </c:pt>
                <c:pt idx="45">
                  <c:v>42656</c:v>
                </c:pt>
                <c:pt idx="46">
                  <c:v>42687</c:v>
                </c:pt>
                <c:pt idx="47">
                  <c:v>42717</c:v>
                </c:pt>
                <c:pt idx="48">
                  <c:v>42748</c:v>
                </c:pt>
                <c:pt idx="49">
                  <c:v>42779</c:v>
                </c:pt>
                <c:pt idx="50">
                  <c:v>42807</c:v>
                </c:pt>
                <c:pt idx="51">
                  <c:v>42838</c:v>
                </c:pt>
                <c:pt idx="52">
                  <c:v>42868</c:v>
                </c:pt>
                <c:pt idx="53">
                  <c:v>42899</c:v>
                </c:pt>
                <c:pt idx="54">
                  <c:v>42929</c:v>
                </c:pt>
                <c:pt idx="55">
                  <c:v>42960</c:v>
                </c:pt>
                <c:pt idx="56">
                  <c:v>42991</c:v>
                </c:pt>
                <c:pt idx="57">
                  <c:v>43021</c:v>
                </c:pt>
                <c:pt idx="58">
                  <c:v>43052</c:v>
                </c:pt>
                <c:pt idx="59">
                  <c:v>43082</c:v>
                </c:pt>
                <c:pt idx="60">
                  <c:v>43113</c:v>
                </c:pt>
                <c:pt idx="61">
                  <c:v>43144</c:v>
                </c:pt>
                <c:pt idx="62">
                  <c:v>43172</c:v>
                </c:pt>
                <c:pt idx="63">
                  <c:v>43203</c:v>
                </c:pt>
                <c:pt idx="64">
                  <c:v>43233</c:v>
                </c:pt>
                <c:pt idx="65">
                  <c:v>43264</c:v>
                </c:pt>
                <c:pt idx="66">
                  <c:v>43294</c:v>
                </c:pt>
                <c:pt idx="67">
                  <c:v>43325</c:v>
                </c:pt>
                <c:pt idx="68">
                  <c:v>43356</c:v>
                </c:pt>
                <c:pt idx="69">
                  <c:v>43386</c:v>
                </c:pt>
                <c:pt idx="70">
                  <c:v>43417</c:v>
                </c:pt>
                <c:pt idx="71">
                  <c:v>43447</c:v>
                </c:pt>
                <c:pt idx="72">
                  <c:v>43478</c:v>
                </c:pt>
                <c:pt idx="73">
                  <c:v>43509</c:v>
                </c:pt>
                <c:pt idx="74">
                  <c:v>43537</c:v>
                </c:pt>
                <c:pt idx="75">
                  <c:v>43568</c:v>
                </c:pt>
                <c:pt idx="76">
                  <c:v>43598</c:v>
                </c:pt>
                <c:pt idx="77">
                  <c:v>43629</c:v>
                </c:pt>
                <c:pt idx="78">
                  <c:v>43659</c:v>
                </c:pt>
                <c:pt idx="79">
                  <c:v>43690</c:v>
                </c:pt>
                <c:pt idx="80">
                  <c:v>43721</c:v>
                </c:pt>
                <c:pt idx="81">
                  <c:v>43751</c:v>
                </c:pt>
                <c:pt idx="82">
                  <c:v>43782</c:v>
                </c:pt>
                <c:pt idx="83">
                  <c:v>43812</c:v>
                </c:pt>
                <c:pt idx="84">
                  <c:v>43843</c:v>
                </c:pt>
                <c:pt idx="85">
                  <c:v>43874</c:v>
                </c:pt>
                <c:pt idx="86">
                  <c:v>43903</c:v>
                </c:pt>
                <c:pt idx="87">
                  <c:v>43934</c:v>
                </c:pt>
                <c:pt idx="88">
                  <c:v>43964</c:v>
                </c:pt>
                <c:pt idx="89">
                  <c:v>43995</c:v>
                </c:pt>
                <c:pt idx="90">
                  <c:v>44025</c:v>
                </c:pt>
                <c:pt idx="91">
                  <c:v>44056</c:v>
                </c:pt>
                <c:pt idx="92">
                  <c:v>44087</c:v>
                </c:pt>
                <c:pt idx="93">
                  <c:v>44117</c:v>
                </c:pt>
                <c:pt idx="94">
                  <c:v>44148</c:v>
                </c:pt>
                <c:pt idx="95">
                  <c:v>44178</c:v>
                </c:pt>
                <c:pt idx="96">
                  <c:v>44209</c:v>
                </c:pt>
                <c:pt idx="97">
                  <c:v>44240</c:v>
                </c:pt>
                <c:pt idx="98">
                  <c:v>44268</c:v>
                </c:pt>
                <c:pt idx="99">
                  <c:v>44299</c:v>
                </c:pt>
                <c:pt idx="100">
                  <c:v>44329</c:v>
                </c:pt>
                <c:pt idx="101">
                  <c:v>44360</c:v>
                </c:pt>
                <c:pt idx="102">
                  <c:v>44390</c:v>
                </c:pt>
                <c:pt idx="103">
                  <c:v>44421</c:v>
                </c:pt>
                <c:pt idx="104">
                  <c:v>44452</c:v>
                </c:pt>
                <c:pt idx="105">
                  <c:v>44482</c:v>
                </c:pt>
                <c:pt idx="106">
                  <c:v>44513</c:v>
                </c:pt>
                <c:pt idx="107">
                  <c:v>44543</c:v>
                </c:pt>
                <c:pt idx="108">
                  <c:v>44574</c:v>
                </c:pt>
                <c:pt idx="109">
                  <c:v>44605</c:v>
                </c:pt>
                <c:pt idx="110">
                  <c:v>44633</c:v>
                </c:pt>
                <c:pt idx="111">
                  <c:v>44664</c:v>
                </c:pt>
                <c:pt idx="112">
                  <c:v>44694</c:v>
                </c:pt>
                <c:pt idx="113">
                  <c:v>44725</c:v>
                </c:pt>
                <c:pt idx="114">
                  <c:v>44755</c:v>
                </c:pt>
                <c:pt idx="115">
                  <c:v>44786</c:v>
                </c:pt>
                <c:pt idx="116">
                  <c:v>44817</c:v>
                </c:pt>
                <c:pt idx="117">
                  <c:v>44847</c:v>
                </c:pt>
                <c:pt idx="118">
                  <c:v>44878</c:v>
                </c:pt>
                <c:pt idx="119">
                  <c:v>44908</c:v>
                </c:pt>
                <c:pt idx="120">
                  <c:v>44939</c:v>
                </c:pt>
                <c:pt idx="121">
                  <c:v>44970</c:v>
                </c:pt>
                <c:pt idx="122">
                  <c:v>44998</c:v>
                </c:pt>
                <c:pt idx="123">
                  <c:v>45029</c:v>
                </c:pt>
                <c:pt idx="124">
                  <c:v>45059</c:v>
                </c:pt>
                <c:pt idx="125">
                  <c:v>45090</c:v>
                </c:pt>
                <c:pt idx="126">
                  <c:v>45120</c:v>
                </c:pt>
                <c:pt idx="127">
                  <c:v>45151</c:v>
                </c:pt>
              </c:numCache>
            </c:numRef>
          </c:cat>
          <c:val>
            <c:numRef>
              <c:f>'Total Under Contract'!$B$25:$DY$25</c:f>
              <c:numCache>
                <c:formatCode>General</c:formatCode>
                <c:ptCount val="128"/>
                <c:pt idx="0">
                  <c:v>333</c:v>
                </c:pt>
                <c:pt idx="1">
                  <c:v>366</c:v>
                </c:pt>
                <c:pt idx="2">
                  <c:v>447</c:v>
                </c:pt>
                <c:pt idx="3">
                  <c:v>462</c:v>
                </c:pt>
                <c:pt idx="4">
                  <c:v>423</c:v>
                </c:pt>
                <c:pt idx="5">
                  <c:v>385</c:v>
                </c:pt>
                <c:pt idx="6">
                  <c:v>368</c:v>
                </c:pt>
                <c:pt idx="7">
                  <c:v>403</c:v>
                </c:pt>
                <c:pt idx="8">
                  <c:v>396</c:v>
                </c:pt>
                <c:pt idx="9">
                  <c:v>384</c:v>
                </c:pt>
                <c:pt idx="10">
                  <c:v>363</c:v>
                </c:pt>
                <c:pt idx="11">
                  <c:v>269</c:v>
                </c:pt>
                <c:pt idx="12">
                  <c:v>330</c:v>
                </c:pt>
                <c:pt idx="13">
                  <c:v>367</c:v>
                </c:pt>
                <c:pt idx="14">
                  <c:v>412</c:v>
                </c:pt>
                <c:pt idx="15">
                  <c:v>475</c:v>
                </c:pt>
                <c:pt idx="16">
                  <c:v>429</c:v>
                </c:pt>
                <c:pt idx="17">
                  <c:v>391</c:v>
                </c:pt>
                <c:pt idx="18">
                  <c:v>402</c:v>
                </c:pt>
                <c:pt idx="19">
                  <c:v>407</c:v>
                </c:pt>
                <c:pt idx="20">
                  <c:v>435</c:v>
                </c:pt>
                <c:pt idx="21">
                  <c:v>444</c:v>
                </c:pt>
                <c:pt idx="22">
                  <c:v>400</c:v>
                </c:pt>
                <c:pt idx="23">
                  <c:v>335</c:v>
                </c:pt>
                <c:pt idx="24">
                  <c:v>330</c:v>
                </c:pt>
                <c:pt idx="25">
                  <c:v>367</c:v>
                </c:pt>
                <c:pt idx="26">
                  <c:v>412</c:v>
                </c:pt>
                <c:pt idx="27">
                  <c:v>475</c:v>
                </c:pt>
                <c:pt idx="28">
                  <c:v>429</c:v>
                </c:pt>
                <c:pt idx="29">
                  <c:v>391</c:v>
                </c:pt>
                <c:pt idx="30">
                  <c:v>402</c:v>
                </c:pt>
                <c:pt idx="31">
                  <c:v>407</c:v>
                </c:pt>
                <c:pt idx="32">
                  <c:v>435</c:v>
                </c:pt>
                <c:pt idx="33">
                  <c:v>444</c:v>
                </c:pt>
                <c:pt idx="34">
                  <c:v>400</c:v>
                </c:pt>
                <c:pt idx="35">
                  <c:v>335</c:v>
                </c:pt>
                <c:pt idx="36">
                  <c:v>345</c:v>
                </c:pt>
                <c:pt idx="37">
                  <c:v>370</c:v>
                </c:pt>
                <c:pt idx="38">
                  <c:v>395</c:v>
                </c:pt>
                <c:pt idx="39">
                  <c:v>434</c:v>
                </c:pt>
                <c:pt idx="40">
                  <c:v>445</c:v>
                </c:pt>
                <c:pt idx="41">
                  <c:v>389</c:v>
                </c:pt>
                <c:pt idx="42">
                  <c:v>416</c:v>
                </c:pt>
                <c:pt idx="43">
                  <c:v>431</c:v>
                </c:pt>
                <c:pt idx="44">
                  <c:v>426</c:v>
                </c:pt>
                <c:pt idx="45">
                  <c:v>366</c:v>
                </c:pt>
                <c:pt idx="46">
                  <c:v>370</c:v>
                </c:pt>
                <c:pt idx="47">
                  <c:v>267</c:v>
                </c:pt>
                <c:pt idx="48">
                  <c:v>330</c:v>
                </c:pt>
                <c:pt idx="49">
                  <c:v>367</c:v>
                </c:pt>
                <c:pt idx="50">
                  <c:v>451</c:v>
                </c:pt>
                <c:pt idx="51">
                  <c:v>473</c:v>
                </c:pt>
                <c:pt idx="52">
                  <c:v>461</c:v>
                </c:pt>
                <c:pt idx="53">
                  <c:v>410</c:v>
                </c:pt>
                <c:pt idx="54">
                  <c:v>422</c:v>
                </c:pt>
                <c:pt idx="55">
                  <c:v>419</c:v>
                </c:pt>
                <c:pt idx="56">
                  <c:v>442</c:v>
                </c:pt>
                <c:pt idx="57">
                  <c:v>413</c:v>
                </c:pt>
                <c:pt idx="58">
                  <c:v>390</c:v>
                </c:pt>
                <c:pt idx="59">
                  <c:v>280</c:v>
                </c:pt>
                <c:pt idx="60">
                  <c:v>304</c:v>
                </c:pt>
                <c:pt idx="61">
                  <c:v>394</c:v>
                </c:pt>
                <c:pt idx="62">
                  <c:v>414</c:v>
                </c:pt>
                <c:pt idx="63">
                  <c:v>439</c:v>
                </c:pt>
                <c:pt idx="64">
                  <c:v>435</c:v>
                </c:pt>
                <c:pt idx="65">
                  <c:v>390</c:v>
                </c:pt>
                <c:pt idx="66">
                  <c:v>424</c:v>
                </c:pt>
                <c:pt idx="67">
                  <c:v>416</c:v>
                </c:pt>
                <c:pt idx="68">
                  <c:v>367</c:v>
                </c:pt>
                <c:pt idx="69">
                  <c:v>335</c:v>
                </c:pt>
                <c:pt idx="70">
                  <c:v>345</c:v>
                </c:pt>
                <c:pt idx="71">
                  <c:v>254</c:v>
                </c:pt>
                <c:pt idx="72">
                  <c:v>323</c:v>
                </c:pt>
                <c:pt idx="73">
                  <c:v>380</c:v>
                </c:pt>
                <c:pt idx="74">
                  <c:v>451</c:v>
                </c:pt>
                <c:pt idx="75">
                  <c:v>459</c:v>
                </c:pt>
                <c:pt idx="76">
                  <c:v>423</c:v>
                </c:pt>
                <c:pt idx="77">
                  <c:v>405</c:v>
                </c:pt>
                <c:pt idx="78">
                  <c:v>454</c:v>
                </c:pt>
                <c:pt idx="79">
                  <c:v>435</c:v>
                </c:pt>
                <c:pt idx="80">
                  <c:v>430</c:v>
                </c:pt>
                <c:pt idx="81">
                  <c:v>471</c:v>
                </c:pt>
                <c:pt idx="82">
                  <c:v>402</c:v>
                </c:pt>
                <c:pt idx="83">
                  <c:v>327</c:v>
                </c:pt>
                <c:pt idx="84">
                  <c:v>381</c:v>
                </c:pt>
                <c:pt idx="85">
                  <c:v>500</c:v>
                </c:pt>
                <c:pt idx="86">
                  <c:v>442</c:v>
                </c:pt>
                <c:pt idx="87">
                  <c:v>374</c:v>
                </c:pt>
                <c:pt idx="88">
                  <c:v>549</c:v>
                </c:pt>
                <c:pt idx="89">
                  <c:v>843</c:v>
                </c:pt>
                <c:pt idx="90">
                  <c:v>914</c:v>
                </c:pt>
                <c:pt idx="91">
                  <c:v>989</c:v>
                </c:pt>
                <c:pt idx="92">
                  <c:v>978</c:v>
                </c:pt>
                <c:pt idx="93">
                  <c:v>926</c:v>
                </c:pt>
                <c:pt idx="94">
                  <c:v>841</c:v>
                </c:pt>
                <c:pt idx="95">
                  <c:v>709</c:v>
                </c:pt>
                <c:pt idx="96">
                  <c:v>766</c:v>
                </c:pt>
                <c:pt idx="97">
                  <c:v>825</c:v>
                </c:pt>
                <c:pt idx="98">
                  <c:v>883</c:v>
                </c:pt>
                <c:pt idx="99">
                  <c:v>923</c:v>
                </c:pt>
                <c:pt idx="100">
                  <c:v>856</c:v>
                </c:pt>
                <c:pt idx="101">
                  <c:v>728</c:v>
                </c:pt>
                <c:pt idx="102">
                  <c:v>708</c:v>
                </c:pt>
                <c:pt idx="103">
                  <c:v>739</c:v>
                </c:pt>
                <c:pt idx="104">
                  <c:v>783</c:v>
                </c:pt>
                <c:pt idx="105">
                  <c:v>776</c:v>
                </c:pt>
                <c:pt idx="106">
                  <c:v>734</c:v>
                </c:pt>
                <c:pt idx="107">
                  <c:v>614</c:v>
                </c:pt>
                <c:pt idx="108">
                  <c:v>651</c:v>
                </c:pt>
                <c:pt idx="109">
                  <c:v>711</c:v>
                </c:pt>
                <c:pt idx="110">
                  <c:v>686</c:v>
                </c:pt>
                <c:pt idx="111">
                  <c:v>663</c:v>
                </c:pt>
                <c:pt idx="112">
                  <c:v>557</c:v>
                </c:pt>
                <c:pt idx="113">
                  <c:v>482</c:v>
                </c:pt>
                <c:pt idx="114">
                  <c:v>488</c:v>
                </c:pt>
                <c:pt idx="115">
                  <c:v>483</c:v>
                </c:pt>
                <c:pt idx="116">
                  <c:v>471</c:v>
                </c:pt>
                <c:pt idx="117">
                  <c:v>424</c:v>
                </c:pt>
                <c:pt idx="118">
                  <c:v>365</c:v>
                </c:pt>
                <c:pt idx="119">
                  <c:v>308</c:v>
                </c:pt>
                <c:pt idx="120">
                  <c:v>402</c:v>
                </c:pt>
                <c:pt idx="121">
                  <c:v>430</c:v>
                </c:pt>
                <c:pt idx="122">
                  <c:v>419</c:v>
                </c:pt>
                <c:pt idx="123">
                  <c:v>418</c:v>
                </c:pt>
                <c:pt idx="124">
                  <c:v>399</c:v>
                </c:pt>
                <c:pt idx="125">
                  <c:v>353</c:v>
                </c:pt>
                <c:pt idx="126">
                  <c:v>373</c:v>
                </c:pt>
                <c:pt idx="127">
                  <c:v>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5-4F22-8FB6-2046E6A7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14248"/>
        <c:axId val="723212936"/>
      </c:lineChart>
      <c:dateAx>
        <c:axId val="72321424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2936"/>
        <c:crosses val="autoZero"/>
        <c:auto val="1"/>
        <c:lblOffset val="100"/>
        <c:baseTimeUnit val="months"/>
      </c:dateAx>
      <c:valAx>
        <c:axId val="7232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Under Contract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Under Contract'!$A$3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Contract'!$B$3:$M$3</c:f>
            </c:numRef>
          </c:val>
          <c:extLst>
            <c:ext xmlns:c16="http://schemas.microsoft.com/office/drawing/2014/chart" uri="{C3380CC4-5D6E-409C-BE32-E72D297353CC}">
              <c16:uniqueId val="{00000000-91ED-4A15-BD5D-21D216CEB635}"/>
            </c:ext>
          </c:extLst>
        </c:ser>
        <c:ser>
          <c:idx val="1"/>
          <c:order val="1"/>
          <c:tx>
            <c:strRef>
              <c:f>'Total Under Contract'!$A$4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Contract'!$B$4:$M$4</c:f>
            </c:numRef>
          </c:val>
          <c:extLst>
            <c:ext xmlns:c16="http://schemas.microsoft.com/office/drawing/2014/chart" uri="{C3380CC4-5D6E-409C-BE32-E72D297353CC}">
              <c16:uniqueId val="{00000001-91ED-4A15-BD5D-21D216CEB635}"/>
            </c:ext>
          </c:extLst>
        </c:ser>
        <c:ser>
          <c:idx val="2"/>
          <c:order val="2"/>
          <c:tx>
            <c:strRef>
              <c:f>'Total Under Contract'!$A$5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Contract'!$B$5:$M$5</c:f>
            </c:numRef>
          </c:val>
          <c:extLst>
            <c:ext xmlns:c16="http://schemas.microsoft.com/office/drawing/2014/chart" uri="{C3380CC4-5D6E-409C-BE32-E72D297353CC}">
              <c16:uniqueId val="{00000002-91ED-4A15-BD5D-21D216CEB635}"/>
            </c:ext>
          </c:extLst>
        </c:ser>
        <c:ser>
          <c:idx val="3"/>
          <c:order val="3"/>
          <c:tx>
            <c:strRef>
              <c:f>'Total Under Contract'!$A$6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Contract'!$B$6:$M$6</c:f>
            </c:numRef>
          </c:val>
          <c:extLst>
            <c:ext xmlns:c16="http://schemas.microsoft.com/office/drawing/2014/chart" uri="{C3380CC4-5D6E-409C-BE32-E72D297353CC}">
              <c16:uniqueId val="{00000003-91ED-4A15-BD5D-21D216CEB635}"/>
            </c:ext>
          </c:extLst>
        </c:ser>
        <c:ser>
          <c:idx val="4"/>
          <c:order val="4"/>
          <c:tx>
            <c:strRef>
              <c:f>'Total Under Contract'!$A$7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Contract'!$B$7:$M$7</c:f>
            </c:numRef>
          </c:val>
          <c:extLst>
            <c:ext xmlns:c16="http://schemas.microsoft.com/office/drawing/2014/chart" uri="{C3380CC4-5D6E-409C-BE32-E72D297353CC}">
              <c16:uniqueId val="{00000004-91ED-4A15-BD5D-21D216CEB635}"/>
            </c:ext>
          </c:extLst>
        </c:ser>
        <c:ser>
          <c:idx val="5"/>
          <c:order val="5"/>
          <c:tx>
            <c:strRef>
              <c:f>'Total Under Contract'!$A$8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Contract'!$B$8:$M$8</c:f>
            </c:numRef>
          </c:val>
          <c:extLst>
            <c:ext xmlns:c16="http://schemas.microsoft.com/office/drawing/2014/chart" uri="{C3380CC4-5D6E-409C-BE32-E72D297353CC}">
              <c16:uniqueId val="{00000005-91ED-4A15-BD5D-21D216CEB635}"/>
            </c:ext>
          </c:extLst>
        </c:ser>
        <c:ser>
          <c:idx val="6"/>
          <c:order val="6"/>
          <c:tx>
            <c:strRef>
              <c:f>'Total Under Contract'!$A$9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Contract'!$B$9:$M$9</c:f>
            </c:numRef>
          </c:val>
          <c:extLst>
            <c:ext xmlns:c16="http://schemas.microsoft.com/office/drawing/2014/chart" uri="{C3380CC4-5D6E-409C-BE32-E72D297353CC}">
              <c16:uniqueId val="{00000006-91ED-4A15-BD5D-21D216CEB635}"/>
            </c:ext>
          </c:extLst>
        </c:ser>
        <c:ser>
          <c:idx val="7"/>
          <c:order val="7"/>
          <c:tx>
            <c:strRef>
              <c:f>'Total Under Contract'!$A$10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Contract'!$B$10:$M$10</c:f>
              <c:numCache>
                <c:formatCode>General</c:formatCode>
                <c:ptCount val="12"/>
                <c:pt idx="0">
                  <c:v>381</c:v>
                </c:pt>
                <c:pt idx="1">
                  <c:v>500</c:v>
                </c:pt>
                <c:pt idx="2">
                  <c:v>442</c:v>
                </c:pt>
                <c:pt idx="3">
                  <c:v>374</c:v>
                </c:pt>
                <c:pt idx="4">
                  <c:v>549</c:v>
                </c:pt>
                <c:pt idx="5">
                  <c:v>843</c:v>
                </c:pt>
                <c:pt idx="6">
                  <c:v>914</c:v>
                </c:pt>
                <c:pt idx="7">
                  <c:v>989</c:v>
                </c:pt>
                <c:pt idx="8">
                  <c:v>978</c:v>
                </c:pt>
                <c:pt idx="9">
                  <c:v>926</c:v>
                </c:pt>
                <c:pt idx="10">
                  <c:v>841</c:v>
                </c:pt>
                <c:pt idx="11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ED-4A15-BD5D-21D216CEB635}"/>
            </c:ext>
          </c:extLst>
        </c:ser>
        <c:ser>
          <c:idx val="8"/>
          <c:order val="8"/>
          <c:tx>
            <c:strRef>
              <c:f>'Total Under Contract'!$A$11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Contract'!$B$11:$M$11</c:f>
              <c:numCache>
                <c:formatCode>General</c:formatCode>
                <c:ptCount val="12"/>
                <c:pt idx="0">
                  <c:v>766</c:v>
                </c:pt>
                <c:pt idx="1">
                  <c:v>825</c:v>
                </c:pt>
                <c:pt idx="2">
                  <c:v>883</c:v>
                </c:pt>
                <c:pt idx="3">
                  <c:v>923</c:v>
                </c:pt>
                <c:pt idx="4">
                  <c:v>856</c:v>
                </c:pt>
                <c:pt idx="5">
                  <c:v>728</c:v>
                </c:pt>
                <c:pt idx="6">
                  <c:v>708</c:v>
                </c:pt>
                <c:pt idx="7">
                  <c:v>739</c:v>
                </c:pt>
                <c:pt idx="8">
                  <c:v>783</c:v>
                </c:pt>
                <c:pt idx="9">
                  <c:v>776</c:v>
                </c:pt>
                <c:pt idx="10">
                  <c:v>734</c:v>
                </c:pt>
                <c:pt idx="11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ED-4A15-BD5D-21D216CEB635}"/>
            </c:ext>
          </c:extLst>
        </c:ser>
        <c:ser>
          <c:idx val="9"/>
          <c:order val="9"/>
          <c:tx>
            <c:strRef>
              <c:f>'Total Under Contract'!$A$12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Contract'!$B$12:$M$12</c:f>
              <c:numCache>
                <c:formatCode>General</c:formatCode>
                <c:ptCount val="12"/>
                <c:pt idx="0">
                  <c:v>651</c:v>
                </c:pt>
                <c:pt idx="1">
                  <c:v>711</c:v>
                </c:pt>
                <c:pt idx="2">
                  <c:v>686</c:v>
                </c:pt>
                <c:pt idx="3">
                  <c:v>663</c:v>
                </c:pt>
                <c:pt idx="4">
                  <c:v>557</c:v>
                </c:pt>
                <c:pt idx="5">
                  <c:v>482</c:v>
                </c:pt>
                <c:pt idx="6">
                  <c:v>488</c:v>
                </c:pt>
                <c:pt idx="7">
                  <c:v>483</c:v>
                </c:pt>
                <c:pt idx="8">
                  <c:v>471</c:v>
                </c:pt>
                <c:pt idx="9">
                  <c:v>424</c:v>
                </c:pt>
                <c:pt idx="10">
                  <c:v>365</c:v>
                </c:pt>
                <c:pt idx="11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ED-4A15-BD5D-21D216CEB635}"/>
            </c:ext>
          </c:extLst>
        </c:ser>
        <c:ser>
          <c:idx val="10"/>
          <c:order val="10"/>
          <c:tx>
            <c:strRef>
              <c:f>'Total Under Contract'!$A$13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Contract'!$B$13:$M$13</c:f>
              <c:numCache>
                <c:formatCode>General</c:formatCode>
                <c:ptCount val="12"/>
                <c:pt idx="0">
                  <c:v>402</c:v>
                </c:pt>
                <c:pt idx="1">
                  <c:v>430</c:v>
                </c:pt>
                <c:pt idx="2">
                  <c:v>419</c:v>
                </c:pt>
                <c:pt idx="3">
                  <c:v>418</c:v>
                </c:pt>
                <c:pt idx="4">
                  <c:v>399</c:v>
                </c:pt>
                <c:pt idx="5">
                  <c:v>353</c:v>
                </c:pt>
                <c:pt idx="6">
                  <c:v>373</c:v>
                </c:pt>
                <c:pt idx="7">
                  <c:v>405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ED-4A15-BD5D-21D216CE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9160464"/>
        <c:axId val="219158384"/>
        <c:axId val="0"/>
      </c:bar3DChart>
      <c:catAx>
        <c:axId val="21916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58384"/>
        <c:crosses val="autoZero"/>
        <c:auto val="1"/>
        <c:lblAlgn val="ctr"/>
        <c:lblOffset val="100"/>
        <c:noMultiLvlLbl val="0"/>
      </c:catAx>
      <c:valAx>
        <c:axId val="2191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6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8"/>
          <c:order val="8"/>
          <c:tx>
            <c:strRef>
              <c:f>'YOY New Inventory'!$A$26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Inventory'!$B$26:$M$26</c:f>
              <c:numCache>
                <c:formatCode>General</c:formatCode>
                <c:ptCount val="12"/>
                <c:pt idx="0">
                  <c:v>1330</c:v>
                </c:pt>
                <c:pt idx="1">
                  <c:v>1324</c:v>
                </c:pt>
                <c:pt idx="2">
                  <c:v>1356</c:v>
                </c:pt>
                <c:pt idx="3">
                  <c:v>1316</c:v>
                </c:pt>
                <c:pt idx="4">
                  <c:v>1233</c:v>
                </c:pt>
                <c:pt idx="5">
                  <c:v>965</c:v>
                </c:pt>
                <c:pt idx="6">
                  <c:v>873</c:v>
                </c:pt>
                <c:pt idx="7">
                  <c:v>715</c:v>
                </c:pt>
                <c:pt idx="8">
                  <c:v>679</c:v>
                </c:pt>
                <c:pt idx="9">
                  <c:v>646</c:v>
                </c:pt>
                <c:pt idx="10">
                  <c:v>618</c:v>
                </c:pt>
                <c:pt idx="11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C-453B-88C7-1745F622BAF6}"/>
            </c:ext>
          </c:extLst>
        </c:ser>
        <c:ser>
          <c:idx val="9"/>
          <c:order val="9"/>
          <c:tx>
            <c:strRef>
              <c:f>'YOY New Inventory'!$A$27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Inventory'!$B$27:$M$27</c:f>
              <c:numCache>
                <c:formatCode>General</c:formatCode>
                <c:ptCount val="12"/>
                <c:pt idx="0">
                  <c:v>443</c:v>
                </c:pt>
                <c:pt idx="1">
                  <c:v>413</c:v>
                </c:pt>
                <c:pt idx="2">
                  <c:v>359</c:v>
                </c:pt>
                <c:pt idx="3">
                  <c:v>388</c:v>
                </c:pt>
                <c:pt idx="4">
                  <c:v>400</c:v>
                </c:pt>
                <c:pt idx="5">
                  <c:v>422</c:v>
                </c:pt>
                <c:pt idx="6">
                  <c:v>476</c:v>
                </c:pt>
                <c:pt idx="7">
                  <c:v>500</c:v>
                </c:pt>
                <c:pt idx="8">
                  <c:v>497</c:v>
                </c:pt>
                <c:pt idx="9">
                  <c:v>425</c:v>
                </c:pt>
                <c:pt idx="10">
                  <c:v>377</c:v>
                </c:pt>
                <c:pt idx="11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C-453B-88C7-1745F622BAF6}"/>
            </c:ext>
          </c:extLst>
        </c:ser>
        <c:ser>
          <c:idx val="10"/>
          <c:order val="10"/>
          <c:tx>
            <c:strRef>
              <c:f>'YOY New Inventory'!$A$28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Inventory'!$B$28:$M$28</c:f>
              <c:numCache>
                <c:formatCode>General</c:formatCode>
                <c:ptCount val="12"/>
                <c:pt idx="0">
                  <c:v>281</c:v>
                </c:pt>
                <c:pt idx="1">
                  <c:v>261</c:v>
                </c:pt>
                <c:pt idx="2">
                  <c:v>264</c:v>
                </c:pt>
                <c:pt idx="3">
                  <c:v>322</c:v>
                </c:pt>
                <c:pt idx="4">
                  <c:v>412</c:v>
                </c:pt>
                <c:pt idx="5">
                  <c:v>529</c:v>
                </c:pt>
                <c:pt idx="6">
                  <c:v>560</c:v>
                </c:pt>
                <c:pt idx="7">
                  <c:v>546</c:v>
                </c:pt>
                <c:pt idx="8">
                  <c:v>509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3C-453B-88C7-1745F622BAF6}"/>
            </c:ext>
          </c:extLst>
        </c:ser>
        <c:ser>
          <c:idx val="11"/>
          <c:order val="11"/>
          <c:tx>
            <c:strRef>
              <c:f>'YOY New Inventory'!$A$29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Inventory'!$B$29:$M$29</c:f>
              <c:numCache>
                <c:formatCode>General</c:formatCode>
                <c:ptCount val="12"/>
                <c:pt idx="0">
                  <c:v>391</c:v>
                </c:pt>
                <c:pt idx="1">
                  <c:v>372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410</c:v>
                </c:pt>
                <c:pt idx="6">
                  <c:v>451</c:v>
                </c:pt>
                <c:pt idx="7">
                  <c:v>470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C-453B-88C7-1745F622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8540703"/>
        <c:axId val="88543615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Inventory'!$A$18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Inventory'!$B$18:$M$18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1726</c:v>
                      </c:pt>
                      <c:pt idx="1">
                        <c:v>1784</c:v>
                      </c:pt>
                      <c:pt idx="2">
                        <c:v>1836</c:v>
                      </c:pt>
                      <c:pt idx="3">
                        <c:v>1860</c:v>
                      </c:pt>
                      <c:pt idx="4">
                        <c:v>1873</c:v>
                      </c:pt>
                      <c:pt idx="5">
                        <c:v>1805</c:v>
                      </c:pt>
                      <c:pt idx="6">
                        <c:v>1815</c:v>
                      </c:pt>
                      <c:pt idx="7">
                        <c:v>1798</c:v>
                      </c:pt>
                      <c:pt idx="8">
                        <c:v>1782</c:v>
                      </c:pt>
                      <c:pt idx="9">
                        <c:v>1806</c:v>
                      </c:pt>
                      <c:pt idx="10">
                        <c:v>1772</c:v>
                      </c:pt>
                      <c:pt idx="11">
                        <c:v>1640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D3C-453B-88C7-1745F622BAF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Inventory'!$A$19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Inventory'!$B$19:$M$19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1714</c:v>
                      </c:pt>
                      <c:pt idx="1">
                        <c:v>1783</c:v>
                      </c:pt>
                      <c:pt idx="2">
                        <c:v>1830</c:v>
                      </c:pt>
                      <c:pt idx="3">
                        <c:v>1899</c:v>
                      </c:pt>
                      <c:pt idx="4">
                        <c:v>1895</c:v>
                      </c:pt>
                      <c:pt idx="5">
                        <c:v>1851</c:v>
                      </c:pt>
                      <c:pt idx="6">
                        <c:v>1826</c:v>
                      </c:pt>
                      <c:pt idx="7">
                        <c:v>1821</c:v>
                      </c:pt>
                      <c:pt idx="8">
                        <c:v>1688</c:v>
                      </c:pt>
                      <c:pt idx="9">
                        <c:v>1771</c:v>
                      </c:pt>
                      <c:pt idx="10">
                        <c:v>1751</c:v>
                      </c:pt>
                      <c:pt idx="11">
                        <c:v>1628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D3C-453B-88C7-1745F622BAF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Inventory'!$A$20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Inventory'!$B$20:$M$20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1685</c:v>
                      </c:pt>
                      <c:pt idx="1">
                        <c:v>1765</c:v>
                      </c:pt>
                      <c:pt idx="2">
                        <c:v>1893</c:v>
                      </c:pt>
                      <c:pt idx="3">
                        <c:v>1899</c:v>
                      </c:pt>
                      <c:pt idx="4">
                        <c:v>1954</c:v>
                      </c:pt>
                      <c:pt idx="5">
                        <c:v>1959</c:v>
                      </c:pt>
                      <c:pt idx="6">
                        <c:v>1850</c:v>
                      </c:pt>
                      <c:pt idx="7">
                        <c:v>1964</c:v>
                      </c:pt>
                      <c:pt idx="8">
                        <c:v>1908</c:v>
                      </c:pt>
                      <c:pt idx="9">
                        <c:v>1883</c:v>
                      </c:pt>
                      <c:pt idx="10">
                        <c:v>1874</c:v>
                      </c:pt>
                      <c:pt idx="11">
                        <c:v>1650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D3C-453B-88C7-1745F622BAF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Inventory'!$A$21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Inventory'!$B$21:$M$21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1718</c:v>
                      </c:pt>
                      <c:pt idx="1">
                        <c:v>1794</c:v>
                      </c:pt>
                      <c:pt idx="2">
                        <c:v>1864</c:v>
                      </c:pt>
                      <c:pt idx="3">
                        <c:v>1897</c:v>
                      </c:pt>
                      <c:pt idx="4">
                        <c:v>1896</c:v>
                      </c:pt>
                      <c:pt idx="5">
                        <c:v>1872</c:v>
                      </c:pt>
                      <c:pt idx="6">
                        <c:v>1828</c:v>
                      </c:pt>
                      <c:pt idx="7">
                        <c:v>1828</c:v>
                      </c:pt>
                      <c:pt idx="8">
                        <c:v>1794</c:v>
                      </c:pt>
                      <c:pt idx="9">
                        <c:v>1751</c:v>
                      </c:pt>
                      <c:pt idx="10">
                        <c:v>1692</c:v>
                      </c:pt>
                      <c:pt idx="11">
                        <c:v>1551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D3C-453B-88C7-1745F622BAF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Inventory'!$B$22:$M$22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1576</c:v>
                      </c:pt>
                      <c:pt idx="1">
                        <c:v>1649</c:v>
                      </c:pt>
                      <c:pt idx="2">
                        <c:v>1753</c:v>
                      </c:pt>
                      <c:pt idx="3">
                        <c:v>1803</c:v>
                      </c:pt>
                      <c:pt idx="4">
                        <c:v>1722</c:v>
                      </c:pt>
                      <c:pt idx="5">
                        <c:v>1726</c:v>
                      </c:pt>
                      <c:pt idx="6">
                        <c:v>1668</c:v>
                      </c:pt>
                      <c:pt idx="7">
                        <c:v>1624</c:v>
                      </c:pt>
                      <c:pt idx="8">
                        <c:v>1617</c:v>
                      </c:pt>
                      <c:pt idx="9">
                        <c:v>1602</c:v>
                      </c:pt>
                      <c:pt idx="10">
                        <c:v>1508</c:v>
                      </c:pt>
                      <c:pt idx="11">
                        <c:v>1403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D3C-453B-88C7-1745F622BAF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Inventory'!$A$23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Inventory'!$B$23:$M$23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1439</c:v>
                      </c:pt>
                      <c:pt idx="1">
                        <c:v>1494</c:v>
                      </c:pt>
                      <c:pt idx="2">
                        <c:v>1499</c:v>
                      </c:pt>
                      <c:pt idx="3">
                        <c:v>1526</c:v>
                      </c:pt>
                      <c:pt idx="4">
                        <c:v>1540</c:v>
                      </c:pt>
                      <c:pt idx="5">
                        <c:v>1508</c:v>
                      </c:pt>
                      <c:pt idx="6">
                        <c:v>1498</c:v>
                      </c:pt>
                      <c:pt idx="7">
                        <c:v>1504</c:v>
                      </c:pt>
                      <c:pt idx="8">
                        <c:v>1477</c:v>
                      </c:pt>
                      <c:pt idx="9">
                        <c:v>1488</c:v>
                      </c:pt>
                      <c:pt idx="10">
                        <c:v>1443</c:v>
                      </c:pt>
                      <c:pt idx="11">
                        <c:v>1347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D3C-453B-88C7-1745F622BAF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Inventory'!$B$24:$M$24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1358</c:v>
                      </c:pt>
                      <c:pt idx="1">
                        <c:v>1428</c:v>
                      </c:pt>
                      <c:pt idx="2">
                        <c:v>1500</c:v>
                      </c:pt>
                      <c:pt idx="3">
                        <c:v>1489</c:v>
                      </c:pt>
                      <c:pt idx="4">
                        <c:v>1507</c:v>
                      </c:pt>
                      <c:pt idx="5">
                        <c:v>1459</c:v>
                      </c:pt>
                      <c:pt idx="6">
                        <c:v>1455</c:v>
                      </c:pt>
                      <c:pt idx="7">
                        <c:v>1519</c:v>
                      </c:pt>
                      <c:pt idx="8">
                        <c:v>1498</c:v>
                      </c:pt>
                      <c:pt idx="9">
                        <c:v>1523</c:v>
                      </c:pt>
                      <c:pt idx="10">
                        <c:v>1507</c:v>
                      </c:pt>
                      <c:pt idx="11">
                        <c:v>1434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D3C-453B-88C7-1745F622BAF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Inventory'!$A$25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Inventory'!$B$25:$M$25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1487</c:v>
                      </c:pt>
                      <c:pt idx="1">
                        <c:v>1547</c:v>
                      </c:pt>
                      <c:pt idx="2">
                        <c:v>1641</c:v>
                      </c:pt>
                      <c:pt idx="3">
                        <c:v>1662</c:v>
                      </c:pt>
                      <c:pt idx="4">
                        <c:v>1620</c:v>
                      </c:pt>
                      <c:pt idx="5">
                        <c:v>1574</c:v>
                      </c:pt>
                      <c:pt idx="6">
                        <c:v>1502</c:v>
                      </c:pt>
                      <c:pt idx="7">
                        <c:v>1491</c:v>
                      </c:pt>
                      <c:pt idx="8">
                        <c:v>1465</c:v>
                      </c:pt>
                      <c:pt idx="9">
                        <c:v>1482</c:v>
                      </c:pt>
                      <c:pt idx="10">
                        <c:v>1493</c:v>
                      </c:pt>
                      <c:pt idx="11">
                        <c:v>1336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D3C-453B-88C7-1745F622BAF6}"/>
                  </c:ext>
                </c:extLst>
              </c15:ser>
            </c15:filteredBarSeries>
          </c:ext>
        </c:extLst>
      </c:bar3DChart>
      <c:catAx>
        <c:axId val="885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3615"/>
        <c:crosses val="autoZero"/>
        <c:auto val="1"/>
        <c:lblAlgn val="ctr"/>
        <c:lblOffset val="100"/>
        <c:noMultiLvlLbl val="0"/>
      </c:catAx>
      <c:valAx>
        <c:axId val="88543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Year To Date 
2021 
Number of Building Permits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Total Building Permits</c:v>
          </c:tx>
          <c:spPr>
            <a:solidFill>
              <a:srgbClr val="FF0000"/>
            </a:solidFill>
            <a:ln>
              <a:solidFill>
                <a:srgbClr val="0070C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921-42F7-95B0-25FE1DC05450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921-42F7-95B0-25FE1DC05450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921-42F7-95B0-25FE1DC05450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921-42F7-95B0-25FE1DC05450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3921-42F7-95B0-25FE1DC05450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921-42F7-95B0-25FE1DC05450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3921-42F7-95B0-25FE1DC05450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921-42F7-95B0-25FE1DC05450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921-42F7-95B0-25FE1DC05450}"/>
              </c:ext>
            </c:extLst>
          </c:dPt>
          <c:dPt>
            <c:idx val="1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921-42F7-95B0-25FE1DC054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'NC Numbers'!$A$208:$A$227</c:f>
            </c:multiLvlStrRef>
          </c:cat>
          <c:val>
            <c:numRef>
              <c:f>'NC Numbers'!$B$208:$B$227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solidFill>
                      <a:srgbClr val="0070C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011-4EAC-9DA1-A2BCFC36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291824"/>
        <c:axId val="1545084448"/>
      </c:barChart>
      <c:catAx>
        <c:axId val="181329182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45084448"/>
        <c:crosses val="autoZero"/>
        <c:auto val="1"/>
        <c:lblAlgn val="ctr"/>
        <c:lblOffset val="100"/>
        <c:noMultiLvlLbl val="1"/>
      </c:catAx>
      <c:valAx>
        <c:axId val="15450844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3291824"/>
        <c:crosses val="max"/>
        <c:crossBetween val="between"/>
      </c:valAx>
    </c:plotArea>
    <c:plotVisOnly val="1"/>
    <c:dispBlanksAs val="zero"/>
    <c:showDLblsOverMax val="1"/>
  </c:char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9D-436A-AB3D-DAAE1A452FBF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97B-4884-BA7B-7DD020E5D2E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9D-436A-AB3D-DAAE1A452FB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97B-4884-BA7B-7DD020E5D2E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9D-436A-AB3D-DAAE1A452FB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9D-436A-AB3D-DAAE1A452FB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9D-436A-AB3D-DAAE1A452FB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97B-4884-BA7B-7DD020E5D2E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D-436A-AB3D-DAAE1A452FB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9D-436A-AB3D-DAAE1A452FB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9D-436A-AB3D-DAAE1A452FB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29D-436A-AB3D-DAAE1A452FB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D-436A-AB3D-DAAE1A452FBF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97B-4884-BA7B-7DD020E5D2E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9D-436A-AB3D-DAAE1A452FB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97B-4884-BA7B-7DD020E5D2E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9D-436A-AB3D-DAAE1A452FBF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9D-436A-AB3D-DAAE1A452FB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9D-436A-AB3D-DAAE1A452FBF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9E-4831-A1CE-EE78ED1BBF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Numbers'!$E$185:$E$204</c:f>
              <c:strCache>
                <c:ptCount val="20"/>
                <c:pt idx="0">
                  <c:v>Manteo-20</c:v>
                </c:pt>
                <c:pt idx="1">
                  <c:v>Manteo-21</c:v>
                </c:pt>
                <c:pt idx="2">
                  <c:v>Duck - 20</c:v>
                </c:pt>
                <c:pt idx="3">
                  <c:v>Duck-21</c:v>
                </c:pt>
                <c:pt idx="4">
                  <c:v>Kitty Hawk - 20</c:v>
                </c:pt>
                <c:pt idx="5">
                  <c:v>Kitty Hawk - 21</c:v>
                </c:pt>
                <c:pt idx="6">
                  <c:v>Nags Head - 20</c:v>
                </c:pt>
                <c:pt idx="7">
                  <c:v>Nags Head - 21</c:v>
                </c:pt>
                <c:pt idx="8">
                  <c:v>Southern Shores - 20</c:v>
                </c:pt>
                <c:pt idx="9">
                  <c:v>Southern Shores - 21</c:v>
                </c:pt>
                <c:pt idx="10">
                  <c:v>Hatteras Island - 20</c:v>
                </c:pt>
                <c:pt idx="11">
                  <c:v>Hatteras Island - 21</c:v>
                </c:pt>
                <c:pt idx="12">
                  <c:v>Roanoke Island - 20</c:v>
                </c:pt>
                <c:pt idx="13">
                  <c:v>Roanoke Island -21</c:v>
                </c:pt>
                <c:pt idx="14">
                  <c:v>KDH - UnIncorporated - 20</c:v>
                </c:pt>
                <c:pt idx="15">
                  <c:v>KDH - UnIncorporated -21</c:v>
                </c:pt>
                <c:pt idx="16">
                  <c:v>Kill Devil Hills - 20</c:v>
                </c:pt>
                <c:pt idx="17">
                  <c:v>Kill Devil Hills - 21</c:v>
                </c:pt>
                <c:pt idx="18">
                  <c:v>2020 Total</c:v>
                </c:pt>
                <c:pt idx="19">
                  <c:v>2021 Total</c:v>
                </c:pt>
              </c:strCache>
            </c:strRef>
          </c:cat>
          <c:val>
            <c:numRef>
              <c:f>'NC Numbers'!$F$185:$F$204</c:f>
              <c:numCache>
                <c:formatCode>0</c:formatCode>
                <c:ptCount val="20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15</c:v>
                </c:pt>
                <c:pt idx="4">
                  <c:v>19</c:v>
                </c:pt>
                <c:pt idx="5">
                  <c:v>30</c:v>
                </c:pt>
                <c:pt idx="6">
                  <c:v>23</c:v>
                </c:pt>
                <c:pt idx="7">
                  <c:v>26</c:v>
                </c:pt>
                <c:pt idx="8">
                  <c:v>33</c:v>
                </c:pt>
                <c:pt idx="9">
                  <c:v>26</c:v>
                </c:pt>
                <c:pt idx="10">
                  <c:v>38</c:v>
                </c:pt>
                <c:pt idx="11">
                  <c:v>68</c:v>
                </c:pt>
                <c:pt idx="12">
                  <c:v>40</c:v>
                </c:pt>
                <c:pt idx="13">
                  <c:v>46</c:v>
                </c:pt>
                <c:pt idx="14">
                  <c:v>34</c:v>
                </c:pt>
                <c:pt idx="15">
                  <c:v>35</c:v>
                </c:pt>
                <c:pt idx="16">
                  <c:v>63</c:v>
                </c:pt>
                <c:pt idx="17">
                  <c:v>82</c:v>
                </c:pt>
                <c:pt idx="18">
                  <c:v>276</c:v>
                </c:pt>
                <c:pt idx="19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D-436A-AB3D-DAAE1A45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0309832"/>
        <c:axId val="690304912"/>
      </c:barChart>
      <c:catAx>
        <c:axId val="690309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4912"/>
        <c:crosses val="autoZero"/>
        <c:auto val="1"/>
        <c:lblAlgn val="ctr"/>
        <c:lblOffset val="100"/>
        <c:tickLblSkip val="1"/>
        <c:noMultiLvlLbl val="0"/>
      </c:catAx>
      <c:valAx>
        <c:axId val="69030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9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Dare County Building Permits - 2021 vs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7E5D-4B91-8D31-BE44A7EE21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E5D-4B91-8D31-BE44A7EE215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5D-4B91-8D31-BE44A7EE215E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7E5D-4B91-8D31-BE44A7EE215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E5D-4B91-8D31-BE44A7EE215E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E5D-4B91-8D31-BE44A7EE215E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5D-4B91-8D31-BE44A7EE215E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E5D-4B91-8D31-BE44A7EE215E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E5D-4B91-8D31-BE44A7EE215E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E5D-4B91-8D31-BE44A7EE215E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5D-4B91-8D31-BE44A7EE215E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D-4B91-8D31-BE44A7EE215E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E5D-4B91-8D31-BE44A7EE215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D-4B91-8D31-BE44A7EE215E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5D-4B91-8D31-BE44A7EE215E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7E5D-4B91-8D31-BE44A7EE215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D-4B91-8D31-BE44A7EE215E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5D-4B91-8D31-BE44A7EE215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E5D-4B91-8D31-BE44A7EE215E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D-4B91-8D31-BE44A7EE21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Numbers'!$I$185:$I$204</c:f>
              <c:strCache>
                <c:ptCount val="20"/>
                <c:pt idx="0">
                  <c:v>Manteo-21</c:v>
                </c:pt>
                <c:pt idx="1">
                  <c:v>Manteo-22</c:v>
                </c:pt>
                <c:pt idx="2">
                  <c:v>Duck - 21</c:v>
                </c:pt>
                <c:pt idx="3">
                  <c:v>Duck-22</c:v>
                </c:pt>
                <c:pt idx="4">
                  <c:v>Kitty Hawk - 21</c:v>
                </c:pt>
                <c:pt idx="5">
                  <c:v>Kitty Hawk - 22</c:v>
                </c:pt>
                <c:pt idx="6">
                  <c:v>Nags Head - 21</c:v>
                </c:pt>
                <c:pt idx="7">
                  <c:v>Nags Head - 22</c:v>
                </c:pt>
                <c:pt idx="8">
                  <c:v>Southern Shores - 21</c:v>
                </c:pt>
                <c:pt idx="9">
                  <c:v>Southern Shores - 22</c:v>
                </c:pt>
                <c:pt idx="10">
                  <c:v>Hatteras Island - 21</c:v>
                </c:pt>
                <c:pt idx="11">
                  <c:v>Hatteras Island - 22</c:v>
                </c:pt>
                <c:pt idx="12">
                  <c:v>Roanoke Island - 21</c:v>
                </c:pt>
                <c:pt idx="13">
                  <c:v>Roanoke Island -22</c:v>
                </c:pt>
                <c:pt idx="14">
                  <c:v>KDH - UnIncorporated - 21</c:v>
                </c:pt>
                <c:pt idx="15">
                  <c:v>KDH - UnIncorporated -22</c:v>
                </c:pt>
                <c:pt idx="16">
                  <c:v>Kill Devil Hills - 21</c:v>
                </c:pt>
                <c:pt idx="17">
                  <c:v>Kill Devil Hills - 22</c:v>
                </c:pt>
                <c:pt idx="18">
                  <c:v>2021 Total</c:v>
                </c:pt>
                <c:pt idx="19">
                  <c:v>2022 Total</c:v>
                </c:pt>
              </c:strCache>
            </c:strRef>
          </c:cat>
          <c:val>
            <c:numRef>
              <c:f>'NC Numbers'!$J$185:$J$204</c:f>
              <c:numCache>
                <c:formatCode>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  <c:pt idx="7">
                  <c:v>3</c:v>
                </c:pt>
                <c:pt idx="8">
                  <c:v>8</c:v>
                </c:pt>
                <c:pt idx="9">
                  <c:v>9</c:v>
                </c:pt>
                <c:pt idx="10">
                  <c:v>19</c:v>
                </c:pt>
                <c:pt idx="11">
                  <c:v>22</c:v>
                </c:pt>
                <c:pt idx="12">
                  <c:v>12</c:v>
                </c:pt>
                <c:pt idx="13">
                  <c:v>13</c:v>
                </c:pt>
                <c:pt idx="14">
                  <c:v>15</c:v>
                </c:pt>
                <c:pt idx="15">
                  <c:v>18</c:v>
                </c:pt>
                <c:pt idx="16">
                  <c:v>26</c:v>
                </c:pt>
                <c:pt idx="17">
                  <c:v>27</c:v>
                </c:pt>
                <c:pt idx="18">
                  <c:v>97</c:v>
                </c:pt>
                <c:pt idx="19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B-4E40-A5CB-8F46438FB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838835296"/>
        <c:axId val="1838838208"/>
      </c:barChart>
      <c:catAx>
        <c:axId val="183883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8208"/>
        <c:crosses val="autoZero"/>
        <c:auto val="1"/>
        <c:lblAlgn val="ctr"/>
        <c:lblOffset val="100"/>
        <c:noMultiLvlLbl val="0"/>
      </c:catAx>
      <c:valAx>
        <c:axId val="183883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Dare County Building Permits Issued 2022 vs 2023</a:t>
            </a:r>
          </a:p>
          <a:p>
            <a:pPr>
              <a:defRPr sz="1200"/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 New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F24-4890-B308-025DA4B9EFA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F24-4890-B308-025DA4B9EFAC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F24-4890-B308-025DA4B9EFAC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F24-4890-B308-025DA4B9EFAC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24-4890-B308-025DA4B9EFAC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F24-4890-B308-025DA4B9EFAC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24-4890-B308-025DA4B9EFAC}"/>
              </c:ext>
            </c:extLst>
          </c:dPt>
          <c:dPt>
            <c:idx val="16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4-4890-B308-025DA4B9EFAC}"/>
              </c:ext>
            </c:extLst>
          </c:dPt>
          <c:dPt>
            <c:idx val="1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24-4890-B308-025DA4B9EF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'NC Numbers'!$M$184:$M$204</c15:sqref>
                  </c15:fullRef>
                </c:ext>
              </c:extLst>
              <c:f>'NC Numbers'!$M$185:$M$204</c:f>
              <c:strCache>
                <c:ptCount val="20"/>
                <c:pt idx="0">
                  <c:v>Manteo-22</c:v>
                </c:pt>
                <c:pt idx="1">
                  <c:v>Manteo-23</c:v>
                </c:pt>
                <c:pt idx="2">
                  <c:v>Duck - 22</c:v>
                </c:pt>
                <c:pt idx="3">
                  <c:v>Duck-23</c:v>
                </c:pt>
                <c:pt idx="4">
                  <c:v>Kitty Hawk - 22</c:v>
                </c:pt>
                <c:pt idx="5">
                  <c:v>Kitty Hawk - 23</c:v>
                </c:pt>
                <c:pt idx="6">
                  <c:v>Nags Head - 22</c:v>
                </c:pt>
                <c:pt idx="7">
                  <c:v>Nags Head - 23</c:v>
                </c:pt>
                <c:pt idx="8">
                  <c:v>Southern Shores - 22</c:v>
                </c:pt>
                <c:pt idx="9">
                  <c:v>Southern Shores - 23</c:v>
                </c:pt>
                <c:pt idx="10">
                  <c:v>Hatteras Island - 22</c:v>
                </c:pt>
                <c:pt idx="11">
                  <c:v>Hatteras Island - 23</c:v>
                </c:pt>
                <c:pt idx="12">
                  <c:v>Roanoke Island - 22</c:v>
                </c:pt>
                <c:pt idx="13">
                  <c:v>Roanoke Island -23</c:v>
                </c:pt>
                <c:pt idx="14">
                  <c:v>KDH - UnIncorporated - 22</c:v>
                </c:pt>
                <c:pt idx="15">
                  <c:v>KDH - UnIncorporated -23</c:v>
                </c:pt>
                <c:pt idx="16">
                  <c:v>Kill Devil Hills - 22</c:v>
                </c:pt>
                <c:pt idx="17">
                  <c:v>Kill Devil Hills - 23</c:v>
                </c:pt>
                <c:pt idx="18">
                  <c:v>2022 Total</c:v>
                </c:pt>
                <c:pt idx="19">
                  <c:v>2023 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'NC Numbers'!$N$184:$N$204</c15:sqref>
                  </c15:fullRef>
                </c:ext>
              </c:extLst>
              <c:f>'NC Numbers'!$N$185:$N$204</c:f>
              <c:numCache>
                <c:formatCode>0</c:formatCode>
                <c:ptCount val="20"/>
                <c:pt idx="0">
                  <c:v>10</c:v>
                </c:pt>
                <c:pt idx="1">
                  <c:v>0</c:v>
                </c:pt>
                <c:pt idx="2">
                  <c:v>13</c:v>
                </c:pt>
                <c:pt idx="3">
                  <c:v>6</c:v>
                </c:pt>
                <c:pt idx="4">
                  <c:v>16</c:v>
                </c:pt>
                <c:pt idx="5">
                  <c:v>9</c:v>
                </c:pt>
                <c:pt idx="6">
                  <c:v>6</c:v>
                </c:pt>
                <c:pt idx="7">
                  <c:v>10</c:v>
                </c:pt>
                <c:pt idx="8">
                  <c:v>18</c:v>
                </c:pt>
                <c:pt idx="9">
                  <c:v>13</c:v>
                </c:pt>
                <c:pt idx="10">
                  <c:v>43</c:v>
                </c:pt>
                <c:pt idx="11">
                  <c:v>36</c:v>
                </c:pt>
                <c:pt idx="12">
                  <c:v>32</c:v>
                </c:pt>
                <c:pt idx="13">
                  <c:v>34</c:v>
                </c:pt>
                <c:pt idx="14">
                  <c:v>20</c:v>
                </c:pt>
                <c:pt idx="15">
                  <c:v>23</c:v>
                </c:pt>
                <c:pt idx="16">
                  <c:v>51</c:v>
                </c:pt>
                <c:pt idx="17">
                  <c:v>25</c:v>
                </c:pt>
                <c:pt idx="18">
                  <c:v>209</c:v>
                </c:pt>
                <c:pt idx="19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890-B308-025DA4B9EF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98468191"/>
        <c:axId val="257201183"/>
      </c:barChart>
      <c:catAx>
        <c:axId val="79846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201183"/>
        <c:crosses val="autoZero"/>
        <c:auto val="1"/>
        <c:lblAlgn val="ctr"/>
        <c:lblOffset val="100"/>
        <c:noMultiLvlLbl val="0"/>
      </c:catAx>
      <c:valAx>
        <c:axId val="25720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46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Arial"/>
              </a:defRPr>
            </a:pPr>
            <a:r>
              <a:rPr sz="1400" b="1" i="0">
                <a:solidFill>
                  <a:srgbClr val="757575"/>
                </a:solidFill>
                <a:latin typeface="Arial"/>
              </a:rPr>
              <a:t>December 2018 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Value'!$P$63:$P$71</c:f>
              <c:strCache>
                <c:ptCount val="9"/>
                <c:pt idx="0">
                  <c:v>Manteo - 18</c:v>
                </c:pt>
                <c:pt idx="1">
                  <c:v>Southern Shores-18</c:v>
                </c:pt>
                <c:pt idx="2">
                  <c:v>Nags Head-18</c:v>
                </c:pt>
                <c:pt idx="3">
                  <c:v>Kill Devil Hills -18</c:v>
                </c:pt>
                <c:pt idx="4">
                  <c:v>Kitty Hawk-18</c:v>
                </c:pt>
                <c:pt idx="5">
                  <c:v>Duck - 18</c:v>
                </c:pt>
                <c:pt idx="6">
                  <c:v>Hatteras Island -18</c:v>
                </c:pt>
                <c:pt idx="7">
                  <c:v>Roanoke Island -18</c:v>
                </c:pt>
                <c:pt idx="8">
                  <c:v>KDH - UnIncorporated - 18</c:v>
                </c:pt>
              </c:strCache>
            </c:strRef>
          </c:cat>
          <c:val>
            <c:numRef>
              <c:f>'DC New Const Value'!$Q$63:$Q$71</c:f>
              <c:numCache>
                <c:formatCode>"$"#,##0</c:formatCode>
                <c:ptCount val="9"/>
                <c:pt idx="0">
                  <c:v>2342000</c:v>
                </c:pt>
                <c:pt idx="1">
                  <c:v>11327822</c:v>
                </c:pt>
                <c:pt idx="2">
                  <c:v>15274095</c:v>
                </c:pt>
                <c:pt idx="3">
                  <c:v>21000314</c:v>
                </c:pt>
                <c:pt idx="4">
                  <c:v>13390446</c:v>
                </c:pt>
                <c:pt idx="5">
                  <c:v>7085632</c:v>
                </c:pt>
                <c:pt idx="6">
                  <c:v>10544043</c:v>
                </c:pt>
                <c:pt idx="7">
                  <c:v>7956456</c:v>
                </c:pt>
                <c:pt idx="8">
                  <c:v>11260460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2E2-4FD7-B6F6-1F9CBA95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2652778"/>
        <c:axId val="1489814998"/>
      </c:barChart>
      <c:catAx>
        <c:axId val="199265277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89814998"/>
        <c:crosses val="autoZero"/>
        <c:auto val="1"/>
        <c:lblAlgn val="ctr"/>
        <c:lblOffset val="100"/>
        <c:noMultiLvlLbl val="1"/>
      </c:catAx>
      <c:valAx>
        <c:axId val="148981499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92652778"/>
        <c:crosses val="max"/>
        <c:crossBetween val="between"/>
      </c:valAx>
    </c:plotArea>
    <c:plotVisOnly val="1"/>
    <c:dispBlanksAs val="zero"/>
    <c:showDLblsOverMax val="1"/>
  </c:char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2019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Value'!$P$51:$P$59</c:f>
              <c:strCache>
                <c:ptCount val="9"/>
                <c:pt idx="0">
                  <c:v>Manteo - 19</c:v>
                </c:pt>
                <c:pt idx="1">
                  <c:v>Southern Shores-19</c:v>
                </c:pt>
                <c:pt idx="2">
                  <c:v>Nags Head-19</c:v>
                </c:pt>
                <c:pt idx="3">
                  <c:v>Kill Devil Hills -19</c:v>
                </c:pt>
                <c:pt idx="4">
                  <c:v>Kitty Hawk-19</c:v>
                </c:pt>
                <c:pt idx="5">
                  <c:v>Duck - 19</c:v>
                </c:pt>
                <c:pt idx="6">
                  <c:v>Hatteras Island -19</c:v>
                </c:pt>
                <c:pt idx="7">
                  <c:v>Roanoke Island -19</c:v>
                </c:pt>
                <c:pt idx="8">
                  <c:v>KDH - UnIncorporated - 19</c:v>
                </c:pt>
              </c:strCache>
            </c:strRef>
          </c:cat>
          <c:val>
            <c:numRef>
              <c:f>'DC New Const Value'!$Q$51:$Q$59</c:f>
              <c:numCache>
                <c:formatCode>"$"#,##0</c:formatCode>
                <c:ptCount val="9"/>
                <c:pt idx="0">
                  <c:v>1935261</c:v>
                </c:pt>
                <c:pt idx="1">
                  <c:v>11138955</c:v>
                </c:pt>
                <c:pt idx="2">
                  <c:v>5990561</c:v>
                </c:pt>
                <c:pt idx="3">
                  <c:v>23670719</c:v>
                </c:pt>
                <c:pt idx="4">
                  <c:v>5670813</c:v>
                </c:pt>
                <c:pt idx="5">
                  <c:v>7002764</c:v>
                </c:pt>
                <c:pt idx="6">
                  <c:v>19220297</c:v>
                </c:pt>
                <c:pt idx="7">
                  <c:v>7050015</c:v>
                </c:pt>
                <c:pt idx="8">
                  <c:v>7928000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676-4F85-8A7B-2685272B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38126"/>
        <c:axId val="877592938"/>
      </c:barChart>
      <c:catAx>
        <c:axId val="19353812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77592938"/>
        <c:crosses val="autoZero"/>
        <c:auto val="1"/>
        <c:lblAlgn val="ctr"/>
        <c:lblOffset val="100"/>
        <c:noMultiLvlLbl val="1"/>
      </c:catAx>
      <c:valAx>
        <c:axId val="87759293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3538126"/>
        <c:crosses val="max"/>
        <c:crossBetween val="between"/>
      </c:valAx>
    </c:plotArea>
    <c:plotVisOnly val="1"/>
    <c:dispBlanksAs val="zero"/>
    <c:showDLblsOverMax val="1"/>
  </c:char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0070C0"/>
            </a:solidFill>
          </c:spPr>
          <c:invertIfNegative val="1"/>
          <c:cat>
            <c:strRef>
              <c:f>'DC New Const Value'!$P$39:$P$47</c:f>
              <c:strCache>
                <c:ptCount val="9"/>
                <c:pt idx="0">
                  <c:v>Manteo - 20</c:v>
                </c:pt>
                <c:pt idx="1">
                  <c:v>Southern Shores-20</c:v>
                </c:pt>
                <c:pt idx="2">
                  <c:v>Nags Head-20</c:v>
                </c:pt>
                <c:pt idx="3">
                  <c:v>Kill Devil Hills -20</c:v>
                </c:pt>
                <c:pt idx="4">
                  <c:v>Kitty Hawk-20</c:v>
                </c:pt>
                <c:pt idx="5">
                  <c:v>Duck - 20</c:v>
                </c:pt>
                <c:pt idx="6">
                  <c:v>Hatteras Island -20</c:v>
                </c:pt>
                <c:pt idx="7">
                  <c:v>Roanoke Island -20</c:v>
                </c:pt>
                <c:pt idx="8">
                  <c:v>KDH - UnIncorporated - 20</c:v>
                </c:pt>
              </c:strCache>
            </c:strRef>
          </c:cat>
          <c:val>
            <c:numRef>
              <c:f>'DC New Const Value'!$Q$39:$Q$47</c:f>
              <c:numCache>
                <c:formatCode>"$"#,##0</c:formatCode>
                <c:ptCount val="9"/>
                <c:pt idx="0">
                  <c:v>3499289</c:v>
                </c:pt>
                <c:pt idx="1">
                  <c:v>14577427</c:v>
                </c:pt>
                <c:pt idx="2">
                  <c:v>8112133</c:v>
                </c:pt>
                <c:pt idx="3">
                  <c:v>16174465</c:v>
                </c:pt>
                <c:pt idx="4">
                  <c:v>7808517</c:v>
                </c:pt>
                <c:pt idx="5">
                  <c:v>11087116</c:v>
                </c:pt>
                <c:pt idx="6">
                  <c:v>15397020</c:v>
                </c:pt>
                <c:pt idx="7">
                  <c:v>11361923</c:v>
                </c:pt>
                <c:pt idx="8">
                  <c:v>13842899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E74D-49F9-8698-917333D2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419299"/>
        <c:axId val="914081161"/>
      </c:barChart>
      <c:catAx>
        <c:axId val="125241929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081161"/>
        <c:crosses val="autoZero"/>
        <c:auto val="1"/>
        <c:lblAlgn val="ctr"/>
        <c:lblOffset val="100"/>
        <c:noMultiLvlLbl val="1"/>
      </c:catAx>
      <c:valAx>
        <c:axId val="91408116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52419299"/>
        <c:crosses val="max"/>
        <c:crossBetween val="between"/>
      </c:valAx>
    </c:plotArea>
    <c:plotVisOnly val="1"/>
    <c:dispBlanksAs val="zero"/>
    <c:showDLblsOverMax val="1"/>
  </c:char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 Value</a:t>
            </a:r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43236648431658"/>
          <c:y val="7.7393542492792788E-2"/>
          <c:w val="0.79604331952781904"/>
          <c:h val="0.8795458529588270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00B050"/>
            </a:solidFill>
          </c:spPr>
          <c:invertIfNegative val="0"/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A-40CD-9D5A-69EF48B8DEB3}"/>
            </c:ext>
          </c:extLst>
        </c:ser>
        <c:ser>
          <c:idx val="0"/>
          <c:order val="1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A-40CD-9D5A-69EF48B8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0977088"/>
        <c:axId val="720973808"/>
      </c:barChart>
      <c:catAx>
        <c:axId val="72097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3808"/>
        <c:crosses val="autoZero"/>
        <c:auto val="1"/>
        <c:lblAlgn val="ctr"/>
        <c:lblOffset val="100"/>
        <c:noMultiLvlLbl val="0"/>
      </c:catAx>
      <c:valAx>
        <c:axId val="72097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708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Dare County Building Permit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Value'!$P$14:$P$22</c:f>
              <c:strCache>
                <c:ptCount val="9"/>
                <c:pt idx="0">
                  <c:v>Manteo - 22</c:v>
                </c:pt>
                <c:pt idx="1">
                  <c:v>Southern Shores-22</c:v>
                </c:pt>
                <c:pt idx="2">
                  <c:v>Nags Head-22</c:v>
                </c:pt>
                <c:pt idx="3">
                  <c:v>Kill Devil Hills -22</c:v>
                </c:pt>
                <c:pt idx="4">
                  <c:v>Kitty Hawk-22</c:v>
                </c:pt>
                <c:pt idx="5">
                  <c:v>Duck - 22</c:v>
                </c:pt>
                <c:pt idx="6">
                  <c:v>Hatteras Island -22</c:v>
                </c:pt>
                <c:pt idx="7">
                  <c:v>Roanoke Island -22</c:v>
                </c:pt>
                <c:pt idx="8">
                  <c:v>KDH - UnIncorporated - 22</c:v>
                </c:pt>
              </c:strCache>
            </c:strRef>
          </c:cat>
          <c:val>
            <c:numRef>
              <c:f>'DC New Const Value'!$Q$14:$Q$22</c:f>
              <c:numCache>
                <c:formatCode>"$"#,##0_);[Red]\("$"#,##0\)</c:formatCode>
                <c:ptCount val="9"/>
                <c:pt idx="0">
                  <c:v>6590885</c:v>
                </c:pt>
                <c:pt idx="1">
                  <c:v>22959380</c:v>
                </c:pt>
                <c:pt idx="2">
                  <c:v>13098733</c:v>
                </c:pt>
                <c:pt idx="3">
                  <c:v>43158105</c:v>
                </c:pt>
                <c:pt idx="4">
                  <c:v>13281889</c:v>
                </c:pt>
                <c:pt idx="5">
                  <c:v>21034555</c:v>
                </c:pt>
                <c:pt idx="6">
                  <c:v>38659096</c:v>
                </c:pt>
                <c:pt idx="7">
                  <c:v>19776175</c:v>
                </c:pt>
                <c:pt idx="8">
                  <c:v>13862322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77-46C8-A65A-7C84C22E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71864960"/>
        <c:axId val="1771865792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spPr>
                  <a:solidFill>
                    <a:srgbClr val="FFFF00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'DC New Const Value'!$P$14:$P$22</c15:sqref>
                        </c15:formulaRef>
                      </c:ext>
                    </c:extLst>
                    <c:strCache>
                      <c:ptCount val="9"/>
                      <c:pt idx="0">
                        <c:v>Manteo - 22</c:v>
                      </c:pt>
                      <c:pt idx="1">
                        <c:v>Southern Shores-22</c:v>
                      </c:pt>
                      <c:pt idx="2">
                        <c:v>Nags Head-22</c:v>
                      </c:pt>
                      <c:pt idx="3">
                        <c:v>Kill Devil Hills -22</c:v>
                      </c:pt>
                      <c:pt idx="4">
                        <c:v>Kitty Hawk-22</c:v>
                      </c:pt>
                      <c:pt idx="5">
                        <c:v>Duck - 22</c:v>
                      </c:pt>
                      <c:pt idx="6">
                        <c:v>Hatteras Island -22</c:v>
                      </c:pt>
                      <c:pt idx="7">
                        <c:v>Roanoke Island -22</c:v>
                      </c:pt>
                      <c:pt idx="8">
                        <c:v>KDH - UnIncorporated - 22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'DC New Const Value'!$Q$14:$Q$22</c15:sqref>
                        </c15:formulaRef>
                      </c:ext>
                    </c:extLst>
                    <c:numCache>
                      <c:formatCode>"$"#,##0_);[Red]\("$"#,##0\)</c:formatCode>
                      <c:ptCount val="9"/>
                      <c:pt idx="0">
                        <c:v>6590885</c:v>
                      </c:pt>
                      <c:pt idx="1">
                        <c:v>22959380</c:v>
                      </c:pt>
                      <c:pt idx="2">
                        <c:v>13098733</c:v>
                      </c:pt>
                      <c:pt idx="3">
                        <c:v>43158105</c:v>
                      </c:pt>
                      <c:pt idx="4">
                        <c:v>13281889</c:v>
                      </c:pt>
                      <c:pt idx="5">
                        <c:v>21034555</c:v>
                      </c:pt>
                      <c:pt idx="6">
                        <c:v>38659096</c:v>
                      </c:pt>
                      <c:pt idx="7">
                        <c:v>19776175</c:v>
                      </c:pt>
                      <c:pt idx="8">
                        <c:v>13862322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A77-46C8-A65A-7C84C22E9A96}"/>
                  </c:ext>
                </c:extLst>
              </c15:ser>
            </c15:filteredBarSeries>
          </c:ext>
        </c:extLst>
      </c:barChart>
      <c:catAx>
        <c:axId val="1771864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5792"/>
        <c:crosses val="autoZero"/>
        <c:auto val="1"/>
        <c:lblAlgn val="ctr"/>
        <c:lblOffset val="100"/>
        <c:noMultiLvlLbl val="0"/>
      </c:catAx>
      <c:valAx>
        <c:axId val="177186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Dare County Building Permit Value 2023</a:t>
            </a:r>
          </a:p>
          <a:p>
            <a:pPr>
              <a:defRPr sz="1200">
                <a:latin typeface="Arial Black" panose="020B0A04020102020204" pitchFamily="34" charset="0"/>
              </a:defRPr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 New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Value'!$P$2:$P$10</c:f>
              <c:strCache>
                <c:ptCount val="9"/>
                <c:pt idx="0">
                  <c:v>Manteo - 23</c:v>
                </c:pt>
                <c:pt idx="1">
                  <c:v>Southern Shores-23</c:v>
                </c:pt>
                <c:pt idx="2">
                  <c:v>Nags Head-23</c:v>
                </c:pt>
                <c:pt idx="3">
                  <c:v>Kill Devil Hills -23</c:v>
                </c:pt>
                <c:pt idx="4">
                  <c:v>Kitty Hawk-23</c:v>
                </c:pt>
                <c:pt idx="5">
                  <c:v>Duck - 23</c:v>
                </c:pt>
                <c:pt idx="6">
                  <c:v>Hatteras Island -23</c:v>
                </c:pt>
                <c:pt idx="7">
                  <c:v>Roanoke Island -23</c:v>
                </c:pt>
                <c:pt idx="8">
                  <c:v>KDH - UnIncorporated - 23</c:v>
                </c:pt>
              </c:strCache>
            </c:strRef>
          </c:cat>
          <c:val>
            <c:numRef>
              <c:f>'DC New Const Value'!$Q$2:$Q$10</c:f>
              <c:numCache>
                <c:formatCode>"$"#,##0_);[Red]\("$"#,##0\)</c:formatCode>
                <c:ptCount val="9"/>
                <c:pt idx="0">
                  <c:v>0</c:v>
                </c:pt>
                <c:pt idx="1">
                  <c:v>11783147</c:v>
                </c:pt>
                <c:pt idx="2">
                  <c:v>6052547</c:v>
                </c:pt>
                <c:pt idx="3">
                  <c:v>7563000</c:v>
                </c:pt>
                <c:pt idx="4">
                  <c:v>3636171</c:v>
                </c:pt>
                <c:pt idx="5">
                  <c:v>4253333</c:v>
                </c:pt>
                <c:pt idx="6">
                  <c:v>22094405</c:v>
                </c:pt>
                <c:pt idx="7">
                  <c:v>9594424</c:v>
                </c:pt>
                <c:pt idx="8">
                  <c:v>7769400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0-458B-991F-263FA714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44883887"/>
        <c:axId val="847128959"/>
      </c:barChart>
      <c:catAx>
        <c:axId val="8448838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128959"/>
        <c:crosses val="autoZero"/>
        <c:auto val="1"/>
        <c:lblAlgn val="ctr"/>
        <c:lblOffset val="100"/>
        <c:noMultiLvlLbl val="0"/>
      </c:catAx>
      <c:valAx>
        <c:axId val="847128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883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 </a:t>
            </a:r>
          </a:p>
          <a:p>
            <a:pPr>
              <a:defRPr sz="1200" b="1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Line Graph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Inventory'!$A$38:$GL$39</c:f>
              <c:multiLvlStrCache>
                <c:ptCount val="194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  <c:pt idx="191">
                    <c:v>Jun-23</c:v>
                  </c:pt>
                  <c:pt idx="192">
                    <c:v>Jul-23</c:v>
                  </c:pt>
                  <c:pt idx="193">
                    <c:v>Aug-23</c:v>
                  </c:pt>
                </c:lvl>
                <c:lvl>
                  <c:pt idx="0">
                    <c:v>Residential Inventory</c:v>
                  </c:pt>
                </c:lvl>
              </c:multiLvlStrCache>
            </c:multiLvlStrRef>
          </c:cat>
          <c:val>
            <c:numRef>
              <c:f>'YOY New Inventory'!$A$40:$GL$40</c:f>
              <c:numCache>
                <c:formatCode>General</c:formatCode>
                <c:ptCount val="194"/>
                <c:pt idx="1">
                  <c:v>2719</c:v>
                </c:pt>
                <c:pt idx="2">
                  <c:v>2712</c:v>
                </c:pt>
                <c:pt idx="3">
                  <c:v>2667</c:v>
                </c:pt>
                <c:pt idx="4">
                  <c:v>2657</c:v>
                </c:pt>
                <c:pt idx="5">
                  <c:v>2599</c:v>
                </c:pt>
                <c:pt idx="6">
                  <c:v>2350</c:v>
                </c:pt>
                <c:pt idx="7">
                  <c:v>2454</c:v>
                </c:pt>
                <c:pt idx="8">
                  <c:v>2499</c:v>
                </c:pt>
                <c:pt idx="9">
                  <c:v>2627</c:v>
                </c:pt>
                <c:pt idx="10">
                  <c:v>2527</c:v>
                </c:pt>
                <c:pt idx="11">
                  <c:v>2553</c:v>
                </c:pt>
                <c:pt idx="12">
                  <c:v>2559</c:v>
                </c:pt>
                <c:pt idx="13">
                  <c:v>2420</c:v>
                </c:pt>
                <c:pt idx="14">
                  <c:v>2500</c:v>
                </c:pt>
                <c:pt idx="15">
                  <c:v>2500</c:v>
                </c:pt>
                <c:pt idx="16">
                  <c:v>2487</c:v>
                </c:pt>
                <c:pt idx="17">
                  <c:v>2226</c:v>
                </c:pt>
                <c:pt idx="18">
                  <c:v>2331</c:v>
                </c:pt>
                <c:pt idx="19">
                  <c:v>2373</c:v>
                </c:pt>
                <c:pt idx="20">
                  <c:v>2468</c:v>
                </c:pt>
                <c:pt idx="21">
                  <c:v>2476</c:v>
                </c:pt>
                <c:pt idx="22">
                  <c:v>2484</c:v>
                </c:pt>
                <c:pt idx="23">
                  <c:v>2439</c:v>
                </c:pt>
                <c:pt idx="24">
                  <c:v>2423</c:v>
                </c:pt>
                <c:pt idx="25">
                  <c:v>2419</c:v>
                </c:pt>
                <c:pt idx="26">
                  <c:v>2383</c:v>
                </c:pt>
                <c:pt idx="27">
                  <c:v>2373</c:v>
                </c:pt>
                <c:pt idx="28">
                  <c:v>2289</c:v>
                </c:pt>
                <c:pt idx="29">
                  <c:v>2028</c:v>
                </c:pt>
                <c:pt idx="30">
                  <c:v>2084</c:v>
                </c:pt>
                <c:pt idx="31">
                  <c:v>2181</c:v>
                </c:pt>
                <c:pt idx="32">
                  <c:v>2282</c:v>
                </c:pt>
                <c:pt idx="33">
                  <c:v>2324</c:v>
                </c:pt>
                <c:pt idx="34">
                  <c:v>2362</c:v>
                </c:pt>
                <c:pt idx="35">
                  <c:v>2283</c:v>
                </c:pt>
                <c:pt idx="36">
                  <c:v>2280</c:v>
                </c:pt>
                <c:pt idx="37">
                  <c:v>2191</c:v>
                </c:pt>
                <c:pt idx="38">
                  <c:v>2132</c:v>
                </c:pt>
                <c:pt idx="39">
                  <c:v>2030</c:v>
                </c:pt>
                <c:pt idx="40">
                  <c:v>1984</c:v>
                </c:pt>
                <c:pt idx="41">
                  <c:v>1801</c:v>
                </c:pt>
                <c:pt idx="42">
                  <c:v>1847</c:v>
                </c:pt>
                <c:pt idx="43">
                  <c:v>1892</c:v>
                </c:pt>
                <c:pt idx="44">
                  <c:v>1965</c:v>
                </c:pt>
                <c:pt idx="45">
                  <c:v>1949</c:v>
                </c:pt>
                <c:pt idx="46">
                  <c:v>1963</c:v>
                </c:pt>
                <c:pt idx="47">
                  <c:v>1938</c:v>
                </c:pt>
                <c:pt idx="48">
                  <c:v>1880</c:v>
                </c:pt>
                <c:pt idx="49">
                  <c:v>1849</c:v>
                </c:pt>
                <c:pt idx="50">
                  <c:v>1784</c:v>
                </c:pt>
                <c:pt idx="51">
                  <c:v>1872</c:v>
                </c:pt>
                <c:pt idx="52">
                  <c:v>1770</c:v>
                </c:pt>
                <c:pt idx="53">
                  <c:v>1706</c:v>
                </c:pt>
                <c:pt idx="54">
                  <c:v>1726</c:v>
                </c:pt>
                <c:pt idx="55">
                  <c:v>1784</c:v>
                </c:pt>
                <c:pt idx="56">
                  <c:v>1836</c:v>
                </c:pt>
                <c:pt idx="57">
                  <c:v>1860</c:v>
                </c:pt>
                <c:pt idx="58">
                  <c:v>1873</c:v>
                </c:pt>
                <c:pt idx="59">
                  <c:v>1805</c:v>
                </c:pt>
                <c:pt idx="60">
                  <c:v>1815</c:v>
                </c:pt>
                <c:pt idx="61">
                  <c:v>1798</c:v>
                </c:pt>
                <c:pt idx="62">
                  <c:v>1782</c:v>
                </c:pt>
                <c:pt idx="63">
                  <c:v>1806</c:v>
                </c:pt>
                <c:pt idx="64">
                  <c:v>1772</c:v>
                </c:pt>
                <c:pt idx="65">
                  <c:v>1640</c:v>
                </c:pt>
                <c:pt idx="66">
                  <c:v>1714</c:v>
                </c:pt>
                <c:pt idx="67">
                  <c:v>1783</c:v>
                </c:pt>
                <c:pt idx="68">
                  <c:v>1830</c:v>
                </c:pt>
                <c:pt idx="69">
                  <c:v>1899</c:v>
                </c:pt>
                <c:pt idx="70">
                  <c:v>1895</c:v>
                </c:pt>
                <c:pt idx="71">
                  <c:v>1851</c:v>
                </c:pt>
                <c:pt idx="72">
                  <c:v>1826</c:v>
                </c:pt>
                <c:pt idx="73">
                  <c:v>1821</c:v>
                </c:pt>
                <c:pt idx="74">
                  <c:v>1818</c:v>
                </c:pt>
                <c:pt idx="75">
                  <c:v>1908</c:v>
                </c:pt>
                <c:pt idx="76">
                  <c:v>1863</c:v>
                </c:pt>
                <c:pt idx="77">
                  <c:v>1700</c:v>
                </c:pt>
                <c:pt idx="78">
                  <c:v>1792</c:v>
                </c:pt>
                <c:pt idx="79">
                  <c:v>1892</c:v>
                </c:pt>
                <c:pt idx="80">
                  <c:v>2067</c:v>
                </c:pt>
                <c:pt idx="81">
                  <c:v>2053</c:v>
                </c:pt>
                <c:pt idx="82">
                  <c:v>2104</c:v>
                </c:pt>
                <c:pt idx="83">
                  <c:v>2095</c:v>
                </c:pt>
                <c:pt idx="84">
                  <c:v>2016</c:v>
                </c:pt>
                <c:pt idx="85">
                  <c:v>2119</c:v>
                </c:pt>
                <c:pt idx="86">
                  <c:v>2074</c:v>
                </c:pt>
                <c:pt idx="87">
                  <c:v>2054</c:v>
                </c:pt>
                <c:pt idx="88">
                  <c:v>2044</c:v>
                </c:pt>
                <c:pt idx="89">
                  <c:v>1767</c:v>
                </c:pt>
                <c:pt idx="90">
                  <c:v>1870</c:v>
                </c:pt>
                <c:pt idx="91">
                  <c:v>1954</c:v>
                </c:pt>
                <c:pt idx="92">
                  <c:v>1914</c:v>
                </c:pt>
                <c:pt idx="93">
                  <c:v>1940</c:v>
                </c:pt>
                <c:pt idx="94">
                  <c:v>1930</c:v>
                </c:pt>
                <c:pt idx="95">
                  <c:v>1902</c:v>
                </c:pt>
                <c:pt idx="96">
                  <c:v>1859</c:v>
                </c:pt>
                <c:pt idx="97">
                  <c:v>1853</c:v>
                </c:pt>
                <c:pt idx="98">
                  <c:v>1819</c:v>
                </c:pt>
                <c:pt idx="99">
                  <c:v>1780</c:v>
                </c:pt>
                <c:pt idx="100">
                  <c:v>1717</c:v>
                </c:pt>
                <c:pt idx="101">
                  <c:v>1569</c:v>
                </c:pt>
                <c:pt idx="102">
                  <c:v>1598</c:v>
                </c:pt>
                <c:pt idx="103">
                  <c:v>1667</c:v>
                </c:pt>
                <c:pt idx="104">
                  <c:v>1765</c:v>
                </c:pt>
                <c:pt idx="105">
                  <c:v>1821</c:v>
                </c:pt>
                <c:pt idx="106">
                  <c:v>1742</c:v>
                </c:pt>
                <c:pt idx="107">
                  <c:v>1744</c:v>
                </c:pt>
                <c:pt idx="108">
                  <c:v>1685</c:v>
                </c:pt>
                <c:pt idx="109">
                  <c:v>1644</c:v>
                </c:pt>
                <c:pt idx="110">
                  <c:v>1642</c:v>
                </c:pt>
                <c:pt idx="111">
                  <c:v>1621</c:v>
                </c:pt>
                <c:pt idx="112">
                  <c:v>1531</c:v>
                </c:pt>
                <c:pt idx="113">
                  <c:v>1418</c:v>
                </c:pt>
                <c:pt idx="114">
                  <c:v>1454</c:v>
                </c:pt>
                <c:pt idx="115">
                  <c:v>1506</c:v>
                </c:pt>
                <c:pt idx="116">
                  <c:v>1513</c:v>
                </c:pt>
                <c:pt idx="117">
                  <c:v>1545</c:v>
                </c:pt>
                <c:pt idx="118">
                  <c:v>1555</c:v>
                </c:pt>
                <c:pt idx="119">
                  <c:v>1526</c:v>
                </c:pt>
                <c:pt idx="120">
                  <c:v>1513</c:v>
                </c:pt>
                <c:pt idx="121">
                  <c:v>1513</c:v>
                </c:pt>
                <c:pt idx="122">
                  <c:v>1484</c:v>
                </c:pt>
                <c:pt idx="123">
                  <c:v>1497</c:v>
                </c:pt>
                <c:pt idx="124">
                  <c:v>1452</c:v>
                </c:pt>
                <c:pt idx="125">
                  <c:v>1354</c:v>
                </c:pt>
                <c:pt idx="126">
                  <c:v>1369</c:v>
                </c:pt>
                <c:pt idx="127">
                  <c:v>1434</c:v>
                </c:pt>
                <c:pt idx="128">
                  <c:v>1508</c:v>
                </c:pt>
                <c:pt idx="129">
                  <c:v>1496</c:v>
                </c:pt>
                <c:pt idx="130">
                  <c:v>1514</c:v>
                </c:pt>
                <c:pt idx="131">
                  <c:v>1469</c:v>
                </c:pt>
                <c:pt idx="132">
                  <c:v>1463</c:v>
                </c:pt>
                <c:pt idx="133">
                  <c:v>1528</c:v>
                </c:pt>
                <c:pt idx="134">
                  <c:v>1506</c:v>
                </c:pt>
                <c:pt idx="135">
                  <c:v>1531</c:v>
                </c:pt>
                <c:pt idx="136">
                  <c:v>1519</c:v>
                </c:pt>
                <c:pt idx="137">
                  <c:v>1441</c:v>
                </c:pt>
                <c:pt idx="138">
                  <c:v>1496</c:v>
                </c:pt>
                <c:pt idx="139">
                  <c:v>1558</c:v>
                </c:pt>
                <c:pt idx="140">
                  <c:v>1651</c:v>
                </c:pt>
                <c:pt idx="141">
                  <c:v>1673</c:v>
                </c:pt>
                <c:pt idx="142">
                  <c:v>1627</c:v>
                </c:pt>
                <c:pt idx="143">
                  <c:v>1579</c:v>
                </c:pt>
                <c:pt idx="144">
                  <c:v>1506</c:v>
                </c:pt>
                <c:pt idx="145">
                  <c:v>1499</c:v>
                </c:pt>
                <c:pt idx="146">
                  <c:v>1472</c:v>
                </c:pt>
                <c:pt idx="147">
                  <c:v>1490</c:v>
                </c:pt>
                <c:pt idx="148">
                  <c:v>1500</c:v>
                </c:pt>
                <c:pt idx="149">
                  <c:v>1341</c:v>
                </c:pt>
                <c:pt idx="150">
                  <c:v>1336</c:v>
                </c:pt>
                <c:pt idx="151">
                  <c:v>1330</c:v>
                </c:pt>
                <c:pt idx="152">
                  <c:v>1360</c:v>
                </c:pt>
                <c:pt idx="153">
                  <c:v>1324</c:v>
                </c:pt>
                <c:pt idx="154">
                  <c:v>1247</c:v>
                </c:pt>
                <c:pt idx="155">
                  <c:v>975</c:v>
                </c:pt>
                <c:pt idx="156">
                  <c:v>881</c:v>
                </c:pt>
                <c:pt idx="157">
                  <c:v>723</c:v>
                </c:pt>
                <c:pt idx="158">
                  <c:v>689</c:v>
                </c:pt>
                <c:pt idx="159">
                  <c:v>656</c:v>
                </c:pt>
                <c:pt idx="160">
                  <c:v>623</c:v>
                </c:pt>
                <c:pt idx="161">
                  <c:v>560</c:v>
                </c:pt>
                <c:pt idx="162">
                  <c:v>447</c:v>
                </c:pt>
                <c:pt idx="163">
                  <c:v>418</c:v>
                </c:pt>
                <c:pt idx="164">
                  <c:v>380</c:v>
                </c:pt>
                <c:pt idx="165">
                  <c:v>392</c:v>
                </c:pt>
                <c:pt idx="166">
                  <c:v>402</c:v>
                </c:pt>
                <c:pt idx="167">
                  <c:v>424</c:v>
                </c:pt>
                <c:pt idx="168">
                  <c:v>477</c:v>
                </c:pt>
                <c:pt idx="169">
                  <c:v>501</c:v>
                </c:pt>
                <c:pt idx="170">
                  <c:v>484</c:v>
                </c:pt>
                <c:pt idx="171">
                  <c:v>428</c:v>
                </c:pt>
                <c:pt idx="172">
                  <c:v>380</c:v>
                </c:pt>
                <c:pt idx="173">
                  <c:v>311</c:v>
                </c:pt>
                <c:pt idx="174">
                  <c:v>284</c:v>
                </c:pt>
                <c:pt idx="175">
                  <c:v>267</c:v>
                </c:pt>
                <c:pt idx="176">
                  <c:v>266</c:v>
                </c:pt>
                <c:pt idx="177">
                  <c:v>326</c:v>
                </c:pt>
                <c:pt idx="178">
                  <c:v>413</c:v>
                </c:pt>
                <c:pt idx="179">
                  <c:v>529</c:v>
                </c:pt>
                <c:pt idx="180">
                  <c:v>561</c:v>
                </c:pt>
                <c:pt idx="181">
                  <c:v>548</c:v>
                </c:pt>
                <c:pt idx="182">
                  <c:v>510</c:v>
                </c:pt>
                <c:pt idx="183">
                  <c:v>509</c:v>
                </c:pt>
                <c:pt idx="184">
                  <c:v>529</c:v>
                </c:pt>
                <c:pt idx="185">
                  <c:v>455</c:v>
                </c:pt>
                <c:pt idx="186">
                  <c:v>391</c:v>
                </c:pt>
                <c:pt idx="187">
                  <c:v>373</c:v>
                </c:pt>
                <c:pt idx="188">
                  <c:v>356</c:v>
                </c:pt>
                <c:pt idx="189">
                  <c:v>371</c:v>
                </c:pt>
                <c:pt idx="190">
                  <c:v>382</c:v>
                </c:pt>
                <c:pt idx="191">
                  <c:v>412</c:v>
                </c:pt>
                <c:pt idx="192">
                  <c:v>456</c:v>
                </c:pt>
                <c:pt idx="193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1-4B6A-96DA-80715A3B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030959"/>
        <c:axId val="1022037199"/>
      </c:lineChart>
      <c:catAx>
        <c:axId val="1022030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7199"/>
        <c:crosses val="autoZero"/>
        <c:auto val="1"/>
        <c:lblAlgn val="ctr"/>
        <c:lblOffset val="100"/>
        <c:noMultiLvlLbl val="0"/>
      </c:catAx>
      <c:valAx>
        <c:axId val="1022037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0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Y-O-Y Total Dare County Building Permit Comparision </a:t>
            </a:r>
          </a:p>
        </c:rich>
      </c:tx>
      <c:layout>
        <c:manualLayout>
          <c:xMode val="edge"/>
          <c:yMode val="edge"/>
          <c:x val="0.24883528995052703"/>
          <c:y val="1.6250612596911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Value'!$A$30:$A$40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'YOY DC Building Permit Value'!$B$30:$B$40</c:f>
              <c:numCache>
                <c:formatCode>"$"#,##0</c:formatCode>
                <c:ptCount val="11"/>
                <c:pt idx="0">
                  <c:v>51335612</c:v>
                </c:pt>
                <c:pt idx="1">
                  <c:v>64566680</c:v>
                </c:pt>
                <c:pt idx="2">
                  <c:v>48762686</c:v>
                </c:pt>
                <c:pt idx="3">
                  <c:v>60041473</c:v>
                </c:pt>
                <c:pt idx="4">
                  <c:v>77364162</c:v>
                </c:pt>
                <c:pt idx="5">
                  <c:v>86923018</c:v>
                </c:pt>
                <c:pt idx="6">
                  <c:v>89616940.439999998</c:v>
                </c:pt>
                <c:pt idx="7">
                  <c:v>91916353</c:v>
                </c:pt>
                <c:pt idx="8">
                  <c:v>98669548</c:v>
                </c:pt>
                <c:pt idx="9">
                  <c:v>88737159</c:v>
                </c:pt>
                <c:pt idx="10">
                  <c:v>119765073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B-4824-B549-BB9FC2E5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23984320"/>
        <c:axId val="723984648"/>
        <c:axId val="0"/>
      </c:bar3DChart>
      <c:catAx>
        <c:axId val="7239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648"/>
        <c:crosses val="autoZero"/>
        <c:auto val="1"/>
        <c:lblAlgn val="ctr"/>
        <c:lblOffset val="100"/>
        <c:noMultiLvlLbl val="0"/>
      </c:catAx>
      <c:valAx>
        <c:axId val="72398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Y-O-Y Total Building Permit Comparision as of 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Value'!$A$30:$A$41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'YOY DC Building Permit Value'!$B$30:$B$41</c:f>
              <c:numCache>
                <c:formatCode>"$"#,##0</c:formatCode>
                <c:ptCount val="12"/>
                <c:pt idx="0">
                  <c:v>51335612</c:v>
                </c:pt>
                <c:pt idx="1">
                  <c:v>64566680</c:v>
                </c:pt>
                <c:pt idx="2">
                  <c:v>48762686</c:v>
                </c:pt>
                <c:pt idx="3">
                  <c:v>60041473</c:v>
                </c:pt>
                <c:pt idx="4">
                  <c:v>77364162</c:v>
                </c:pt>
                <c:pt idx="5">
                  <c:v>86923018</c:v>
                </c:pt>
                <c:pt idx="6">
                  <c:v>89616940.439999998</c:v>
                </c:pt>
                <c:pt idx="7">
                  <c:v>91916353</c:v>
                </c:pt>
                <c:pt idx="8">
                  <c:v>98669548</c:v>
                </c:pt>
                <c:pt idx="9">
                  <c:v>88737159</c:v>
                </c:pt>
                <c:pt idx="10">
                  <c:v>119765073</c:v>
                </c:pt>
                <c:pt idx="11">
                  <c:v>160176949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8-4D37-B09C-6C6DECC7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796992"/>
        <c:axId val="1727789920"/>
      </c:barChart>
      <c:catAx>
        <c:axId val="1727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89920"/>
        <c:crosses val="autoZero"/>
        <c:auto val="1"/>
        <c:lblAlgn val="ctr"/>
        <c:lblOffset val="100"/>
        <c:noMultiLvlLbl val="0"/>
      </c:catAx>
      <c:valAx>
        <c:axId val="17277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9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Y-O-Y Total Building Permit Comparision as of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BC-4BEC-BB95-4A3369DF6E32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BC-4BEC-BB95-4A3369DF6E3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BC-4BEC-BB95-4A3369DF6E32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0BC-4BEC-BB95-4A3369DF6E3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BC-4BEC-BB95-4A3369DF6E32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BC-4BEC-BB95-4A3369DF6E32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BC-4BEC-BB95-4A3369DF6E32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0BC-4BEC-BB95-4A3369DF6E3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C-4BEC-BB95-4A3369DF6E32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C-4BEC-BB95-4A3369DF6E3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BC-4BEC-BB95-4A3369DF6E3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0BC-4BEC-BB95-4A3369DF6E32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C-4BEC-BB95-4A3369DF6E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'YOY DC Building Permit Value'!$B$30:$B$42</c:f>
              <c:numCache>
                <c:formatCode>"$"#,##0</c:formatCode>
                <c:ptCount val="13"/>
                <c:pt idx="0">
                  <c:v>51335612</c:v>
                </c:pt>
                <c:pt idx="1">
                  <c:v>64566680</c:v>
                </c:pt>
                <c:pt idx="2">
                  <c:v>48762686</c:v>
                </c:pt>
                <c:pt idx="3">
                  <c:v>60041473</c:v>
                </c:pt>
                <c:pt idx="4">
                  <c:v>77364162</c:v>
                </c:pt>
                <c:pt idx="5">
                  <c:v>86923018</c:v>
                </c:pt>
                <c:pt idx="6">
                  <c:v>89616940.439999998</c:v>
                </c:pt>
                <c:pt idx="7">
                  <c:v>91916353</c:v>
                </c:pt>
                <c:pt idx="8">
                  <c:v>98669548</c:v>
                </c:pt>
                <c:pt idx="9">
                  <c:v>88737159</c:v>
                </c:pt>
                <c:pt idx="10">
                  <c:v>119765073</c:v>
                </c:pt>
                <c:pt idx="11">
                  <c:v>160176949</c:v>
                </c:pt>
                <c:pt idx="12">
                  <c:v>202661416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BEC-BB95-4A3369DF6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6352831"/>
        <c:axId val="350361007"/>
      </c:barChart>
      <c:catAx>
        <c:axId val="26635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361007"/>
        <c:crosses val="autoZero"/>
        <c:auto val="1"/>
        <c:lblAlgn val="ctr"/>
        <c:lblOffset val="100"/>
        <c:noMultiLvlLbl val="0"/>
      </c:catAx>
      <c:valAx>
        <c:axId val="350361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352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Currituck County Work Permit Value 21 vs 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'Total CC Permit Value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y-o-y'!$B$85:$B$101</c15:sqref>
                  </c15:fullRef>
                </c:ext>
              </c:extLst>
              <c:f>('Total CC Permit Value y-o-y'!$B$85,'Total CC Permit Value y-o-y'!$B$87,'Total CC Permit Value y-o-y'!$B$89,'Total CC Permit Value y-o-y'!$B$92,'Total CC Permit Value y-o-y'!$B$96)</c:f>
              <c:numCache>
                <c:formatCode>"$"#,##0</c:formatCode>
                <c:ptCount val="5"/>
                <c:pt idx="0">
                  <c:v>5671000</c:v>
                </c:pt>
                <c:pt idx="1">
                  <c:v>19452421</c:v>
                </c:pt>
                <c:pt idx="2">
                  <c:v>54703357</c:v>
                </c:pt>
                <c:pt idx="3">
                  <c:v>3722940</c:v>
                </c:pt>
                <c:pt idx="4">
                  <c:v>68279296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8-4741-9BEF-DBBC76BB297D}"/>
            </c:ext>
          </c:extLst>
        </c:ser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y-o-y'!$C$85,'Total CC Permit Value y-o-y'!$C$87,'Total CC Permit Value y-o-y'!$C$89,'Total CC Permit Value y-o-y'!$C$92,'Total CC Permit Value y-o-y'!$C$96)</c:f>
              <c:numCache>
                <c:formatCode>"$"#,##0</c:formatCode>
                <c:ptCount val="5"/>
                <c:pt idx="0">
                  <c:v>2146500</c:v>
                </c:pt>
                <c:pt idx="1">
                  <c:v>11852791</c:v>
                </c:pt>
                <c:pt idx="2">
                  <c:v>119796527</c:v>
                </c:pt>
                <c:pt idx="3">
                  <c:v>6305583</c:v>
                </c:pt>
                <c:pt idx="4">
                  <c:v>17157411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8-4741-9BEF-DBBC76BB29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83176784"/>
        <c:axId val="1183177200"/>
      </c:barChart>
      <c:catAx>
        <c:axId val="118317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7200"/>
        <c:crosses val="autoZero"/>
        <c:auto val="1"/>
        <c:lblAlgn val="ctr"/>
        <c:lblOffset val="100"/>
        <c:noMultiLvlLbl val="0"/>
      </c:catAx>
      <c:valAx>
        <c:axId val="1183177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12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Currituck County Building Permit Value 2022 vs 2023</a:t>
            </a:r>
          </a:p>
          <a:p>
            <a:pPr>
              <a:defRPr sz="1200"/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Residental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New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y-o-y'!$C$85:$C$90,'Total CC Permit Value y-o-y'!$C$92:$C$94,'Total CC Permit Value y-o-y'!$C$96:$C$97,'Total CC Permit Value y-o-y'!$C$99,'Total CC Permit Value y-o-y'!$C$101)</c:f>
              <c:numCache>
                <c:formatCode>"$"#,##0</c:formatCode>
                <c:ptCount val="13"/>
                <c:pt idx="0">
                  <c:v>2146500</c:v>
                </c:pt>
                <c:pt idx="1">
                  <c:v>12930000</c:v>
                </c:pt>
                <c:pt idx="2">
                  <c:v>11852791</c:v>
                </c:pt>
                <c:pt idx="3">
                  <c:v>290000</c:v>
                </c:pt>
                <c:pt idx="4">
                  <c:v>119796527</c:v>
                </c:pt>
                <c:pt idx="5">
                  <c:v>1250000</c:v>
                </c:pt>
                <c:pt idx="6">
                  <c:v>6305583</c:v>
                </c:pt>
                <c:pt idx="7">
                  <c:v>635000</c:v>
                </c:pt>
                <c:pt idx="8">
                  <c:v>1460500</c:v>
                </c:pt>
                <c:pt idx="9">
                  <c:v>17157411</c:v>
                </c:pt>
                <c:pt idx="10">
                  <c:v>758000</c:v>
                </c:pt>
                <c:pt idx="11">
                  <c:v>879000</c:v>
                </c:pt>
                <c:pt idx="12">
                  <c:v>177428812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2-4C8B-A9E6-65F399FE0F1B}"/>
            </c:ext>
          </c:extLst>
        </c:ser>
        <c:ser>
          <c:idx val="2"/>
          <c:order val="2"/>
          <c:tx>
            <c:strRef>
              <c:f>'Total CC Permit Value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y-o-y'!$D$85:$D$101</c15:sqref>
                  </c15:fullRef>
                </c:ext>
              </c:extLst>
              <c:f>('Total CC Permit Value y-o-y'!$D$85:$D$90,'Total CC Permit Value y-o-y'!$D$92:$D$94,'Total CC Permit Value y-o-y'!$D$96:$D$97,'Total CC Permit Value y-o-y'!$D$99,'Total CC Permit Value y-o-y'!$D$101)</c:f>
              <c:numCache>
                <c:formatCode>"$"#,##0</c:formatCode>
                <c:ptCount val="13"/>
                <c:pt idx="0">
                  <c:v>2284200</c:v>
                </c:pt>
                <c:pt idx="1">
                  <c:v>811000</c:v>
                </c:pt>
                <c:pt idx="2">
                  <c:v>19407553</c:v>
                </c:pt>
                <c:pt idx="3">
                  <c:v>2082100</c:v>
                </c:pt>
                <c:pt idx="4">
                  <c:v>33070613</c:v>
                </c:pt>
                <c:pt idx="5">
                  <c:v>1401385</c:v>
                </c:pt>
                <c:pt idx="6">
                  <c:v>2975960</c:v>
                </c:pt>
                <c:pt idx="7">
                  <c:v>2095000</c:v>
                </c:pt>
                <c:pt idx="8">
                  <c:v>500000</c:v>
                </c:pt>
                <c:pt idx="9">
                  <c:v>28908319</c:v>
                </c:pt>
                <c:pt idx="10">
                  <c:v>0</c:v>
                </c:pt>
                <c:pt idx="11">
                  <c:v>1391653</c:v>
                </c:pt>
                <c:pt idx="12">
                  <c:v>96497783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2-4C8B-A9E6-65F399FE0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745343215"/>
        <c:axId val="4526155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 Value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'Total CC Permit Value y-o-y'!$A$85:$A$101</c15:sqref>
                        </c15:fullRef>
                        <c15:formulaRef>
                          <c15:sqref>('Total CC Permit Value y-o-y'!$A$85:$A$90,'Total CC Permit Value y-o-y'!$A$92:$A$94,'Total CC Permit Value y-o-y'!$A$96:$A$97,'Total CC Permit Value y-o-y'!$A$99,'Total CC Permit Value y-o-y'!$A$101)</c15:sqref>
                        </c15:formulaRef>
                      </c:ext>
                    </c:extLst>
                    <c:strCache>
                      <c:ptCount val="13"/>
                      <c:pt idx="0">
                        <c:v>Aydlett</c:v>
                      </c:pt>
                      <c:pt idx="1">
                        <c:v>Barco</c:v>
                      </c:pt>
                      <c:pt idx="2">
                        <c:v>Corova</c:v>
                      </c:pt>
                      <c:pt idx="3">
                        <c:v>Coinjock</c:v>
                      </c:pt>
                      <c:pt idx="4">
                        <c:v>Corolla</c:v>
                      </c:pt>
                      <c:pt idx="5">
                        <c:v>Currituck</c:v>
                      </c:pt>
                      <c:pt idx="6">
                        <c:v>Grandy</c:v>
                      </c:pt>
                      <c:pt idx="7">
                        <c:v>Jarvisburg</c:v>
                      </c:pt>
                      <c:pt idx="8">
                        <c:v>Harbinger</c:v>
                      </c:pt>
                      <c:pt idx="9">
                        <c:v>Moyock</c:v>
                      </c:pt>
                      <c:pt idx="10">
                        <c:v>Point Harbor</c:v>
                      </c:pt>
                      <c:pt idx="11">
                        <c:v>Powels Point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 Value y-o-y'!$B$85:$B$101</c15:sqref>
                        </c15:fullRef>
                        <c15:formulaRef>
                          <c15:sqref>('Total CC Permit Value y-o-y'!$B$85:$B$90,'Total CC Permit Value y-o-y'!$B$92:$B$94,'Total CC Permit Value y-o-y'!$B$96:$B$97,'Total CC Permit Value y-o-y'!$B$99,'Total CC Permit Value y-o-y'!$B$101)</c15:sqref>
                        </c15:formulaRef>
                      </c:ext>
                    </c:extLst>
                    <c:numCache>
                      <c:formatCode>"$"#,##0</c:formatCode>
                      <c:ptCount val="13"/>
                      <c:pt idx="0">
                        <c:v>5671000</c:v>
                      </c:pt>
                      <c:pt idx="1">
                        <c:v>1409000</c:v>
                      </c:pt>
                      <c:pt idx="2">
                        <c:v>19452421</c:v>
                      </c:pt>
                      <c:pt idx="3">
                        <c:v>645000</c:v>
                      </c:pt>
                      <c:pt idx="4">
                        <c:v>54703357</c:v>
                      </c:pt>
                      <c:pt idx="5">
                        <c:v>4293680</c:v>
                      </c:pt>
                      <c:pt idx="6">
                        <c:v>3722940</c:v>
                      </c:pt>
                      <c:pt idx="7">
                        <c:v>1086000</c:v>
                      </c:pt>
                      <c:pt idx="8">
                        <c:v>1443000</c:v>
                      </c:pt>
                      <c:pt idx="9">
                        <c:v>68279296</c:v>
                      </c:pt>
                      <c:pt idx="10">
                        <c:v>1050900</c:v>
                      </c:pt>
                      <c:pt idx="11">
                        <c:v>4844000</c:v>
                      </c:pt>
                      <c:pt idx="12">
                        <c:v>177566274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662-4C8B-A9E6-65F399FE0F1B}"/>
                  </c:ext>
                </c:extLst>
              </c15:ser>
            </c15:filteredBarSeries>
          </c:ext>
        </c:extLst>
      </c:barChart>
      <c:catAx>
        <c:axId val="1745343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615551"/>
        <c:crosses val="autoZero"/>
        <c:auto val="1"/>
        <c:lblAlgn val="ctr"/>
        <c:lblOffset val="100"/>
        <c:noMultiLvlLbl val="0"/>
      </c:catAx>
      <c:valAx>
        <c:axId val="45261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343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</a:rPr>
              <a:t>Total Currituck Count Building Permits 2022 vs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4099480501664"/>
          <c:y val="8.1342025272531079E-2"/>
          <c:w val="0.87303875237114881"/>
          <c:h val="0.831262703126203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CC Permits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y-o-y'!$B$85:$B$101</c15:sqref>
                  </c15:fullRef>
                </c:ext>
              </c:extLst>
              <c:f>('Total CC Permits y-o-y'!$B$85,'Total CC Permits y-o-y'!$B$87,'Total CC Permits y-o-y'!$B$89,'Total CC Permits y-o-y'!$B$92,'Total CC Permits y-o-y'!$B$96,'Total CC Permits y-o-y'!$B$101)</c:f>
              <c:numCache>
                <c:formatCode>General</c:formatCode>
                <c:ptCount val="6"/>
                <c:pt idx="0">
                  <c:v>18</c:v>
                </c:pt>
                <c:pt idx="1">
                  <c:v>28</c:v>
                </c:pt>
                <c:pt idx="2">
                  <c:v>74</c:v>
                </c:pt>
                <c:pt idx="3">
                  <c:v>17</c:v>
                </c:pt>
                <c:pt idx="4">
                  <c:v>211</c:v>
                </c:pt>
                <c:pt idx="5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3-46B8-9693-70CB7FB325CC}"/>
            </c:ext>
          </c:extLst>
        </c:ser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y-o-y'!$C$85,'Total CC Permits y-o-y'!$C$87,'Total CC Permits y-o-y'!$C$89,'Total CC Permits y-o-y'!$C$92,'Total CC Permits y-o-y'!$C$96,'Total CC Permits y-o-y'!$C$101)</c:f>
              <c:numCache>
                <c:formatCode>General</c:formatCode>
                <c:ptCount val="6"/>
                <c:pt idx="0">
                  <c:v>5</c:v>
                </c:pt>
                <c:pt idx="1">
                  <c:v>14</c:v>
                </c:pt>
                <c:pt idx="2">
                  <c:v>44</c:v>
                </c:pt>
                <c:pt idx="3">
                  <c:v>14</c:v>
                </c:pt>
                <c:pt idx="4">
                  <c:v>38</c:v>
                </c:pt>
                <c:pt idx="5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3-46B8-9693-70CB7FB325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94322288"/>
        <c:axId val="1294324784"/>
      </c:barChart>
      <c:catAx>
        <c:axId val="1294322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4784"/>
        <c:crosses val="autoZero"/>
        <c:auto val="1"/>
        <c:lblAlgn val="ctr"/>
        <c:lblOffset val="100"/>
        <c:noMultiLvlLbl val="0"/>
      </c:catAx>
      <c:valAx>
        <c:axId val="129432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Currituck County Building Permiits 2022 - 2023</a:t>
            </a:r>
          </a:p>
          <a:p>
            <a:pPr>
              <a:defRPr sz="1200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New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y-o-y'!$C$87:$C$89,'Total CC Permits y-o-y'!$C$92:$C$99,'Total CC Permits y-o-y'!$C$101)</c:f>
              <c:numCache>
                <c:formatCode>General</c:formatCode>
                <c:ptCount val="12"/>
                <c:pt idx="0">
                  <c:v>14</c:v>
                </c:pt>
                <c:pt idx="1">
                  <c:v>1</c:v>
                </c:pt>
                <c:pt idx="2">
                  <c:v>44</c:v>
                </c:pt>
                <c:pt idx="3">
                  <c:v>14</c:v>
                </c:pt>
                <c:pt idx="4">
                  <c:v>3</c:v>
                </c:pt>
                <c:pt idx="5">
                  <c:v>0</c:v>
                </c:pt>
                <c:pt idx="6">
                  <c:v>11</c:v>
                </c:pt>
                <c:pt idx="7">
                  <c:v>38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B-4B48-A76B-375F49E8AF73}"/>
            </c:ext>
          </c:extLst>
        </c:ser>
        <c:ser>
          <c:idx val="2"/>
          <c:order val="2"/>
          <c:tx>
            <c:strRef>
              <c:f>'Total CC Permits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y-o-y'!$D$85:$D$101</c15:sqref>
                  </c15:fullRef>
                </c:ext>
              </c:extLst>
              <c:f>('Total CC Permits y-o-y'!$D$87:$D$89,'Total CC Permits y-o-y'!$D$92:$D$99,'Total CC Permits y-o-y'!$D$101)</c:f>
              <c:numCache>
                <c:formatCode>General</c:formatCode>
                <c:ptCount val="12"/>
                <c:pt idx="0">
                  <c:v>27</c:v>
                </c:pt>
                <c:pt idx="1">
                  <c:v>12</c:v>
                </c:pt>
                <c:pt idx="2">
                  <c:v>47</c:v>
                </c:pt>
                <c:pt idx="3">
                  <c:v>10</c:v>
                </c:pt>
                <c:pt idx="4">
                  <c:v>2</c:v>
                </c:pt>
                <c:pt idx="5">
                  <c:v>14</c:v>
                </c:pt>
                <c:pt idx="6">
                  <c:v>1</c:v>
                </c:pt>
                <c:pt idx="7">
                  <c:v>136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B-4B48-A76B-375F49E8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70305023"/>
        <c:axId val="26856041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Permits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'Total CC Permits y-o-y'!$A$85:$A$101</c15:sqref>
                        </c15:fullRef>
                        <c15:formulaRef>
                          <c15:sqref>('Total CC Permits y-o-y'!$A$87:$A$89,'Total CC Permits y-o-y'!$A$92:$A$99,'Total CC Permits y-o-y'!$A$101)</c15:sqref>
                        </c15:formulaRef>
                      </c:ext>
                    </c:extLst>
                    <c:strCache>
                      <c:ptCount val="12"/>
                      <c:pt idx="0">
                        <c:v>Corova</c:v>
                      </c:pt>
                      <c:pt idx="1">
                        <c:v>Coinjock</c:v>
                      </c:pt>
                      <c:pt idx="2">
                        <c:v>Corolla</c:v>
                      </c:pt>
                      <c:pt idx="3">
                        <c:v>Grandy</c:v>
                      </c:pt>
                      <c:pt idx="4">
                        <c:v>Harbinger</c:v>
                      </c:pt>
                      <c:pt idx="5">
                        <c:v>Jarvisburg</c:v>
                      </c:pt>
                      <c:pt idx="6">
                        <c:v>Knotts Island</c:v>
                      </c:pt>
                      <c:pt idx="7">
                        <c:v>Moyock</c:v>
                      </c:pt>
                      <c:pt idx="8">
                        <c:v>Point Harbor</c:v>
                      </c:pt>
                      <c:pt idx="9">
                        <c:v>Popular Branch</c:v>
                      </c:pt>
                      <c:pt idx="10">
                        <c:v>Powells Point</c:v>
                      </c:pt>
                      <c:pt idx="11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Permits y-o-y'!$B$85:$B$101</c15:sqref>
                        </c15:fullRef>
                        <c15:formulaRef>
                          <c15:sqref>('Total CC Permits y-o-y'!$B$87:$B$89,'Total CC Permits y-o-y'!$B$92:$B$99,'Total CC Permits y-o-y'!$B$101)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</c:v>
                      </c:pt>
                      <c:pt idx="1">
                        <c:v>4</c:v>
                      </c:pt>
                      <c:pt idx="2">
                        <c:v>74</c:v>
                      </c:pt>
                      <c:pt idx="3">
                        <c:v>17</c:v>
                      </c:pt>
                      <c:pt idx="4">
                        <c:v>2</c:v>
                      </c:pt>
                      <c:pt idx="5">
                        <c:v>3</c:v>
                      </c:pt>
                      <c:pt idx="6">
                        <c:v>10</c:v>
                      </c:pt>
                      <c:pt idx="7">
                        <c:v>211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8</c:v>
                      </c:pt>
                      <c:pt idx="11">
                        <c:v>415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AB-4B48-A76B-375F49E8AF73}"/>
                  </c:ext>
                </c:extLst>
              </c15:ser>
            </c15:filteredBarSeries>
          </c:ext>
        </c:extLst>
      </c:barChart>
      <c:catAx>
        <c:axId val="77030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560415"/>
        <c:crosses val="autoZero"/>
        <c:auto val="1"/>
        <c:lblAlgn val="ctr"/>
        <c:lblOffset val="100"/>
        <c:noMultiLvlLbl val="0"/>
      </c:catAx>
      <c:valAx>
        <c:axId val="268560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030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Sheet1!$A$2</c:f>
              <c:strCache>
                <c:ptCount val="1"/>
                <c:pt idx="0">
                  <c:v>$200,000 - $499,999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Sheet1!$B$2:$AF$2</c:f>
              <c:numCache>
                <c:formatCode>General</c:formatCode>
                <c:ptCount val="31"/>
                <c:pt idx="0">
                  <c:v>145</c:v>
                </c:pt>
                <c:pt idx="1">
                  <c:v>137</c:v>
                </c:pt>
                <c:pt idx="2">
                  <c:v>176</c:v>
                </c:pt>
                <c:pt idx="3">
                  <c:v>167</c:v>
                </c:pt>
                <c:pt idx="4">
                  <c:v>153</c:v>
                </c:pt>
                <c:pt idx="5">
                  <c:v>125</c:v>
                </c:pt>
                <c:pt idx="6">
                  <c:v>114</c:v>
                </c:pt>
                <c:pt idx="7">
                  <c:v>93</c:v>
                </c:pt>
                <c:pt idx="8">
                  <c:v>105</c:v>
                </c:pt>
                <c:pt idx="9">
                  <c:v>110</c:v>
                </c:pt>
                <c:pt idx="10">
                  <c:v>121</c:v>
                </c:pt>
                <c:pt idx="11">
                  <c:v>99</c:v>
                </c:pt>
                <c:pt idx="12">
                  <c:v>87</c:v>
                </c:pt>
                <c:pt idx="13">
                  <c:v>69</c:v>
                </c:pt>
                <c:pt idx="14">
                  <c:v>105</c:v>
                </c:pt>
                <c:pt idx="15">
                  <c:v>97</c:v>
                </c:pt>
                <c:pt idx="16">
                  <c:v>90</c:v>
                </c:pt>
                <c:pt idx="17">
                  <c:v>91</c:v>
                </c:pt>
                <c:pt idx="18">
                  <c:v>64</c:v>
                </c:pt>
                <c:pt idx="19">
                  <c:v>85</c:v>
                </c:pt>
                <c:pt idx="20">
                  <c:v>55</c:v>
                </c:pt>
                <c:pt idx="21">
                  <c:v>51</c:v>
                </c:pt>
                <c:pt idx="22">
                  <c:v>67</c:v>
                </c:pt>
                <c:pt idx="23">
                  <c:v>52</c:v>
                </c:pt>
                <c:pt idx="24">
                  <c:v>41</c:v>
                </c:pt>
                <c:pt idx="25">
                  <c:v>64</c:v>
                </c:pt>
                <c:pt idx="26">
                  <c:v>84</c:v>
                </c:pt>
                <c:pt idx="27">
                  <c:v>63</c:v>
                </c:pt>
                <c:pt idx="28">
                  <c:v>76</c:v>
                </c:pt>
                <c:pt idx="29">
                  <c:v>62</c:v>
                </c:pt>
                <c:pt idx="30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E-401C-AF9B-36D7510F0579}"/>
            </c:ext>
          </c:extLst>
        </c:ser>
        <c:ser>
          <c:idx val="1"/>
          <c:order val="1"/>
          <c:tx>
            <c:strRef>
              <c:f>Sheet1!$A$3</c:f>
              <c:strCache>
                <c:ptCount val="1"/>
                <c:pt idx="0">
                  <c:v>Below $199,999K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Sheet1!$B$3:$AF$3</c:f>
              <c:numCache>
                <c:formatCode>General</c:formatCode>
                <c:ptCount val="31"/>
                <c:pt idx="0">
                  <c:v>15</c:v>
                </c:pt>
                <c:pt idx="1">
                  <c:v>13</c:v>
                </c:pt>
                <c:pt idx="2">
                  <c:v>30</c:v>
                </c:pt>
                <c:pt idx="3">
                  <c:v>27</c:v>
                </c:pt>
                <c:pt idx="4">
                  <c:v>31</c:v>
                </c:pt>
                <c:pt idx="5">
                  <c:v>22</c:v>
                </c:pt>
                <c:pt idx="6">
                  <c:v>20</c:v>
                </c:pt>
                <c:pt idx="7">
                  <c:v>23</c:v>
                </c:pt>
                <c:pt idx="8">
                  <c:v>15</c:v>
                </c:pt>
                <c:pt idx="9">
                  <c:v>13</c:v>
                </c:pt>
                <c:pt idx="10">
                  <c:v>18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20</c:v>
                </c:pt>
                <c:pt idx="15">
                  <c:v>7</c:v>
                </c:pt>
                <c:pt idx="16">
                  <c:v>3</c:v>
                </c:pt>
                <c:pt idx="17">
                  <c:v>12</c:v>
                </c:pt>
                <c:pt idx="18">
                  <c:v>11</c:v>
                </c:pt>
                <c:pt idx="19">
                  <c:v>14</c:v>
                </c:pt>
                <c:pt idx="20">
                  <c:v>7</c:v>
                </c:pt>
                <c:pt idx="21">
                  <c:v>9</c:v>
                </c:pt>
                <c:pt idx="22">
                  <c:v>8</c:v>
                </c:pt>
                <c:pt idx="23">
                  <c:v>9</c:v>
                </c:pt>
                <c:pt idx="24">
                  <c:v>2</c:v>
                </c:pt>
                <c:pt idx="25">
                  <c:v>12</c:v>
                </c:pt>
                <c:pt idx="26">
                  <c:v>2</c:v>
                </c:pt>
                <c:pt idx="27">
                  <c:v>12</c:v>
                </c:pt>
                <c:pt idx="28">
                  <c:v>6</c:v>
                </c:pt>
                <c:pt idx="29">
                  <c:v>11</c:v>
                </c:pt>
                <c:pt idx="3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E-401C-AF9B-36D7510F0579}"/>
            </c:ext>
          </c:extLst>
        </c:ser>
        <c:ser>
          <c:idx val="2"/>
          <c:order val="2"/>
          <c:tx>
            <c:strRef>
              <c:f>Sheet1!$A$4</c:f>
              <c:strCache>
                <c:ptCount val="1"/>
                <c:pt idx="0">
                  <c:v>$500,000 - $749,999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Sheet1!$B$4:$AF$4</c:f>
              <c:numCache>
                <c:formatCode>General</c:formatCode>
                <c:ptCount val="31"/>
                <c:pt idx="0">
                  <c:v>65</c:v>
                </c:pt>
                <c:pt idx="1">
                  <c:v>53</c:v>
                </c:pt>
                <c:pt idx="2">
                  <c:v>83</c:v>
                </c:pt>
                <c:pt idx="3">
                  <c:v>74</c:v>
                </c:pt>
                <c:pt idx="4">
                  <c:v>75</c:v>
                </c:pt>
                <c:pt idx="5">
                  <c:v>86</c:v>
                </c:pt>
                <c:pt idx="6">
                  <c:v>73</c:v>
                </c:pt>
                <c:pt idx="7">
                  <c:v>66</c:v>
                </c:pt>
                <c:pt idx="8">
                  <c:v>56</c:v>
                </c:pt>
                <c:pt idx="9">
                  <c:v>74</c:v>
                </c:pt>
                <c:pt idx="10">
                  <c:v>61</c:v>
                </c:pt>
                <c:pt idx="11">
                  <c:v>61</c:v>
                </c:pt>
                <c:pt idx="12">
                  <c:v>52</c:v>
                </c:pt>
                <c:pt idx="13">
                  <c:v>42</c:v>
                </c:pt>
                <c:pt idx="14">
                  <c:v>80</c:v>
                </c:pt>
                <c:pt idx="15">
                  <c:v>77</c:v>
                </c:pt>
                <c:pt idx="16">
                  <c:v>71</c:v>
                </c:pt>
                <c:pt idx="17">
                  <c:v>68</c:v>
                </c:pt>
                <c:pt idx="18">
                  <c:v>46</c:v>
                </c:pt>
                <c:pt idx="19">
                  <c:v>55</c:v>
                </c:pt>
                <c:pt idx="20">
                  <c:v>56</c:v>
                </c:pt>
                <c:pt idx="21">
                  <c:v>45</c:v>
                </c:pt>
                <c:pt idx="22">
                  <c:v>48</c:v>
                </c:pt>
                <c:pt idx="23">
                  <c:v>35</c:v>
                </c:pt>
                <c:pt idx="24">
                  <c:v>27</c:v>
                </c:pt>
                <c:pt idx="25">
                  <c:v>39</c:v>
                </c:pt>
                <c:pt idx="26">
                  <c:v>57</c:v>
                </c:pt>
                <c:pt idx="27">
                  <c:v>48</c:v>
                </c:pt>
                <c:pt idx="28">
                  <c:v>57</c:v>
                </c:pt>
                <c:pt idx="29">
                  <c:v>53</c:v>
                </c:pt>
                <c:pt idx="30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E-401C-AF9B-36D7510F0579}"/>
            </c:ext>
          </c:extLst>
        </c:ser>
        <c:ser>
          <c:idx val="3"/>
          <c:order val="3"/>
          <c:tx>
            <c:strRef>
              <c:f>Sheet1!$A$5</c:f>
              <c:strCache>
                <c:ptCount val="1"/>
                <c:pt idx="0">
                  <c:v>$750,000 and Above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Sheet1!$B$5:$AF$5</c:f>
              <c:numCache>
                <c:formatCode>General</c:formatCode>
                <c:ptCount val="31"/>
                <c:pt idx="0">
                  <c:v>38</c:v>
                </c:pt>
                <c:pt idx="1">
                  <c:v>35</c:v>
                </c:pt>
                <c:pt idx="2">
                  <c:v>88</c:v>
                </c:pt>
                <c:pt idx="3">
                  <c:v>80</c:v>
                </c:pt>
                <c:pt idx="4">
                  <c:v>78</c:v>
                </c:pt>
                <c:pt idx="5">
                  <c:v>88</c:v>
                </c:pt>
                <c:pt idx="6">
                  <c:v>56</c:v>
                </c:pt>
                <c:pt idx="7">
                  <c:v>52</c:v>
                </c:pt>
                <c:pt idx="8">
                  <c:v>54</c:v>
                </c:pt>
                <c:pt idx="9">
                  <c:v>56</c:v>
                </c:pt>
                <c:pt idx="10">
                  <c:v>67</c:v>
                </c:pt>
                <c:pt idx="11">
                  <c:v>70</c:v>
                </c:pt>
                <c:pt idx="12">
                  <c:v>78</c:v>
                </c:pt>
                <c:pt idx="13">
                  <c:v>63</c:v>
                </c:pt>
                <c:pt idx="14">
                  <c:v>95</c:v>
                </c:pt>
                <c:pt idx="15">
                  <c:v>84</c:v>
                </c:pt>
                <c:pt idx="16">
                  <c:v>83</c:v>
                </c:pt>
                <c:pt idx="17">
                  <c:v>64</c:v>
                </c:pt>
                <c:pt idx="18">
                  <c:v>50</c:v>
                </c:pt>
                <c:pt idx="19">
                  <c:v>47</c:v>
                </c:pt>
                <c:pt idx="20">
                  <c:v>49</c:v>
                </c:pt>
                <c:pt idx="21">
                  <c:v>56</c:v>
                </c:pt>
                <c:pt idx="22">
                  <c:v>38</c:v>
                </c:pt>
                <c:pt idx="23">
                  <c:v>35</c:v>
                </c:pt>
                <c:pt idx="24">
                  <c:v>31</c:v>
                </c:pt>
                <c:pt idx="25">
                  <c:v>22</c:v>
                </c:pt>
                <c:pt idx="26">
                  <c:v>50</c:v>
                </c:pt>
                <c:pt idx="27">
                  <c:v>43</c:v>
                </c:pt>
                <c:pt idx="28">
                  <c:v>46</c:v>
                </c:pt>
                <c:pt idx="29">
                  <c:v>63</c:v>
                </c:pt>
                <c:pt idx="30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BE-401C-AF9B-36D7510F0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533632"/>
        <c:axId val="50398960"/>
      </c:lineChart>
      <c:dateAx>
        <c:axId val="2665336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98960"/>
        <c:crosses val="autoZero"/>
        <c:auto val="1"/>
        <c:lblOffset val="100"/>
        <c:baseTimeUnit val="months"/>
      </c:dateAx>
      <c:valAx>
        <c:axId val="5039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53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Inventory'!$A$43:$GL$44</c:f>
              <c:multiLvlStrCache>
                <c:ptCount val="194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  <c:pt idx="191">
                    <c:v>Jun-23</c:v>
                  </c:pt>
                  <c:pt idx="192">
                    <c:v>Jul-23</c:v>
                  </c:pt>
                  <c:pt idx="193">
                    <c:v>Aug-23</c:v>
                  </c:pt>
                </c:lvl>
                <c:lvl>
                  <c:pt idx="0">
                    <c:v>Total Inventory</c:v>
                  </c:pt>
                </c:lvl>
              </c:multiLvlStrCache>
            </c:multiLvlStrRef>
          </c:cat>
          <c:val>
            <c:numRef>
              <c:f>'YOY New Inventory'!$A$45:$GL$45</c:f>
              <c:numCache>
                <c:formatCode>General</c:formatCode>
                <c:ptCount val="194"/>
                <c:pt idx="1">
                  <c:v>4542</c:v>
                </c:pt>
                <c:pt idx="2">
                  <c:v>4463</c:v>
                </c:pt>
                <c:pt idx="3">
                  <c:v>4418</c:v>
                </c:pt>
                <c:pt idx="4">
                  <c:v>4456</c:v>
                </c:pt>
                <c:pt idx="5">
                  <c:v>4334</c:v>
                </c:pt>
                <c:pt idx="6">
                  <c:v>3886</c:v>
                </c:pt>
                <c:pt idx="7">
                  <c:v>4046</c:v>
                </c:pt>
                <c:pt idx="8">
                  <c:v>4122</c:v>
                </c:pt>
                <c:pt idx="9">
                  <c:v>4296</c:v>
                </c:pt>
                <c:pt idx="10">
                  <c:v>4184</c:v>
                </c:pt>
                <c:pt idx="11">
                  <c:v>4180</c:v>
                </c:pt>
                <c:pt idx="12">
                  <c:v>4170</c:v>
                </c:pt>
                <c:pt idx="13">
                  <c:v>3991</c:v>
                </c:pt>
                <c:pt idx="14">
                  <c:v>4203</c:v>
                </c:pt>
                <c:pt idx="15">
                  <c:v>4144</c:v>
                </c:pt>
                <c:pt idx="16">
                  <c:v>4129</c:v>
                </c:pt>
                <c:pt idx="17">
                  <c:v>3638</c:v>
                </c:pt>
                <c:pt idx="18">
                  <c:v>3743</c:v>
                </c:pt>
                <c:pt idx="19">
                  <c:v>3850</c:v>
                </c:pt>
                <c:pt idx="20">
                  <c:v>3923</c:v>
                </c:pt>
                <c:pt idx="21">
                  <c:v>3992</c:v>
                </c:pt>
                <c:pt idx="22">
                  <c:v>4087</c:v>
                </c:pt>
                <c:pt idx="23">
                  <c:v>4115</c:v>
                </c:pt>
                <c:pt idx="24">
                  <c:v>4141</c:v>
                </c:pt>
                <c:pt idx="25">
                  <c:v>4141</c:v>
                </c:pt>
                <c:pt idx="26">
                  <c:v>4087</c:v>
                </c:pt>
                <c:pt idx="27">
                  <c:v>4018</c:v>
                </c:pt>
                <c:pt idx="28">
                  <c:v>3965</c:v>
                </c:pt>
                <c:pt idx="29">
                  <c:v>3513</c:v>
                </c:pt>
                <c:pt idx="30">
                  <c:v>3548</c:v>
                </c:pt>
                <c:pt idx="31">
                  <c:v>3621</c:v>
                </c:pt>
                <c:pt idx="32">
                  <c:v>3785</c:v>
                </c:pt>
                <c:pt idx="33">
                  <c:v>3868</c:v>
                </c:pt>
                <c:pt idx="34">
                  <c:v>3875</c:v>
                </c:pt>
                <c:pt idx="35">
                  <c:v>3776</c:v>
                </c:pt>
                <c:pt idx="36">
                  <c:v>3762</c:v>
                </c:pt>
                <c:pt idx="37">
                  <c:v>3640</c:v>
                </c:pt>
                <c:pt idx="38">
                  <c:v>3516</c:v>
                </c:pt>
                <c:pt idx="39">
                  <c:v>3378</c:v>
                </c:pt>
                <c:pt idx="40">
                  <c:v>3296</c:v>
                </c:pt>
                <c:pt idx="41">
                  <c:v>2975</c:v>
                </c:pt>
                <c:pt idx="42">
                  <c:v>3058</c:v>
                </c:pt>
                <c:pt idx="43">
                  <c:v>3114</c:v>
                </c:pt>
                <c:pt idx="44">
                  <c:v>3250</c:v>
                </c:pt>
                <c:pt idx="45">
                  <c:v>3235</c:v>
                </c:pt>
                <c:pt idx="46">
                  <c:v>3255</c:v>
                </c:pt>
                <c:pt idx="47">
                  <c:v>3251</c:v>
                </c:pt>
                <c:pt idx="48">
                  <c:v>3209</c:v>
                </c:pt>
                <c:pt idx="49">
                  <c:v>3142</c:v>
                </c:pt>
                <c:pt idx="50">
                  <c:v>3058</c:v>
                </c:pt>
                <c:pt idx="51">
                  <c:v>3141</c:v>
                </c:pt>
                <c:pt idx="52">
                  <c:v>3023</c:v>
                </c:pt>
                <c:pt idx="53">
                  <c:v>2844</c:v>
                </c:pt>
                <c:pt idx="54">
                  <c:v>2893</c:v>
                </c:pt>
                <c:pt idx="55">
                  <c:v>3076</c:v>
                </c:pt>
                <c:pt idx="56">
                  <c:v>3152</c:v>
                </c:pt>
                <c:pt idx="57">
                  <c:v>3191</c:v>
                </c:pt>
                <c:pt idx="58">
                  <c:v>3240</c:v>
                </c:pt>
                <c:pt idx="59">
                  <c:v>3145</c:v>
                </c:pt>
                <c:pt idx="60">
                  <c:v>3153</c:v>
                </c:pt>
                <c:pt idx="61">
                  <c:v>3073</c:v>
                </c:pt>
                <c:pt idx="62">
                  <c:v>3069</c:v>
                </c:pt>
                <c:pt idx="63">
                  <c:v>3068</c:v>
                </c:pt>
                <c:pt idx="64">
                  <c:v>3016</c:v>
                </c:pt>
                <c:pt idx="65">
                  <c:v>2736</c:v>
                </c:pt>
                <c:pt idx="66">
                  <c:v>2852</c:v>
                </c:pt>
                <c:pt idx="67">
                  <c:v>2919</c:v>
                </c:pt>
                <c:pt idx="68">
                  <c:v>2954</c:v>
                </c:pt>
                <c:pt idx="69">
                  <c:v>3113</c:v>
                </c:pt>
                <c:pt idx="70">
                  <c:v>3126</c:v>
                </c:pt>
                <c:pt idx="71">
                  <c:v>3080</c:v>
                </c:pt>
                <c:pt idx="72">
                  <c:v>3074</c:v>
                </c:pt>
                <c:pt idx="73">
                  <c:v>3119</c:v>
                </c:pt>
                <c:pt idx="74">
                  <c:v>2950</c:v>
                </c:pt>
                <c:pt idx="75">
                  <c:v>3014</c:v>
                </c:pt>
                <c:pt idx="76">
                  <c:v>2969</c:v>
                </c:pt>
                <c:pt idx="77">
                  <c:v>2787</c:v>
                </c:pt>
                <c:pt idx="78">
                  <c:v>2820</c:v>
                </c:pt>
                <c:pt idx="79">
                  <c:v>2890</c:v>
                </c:pt>
                <c:pt idx="80">
                  <c:v>3105</c:v>
                </c:pt>
                <c:pt idx="81">
                  <c:v>3086</c:v>
                </c:pt>
                <c:pt idx="82">
                  <c:v>3177</c:v>
                </c:pt>
                <c:pt idx="83">
                  <c:v>3209</c:v>
                </c:pt>
                <c:pt idx="84">
                  <c:v>3125</c:v>
                </c:pt>
                <c:pt idx="85">
                  <c:v>3218</c:v>
                </c:pt>
                <c:pt idx="86">
                  <c:v>3093</c:v>
                </c:pt>
                <c:pt idx="87">
                  <c:v>3051</c:v>
                </c:pt>
                <c:pt idx="88">
                  <c:v>3007</c:v>
                </c:pt>
                <c:pt idx="89">
                  <c:v>2691</c:v>
                </c:pt>
                <c:pt idx="90">
                  <c:v>2771</c:v>
                </c:pt>
                <c:pt idx="91">
                  <c:v>2866</c:v>
                </c:pt>
                <c:pt idx="92">
                  <c:v>2942</c:v>
                </c:pt>
                <c:pt idx="93">
                  <c:v>3015</c:v>
                </c:pt>
                <c:pt idx="94">
                  <c:v>3055</c:v>
                </c:pt>
                <c:pt idx="95">
                  <c:v>3039</c:v>
                </c:pt>
                <c:pt idx="96">
                  <c:v>2989</c:v>
                </c:pt>
                <c:pt idx="97">
                  <c:v>2971</c:v>
                </c:pt>
                <c:pt idx="98">
                  <c:v>2944</c:v>
                </c:pt>
                <c:pt idx="99">
                  <c:v>2900</c:v>
                </c:pt>
                <c:pt idx="100">
                  <c:v>2824</c:v>
                </c:pt>
                <c:pt idx="101">
                  <c:v>2585</c:v>
                </c:pt>
                <c:pt idx="102">
                  <c:v>2587</c:v>
                </c:pt>
                <c:pt idx="103">
                  <c:v>2666</c:v>
                </c:pt>
                <c:pt idx="104">
                  <c:v>2769</c:v>
                </c:pt>
                <c:pt idx="105">
                  <c:v>2850</c:v>
                </c:pt>
                <c:pt idx="106">
                  <c:v>2730</c:v>
                </c:pt>
                <c:pt idx="107">
                  <c:v>2748</c:v>
                </c:pt>
                <c:pt idx="108">
                  <c:v>2672</c:v>
                </c:pt>
                <c:pt idx="109">
                  <c:v>2594</c:v>
                </c:pt>
                <c:pt idx="110">
                  <c:v>2571</c:v>
                </c:pt>
                <c:pt idx="111">
                  <c:v>2527</c:v>
                </c:pt>
                <c:pt idx="112">
                  <c:v>2415</c:v>
                </c:pt>
                <c:pt idx="113">
                  <c:v>2234</c:v>
                </c:pt>
                <c:pt idx="114">
                  <c:v>2290</c:v>
                </c:pt>
                <c:pt idx="115">
                  <c:v>2367</c:v>
                </c:pt>
                <c:pt idx="116">
                  <c:v>2386</c:v>
                </c:pt>
                <c:pt idx="117">
                  <c:v>2408</c:v>
                </c:pt>
                <c:pt idx="118">
                  <c:v>2418</c:v>
                </c:pt>
                <c:pt idx="119">
                  <c:v>2370</c:v>
                </c:pt>
                <c:pt idx="120">
                  <c:v>2370</c:v>
                </c:pt>
                <c:pt idx="121">
                  <c:v>2361</c:v>
                </c:pt>
                <c:pt idx="122">
                  <c:v>2297</c:v>
                </c:pt>
                <c:pt idx="123">
                  <c:v>2310</c:v>
                </c:pt>
                <c:pt idx="124">
                  <c:v>2247</c:v>
                </c:pt>
                <c:pt idx="125">
                  <c:v>2083</c:v>
                </c:pt>
                <c:pt idx="126">
                  <c:v>2095</c:v>
                </c:pt>
                <c:pt idx="127">
                  <c:v>2141</c:v>
                </c:pt>
                <c:pt idx="128">
                  <c:v>2236</c:v>
                </c:pt>
                <c:pt idx="129">
                  <c:v>2237</c:v>
                </c:pt>
                <c:pt idx="130">
                  <c:v>2264</c:v>
                </c:pt>
                <c:pt idx="131">
                  <c:v>2253</c:v>
                </c:pt>
                <c:pt idx="132">
                  <c:v>2246</c:v>
                </c:pt>
                <c:pt idx="133">
                  <c:v>2324</c:v>
                </c:pt>
                <c:pt idx="134">
                  <c:v>2304</c:v>
                </c:pt>
                <c:pt idx="135">
                  <c:v>2344</c:v>
                </c:pt>
                <c:pt idx="136">
                  <c:v>2340</c:v>
                </c:pt>
                <c:pt idx="137">
                  <c:v>2189</c:v>
                </c:pt>
                <c:pt idx="138">
                  <c:v>2264</c:v>
                </c:pt>
                <c:pt idx="139">
                  <c:v>2362</c:v>
                </c:pt>
                <c:pt idx="140">
                  <c:v>2482</c:v>
                </c:pt>
                <c:pt idx="141">
                  <c:v>2554</c:v>
                </c:pt>
                <c:pt idx="142">
                  <c:v>2540</c:v>
                </c:pt>
                <c:pt idx="143">
                  <c:v>2464</c:v>
                </c:pt>
                <c:pt idx="144">
                  <c:v>2395</c:v>
                </c:pt>
                <c:pt idx="145">
                  <c:v>2405</c:v>
                </c:pt>
                <c:pt idx="146">
                  <c:v>2371</c:v>
                </c:pt>
                <c:pt idx="147">
                  <c:v>2367</c:v>
                </c:pt>
                <c:pt idx="148">
                  <c:v>2346</c:v>
                </c:pt>
                <c:pt idx="149">
                  <c:v>2092</c:v>
                </c:pt>
                <c:pt idx="150">
                  <c:v>2107</c:v>
                </c:pt>
                <c:pt idx="151">
                  <c:v>2121</c:v>
                </c:pt>
                <c:pt idx="152">
                  <c:v>2162</c:v>
                </c:pt>
                <c:pt idx="153">
                  <c:v>2116</c:v>
                </c:pt>
                <c:pt idx="154">
                  <c:v>2042</c:v>
                </c:pt>
                <c:pt idx="155">
                  <c:v>1736</c:v>
                </c:pt>
                <c:pt idx="156">
                  <c:v>1622</c:v>
                </c:pt>
                <c:pt idx="157">
                  <c:v>1428</c:v>
                </c:pt>
                <c:pt idx="158">
                  <c:v>1400</c:v>
                </c:pt>
                <c:pt idx="159">
                  <c:v>1327</c:v>
                </c:pt>
                <c:pt idx="160">
                  <c:v>1274</c:v>
                </c:pt>
                <c:pt idx="161">
                  <c:v>1142</c:v>
                </c:pt>
                <c:pt idx="162">
                  <c:v>1030</c:v>
                </c:pt>
                <c:pt idx="163">
                  <c:v>1050</c:v>
                </c:pt>
                <c:pt idx="164">
                  <c:v>966</c:v>
                </c:pt>
                <c:pt idx="165">
                  <c:v>1012</c:v>
                </c:pt>
                <c:pt idx="166">
                  <c:v>1027</c:v>
                </c:pt>
                <c:pt idx="167">
                  <c:v>1070</c:v>
                </c:pt>
                <c:pt idx="168">
                  <c:v>1113</c:v>
                </c:pt>
                <c:pt idx="169">
                  <c:v>1114</c:v>
                </c:pt>
                <c:pt idx="170">
                  <c:v>1085</c:v>
                </c:pt>
                <c:pt idx="171">
                  <c:v>942</c:v>
                </c:pt>
                <c:pt idx="172">
                  <c:v>883</c:v>
                </c:pt>
                <c:pt idx="173">
                  <c:v>757</c:v>
                </c:pt>
                <c:pt idx="174">
                  <c:v>727</c:v>
                </c:pt>
                <c:pt idx="175">
                  <c:v>694</c:v>
                </c:pt>
                <c:pt idx="176">
                  <c:v>733</c:v>
                </c:pt>
                <c:pt idx="177">
                  <c:v>767</c:v>
                </c:pt>
                <c:pt idx="178">
                  <c:v>896</c:v>
                </c:pt>
                <c:pt idx="179">
                  <c:v>1039</c:v>
                </c:pt>
                <c:pt idx="180">
                  <c:v>1071</c:v>
                </c:pt>
                <c:pt idx="181">
                  <c:v>1053</c:v>
                </c:pt>
                <c:pt idx="182">
                  <c:v>997</c:v>
                </c:pt>
                <c:pt idx="183">
                  <c:v>991</c:v>
                </c:pt>
                <c:pt idx="184">
                  <c:v>955</c:v>
                </c:pt>
                <c:pt idx="185">
                  <c:v>872</c:v>
                </c:pt>
                <c:pt idx="186">
                  <c:v>808</c:v>
                </c:pt>
                <c:pt idx="187">
                  <c:v>789</c:v>
                </c:pt>
                <c:pt idx="188">
                  <c:v>759</c:v>
                </c:pt>
                <c:pt idx="189">
                  <c:v>768</c:v>
                </c:pt>
                <c:pt idx="190">
                  <c:v>767</c:v>
                </c:pt>
                <c:pt idx="191">
                  <c:v>784</c:v>
                </c:pt>
                <c:pt idx="192">
                  <c:v>834</c:v>
                </c:pt>
                <c:pt idx="193">
                  <c:v>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9-4BDB-AF37-12311A26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5446655"/>
        <c:axId val="1555437503"/>
      </c:lineChart>
      <c:catAx>
        <c:axId val="15554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37503"/>
        <c:crosses val="autoZero"/>
        <c:auto val="1"/>
        <c:lblAlgn val="ctr"/>
        <c:lblOffset val="100"/>
        <c:noMultiLvlLbl val="0"/>
      </c:catAx>
      <c:valAx>
        <c:axId val="1555437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46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Inventory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D-43C2-9494-F2B79C153C1E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D-43C2-9494-F2B79C153C1E}"/>
            </c:ext>
          </c:extLst>
        </c:ser>
        <c:ser>
          <c:idx val="10"/>
          <c:order val="10"/>
          <c:tx>
            <c:strRef>
              <c:f>'YOY New Inventory'!$A$13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Inventory'!$B$13:$M$13</c:f>
              <c:numCache>
                <c:formatCode>General</c:formatCode>
                <c:ptCount val="12"/>
                <c:pt idx="0">
                  <c:v>727</c:v>
                </c:pt>
                <c:pt idx="1">
                  <c:v>694</c:v>
                </c:pt>
                <c:pt idx="2">
                  <c:v>733</c:v>
                </c:pt>
                <c:pt idx="3">
                  <c:v>767</c:v>
                </c:pt>
                <c:pt idx="4">
                  <c:v>896</c:v>
                </c:pt>
                <c:pt idx="5">
                  <c:v>1039</c:v>
                </c:pt>
                <c:pt idx="6">
                  <c:v>1071</c:v>
                </c:pt>
                <c:pt idx="7">
                  <c:v>1053</c:v>
                </c:pt>
                <c:pt idx="8">
                  <c:v>997</c:v>
                </c:pt>
                <c:pt idx="9">
                  <c:v>991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D-43C2-9494-F2B79C153C1E}"/>
            </c:ext>
          </c:extLst>
        </c:ser>
        <c:ser>
          <c:idx val="11"/>
          <c:order val="11"/>
          <c:tx>
            <c:strRef>
              <c:f>'YOY New Inventory'!$A$14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Inventory'!$B$14:$M$14</c:f>
              <c:numCache>
                <c:formatCode>General</c:formatCode>
                <c:ptCount val="12"/>
                <c:pt idx="0">
                  <c:v>808</c:v>
                </c:pt>
                <c:pt idx="1">
                  <c:v>789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784</c:v>
                </c:pt>
                <c:pt idx="6">
                  <c:v>834</c:v>
                </c:pt>
                <c:pt idx="7">
                  <c:v>838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D-43C2-9494-F2B79C15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85554255"/>
        <c:axId val="12775679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Inventory'!$A$3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Inventory'!$B$3:$M$3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2893</c:v>
                      </c:pt>
                      <c:pt idx="1">
                        <c:v>3076</c:v>
                      </c:pt>
                      <c:pt idx="2">
                        <c:v>3152</c:v>
                      </c:pt>
                      <c:pt idx="3">
                        <c:v>3191</c:v>
                      </c:pt>
                      <c:pt idx="4">
                        <c:v>3240</c:v>
                      </c:pt>
                      <c:pt idx="5">
                        <c:v>3145</c:v>
                      </c:pt>
                      <c:pt idx="6">
                        <c:v>3153</c:v>
                      </c:pt>
                      <c:pt idx="7">
                        <c:v>3073</c:v>
                      </c:pt>
                      <c:pt idx="8">
                        <c:v>3069</c:v>
                      </c:pt>
                      <c:pt idx="9">
                        <c:v>3068</c:v>
                      </c:pt>
                      <c:pt idx="10">
                        <c:v>3016</c:v>
                      </c:pt>
                      <c:pt idx="11">
                        <c:v>2736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2FD-43C2-9494-F2B79C153C1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Inventory'!$B$4:$M$4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2852</c:v>
                      </c:pt>
                      <c:pt idx="1">
                        <c:v>2919</c:v>
                      </c:pt>
                      <c:pt idx="2">
                        <c:v>2954</c:v>
                      </c:pt>
                      <c:pt idx="3">
                        <c:v>3113</c:v>
                      </c:pt>
                      <c:pt idx="4">
                        <c:v>3126</c:v>
                      </c:pt>
                      <c:pt idx="5">
                        <c:v>3080</c:v>
                      </c:pt>
                      <c:pt idx="6">
                        <c:v>3074</c:v>
                      </c:pt>
                      <c:pt idx="7">
                        <c:v>3119</c:v>
                      </c:pt>
                      <c:pt idx="8">
                        <c:v>2950</c:v>
                      </c:pt>
                      <c:pt idx="9">
                        <c:v>3014</c:v>
                      </c:pt>
                      <c:pt idx="10">
                        <c:v>2969</c:v>
                      </c:pt>
                      <c:pt idx="11">
                        <c:v>2787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2FD-43C2-9494-F2B79C153C1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Inventory'!$B$5:$M$5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2820</c:v>
                      </c:pt>
                      <c:pt idx="1">
                        <c:v>2890</c:v>
                      </c:pt>
                      <c:pt idx="2">
                        <c:v>3105</c:v>
                      </c:pt>
                      <c:pt idx="3">
                        <c:v>3086</c:v>
                      </c:pt>
                      <c:pt idx="4">
                        <c:v>3177</c:v>
                      </c:pt>
                      <c:pt idx="5">
                        <c:v>3209</c:v>
                      </c:pt>
                      <c:pt idx="6">
                        <c:v>3125</c:v>
                      </c:pt>
                      <c:pt idx="7">
                        <c:v>3218</c:v>
                      </c:pt>
                      <c:pt idx="8">
                        <c:v>3093</c:v>
                      </c:pt>
                      <c:pt idx="9">
                        <c:v>3051</c:v>
                      </c:pt>
                      <c:pt idx="10">
                        <c:v>3007</c:v>
                      </c:pt>
                      <c:pt idx="11">
                        <c:v>2691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2FD-43C2-9494-F2B79C153C1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Inventory'!$A$6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Inventory'!$B$6:$M$6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2771</c:v>
                      </c:pt>
                      <c:pt idx="1">
                        <c:v>2866</c:v>
                      </c:pt>
                      <c:pt idx="2">
                        <c:v>2942</c:v>
                      </c:pt>
                      <c:pt idx="3">
                        <c:v>3015</c:v>
                      </c:pt>
                      <c:pt idx="4">
                        <c:v>3055</c:v>
                      </c:pt>
                      <c:pt idx="5">
                        <c:v>3039</c:v>
                      </c:pt>
                      <c:pt idx="6">
                        <c:v>2989</c:v>
                      </c:pt>
                      <c:pt idx="7">
                        <c:v>2971</c:v>
                      </c:pt>
                      <c:pt idx="8">
                        <c:v>2944</c:v>
                      </c:pt>
                      <c:pt idx="9">
                        <c:v>2900</c:v>
                      </c:pt>
                      <c:pt idx="10">
                        <c:v>2824</c:v>
                      </c:pt>
                      <c:pt idx="11">
                        <c:v>2585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2FD-43C2-9494-F2B79C153C1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Inventory'!$B$7:$M$7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2587</c:v>
                      </c:pt>
                      <c:pt idx="1">
                        <c:v>2666</c:v>
                      </c:pt>
                      <c:pt idx="2">
                        <c:v>2769</c:v>
                      </c:pt>
                      <c:pt idx="3">
                        <c:v>2850</c:v>
                      </c:pt>
                      <c:pt idx="4">
                        <c:v>2730</c:v>
                      </c:pt>
                      <c:pt idx="5">
                        <c:v>2748</c:v>
                      </c:pt>
                      <c:pt idx="6">
                        <c:v>2672</c:v>
                      </c:pt>
                      <c:pt idx="7">
                        <c:v>2594</c:v>
                      </c:pt>
                      <c:pt idx="8">
                        <c:v>2571</c:v>
                      </c:pt>
                      <c:pt idx="9">
                        <c:v>2527</c:v>
                      </c:pt>
                      <c:pt idx="10">
                        <c:v>2415</c:v>
                      </c:pt>
                      <c:pt idx="11">
                        <c:v>2234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2FD-43C2-9494-F2B79C153C1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Inventory'!$A$8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Inventory'!$B$8:$M$8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2290</c:v>
                      </c:pt>
                      <c:pt idx="1">
                        <c:v>2367</c:v>
                      </c:pt>
                      <c:pt idx="2">
                        <c:v>2386</c:v>
                      </c:pt>
                      <c:pt idx="3">
                        <c:v>2408</c:v>
                      </c:pt>
                      <c:pt idx="4">
                        <c:v>2418</c:v>
                      </c:pt>
                      <c:pt idx="5">
                        <c:v>2370</c:v>
                      </c:pt>
                      <c:pt idx="6">
                        <c:v>2370</c:v>
                      </c:pt>
                      <c:pt idx="7">
                        <c:v>2361</c:v>
                      </c:pt>
                      <c:pt idx="8">
                        <c:v>2297</c:v>
                      </c:pt>
                      <c:pt idx="9">
                        <c:v>2310</c:v>
                      </c:pt>
                      <c:pt idx="10">
                        <c:v>2247</c:v>
                      </c:pt>
                      <c:pt idx="11">
                        <c:v>2083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2FD-43C2-9494-F2B79C153C1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Inventory'!$A$9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Inventory'!$B$9:$M$9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2095</c:v>
                      </c:pt>
                      <c:pt idx="1">
                        <c:v>2141</c:v>
                      </c:pt>
                      <c:pt idx="2">
                        <c:v>2236</c:v>
                      </c:pt>
                      <c:pt idx="3">
                        <c:v>2237</c:v>
                      </c:pt>
                      <c:pt idx="4">
                        <c:v>2264</c:v>
                      </c:pt>
                      <c:pt idx="5">
                        <c:v>2253</c:v>
                      </c:pt>
                      <c:pt idx="6">
                        <c:v>2246</c:v>
                      </c:pt>
                      <c:pt idx="7">
                        <c:v>2324</c:v>
                      </c:pt>
                      <c:pt idx="8">
                        <c:v>2304</c:v>
                      </c:pt>
                      <c:pt idx="9">
                        <c:v>2344</c:v>
                      </c:pt>
                      <c:pt idx="10">
                        <c:v>2340</c:v>
                      </c:pt>
                      <c:pt idx="11">
                        <c:v>2189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2FD-43C2-9494-F2B79C153C1E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Inventory'!$A$10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Inventory'!$B$10:$M$10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2264</c:v>
                      </c:pt>
                      <c:pt idx="1">
                        <c:v>2362</c:v>
                      </c:pt>
                      <c:pt idx="2">
                        <c:v>2482</c:v>
                      </c:pt>
                      <c:pt idx="3">
                        <c:v>2554</c:v>
                      </c:pt>
                      <c:pt idx="4">
                        <c:v>2540</c:v>
                      </c:pt>
                      <c:pt idx="5">
                        <c:v>2464</c:v>
                      </c:pt>
                      <c:pt idx="6">
                        <c:v>2395</c:v>
                      </c:pt>
                      <c:pt idx="7">
                        <c:v>2405</c:v>
                      </c:pt>
                      <c:pt idx="8">
                        <c:v>2371</c:v>
                      </c:pt>
                      <c:pt idx="9">
                        <c:v>2367</c:v>
                      </c:pt>
                      <c:pt idx="10">
                        <c:v>2346</c:v>
                      </c:pt>
                      <c:pt idx="11">
                        <c:v>2092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2FD-43C2-9494-F2B79C153C1E}"/>
                  </c:ext>
                </c:extLst>
              </c15:ser>
            </c15:filteredBarSeries>
          </c:ext>
        </c:extLst>
      </c:barChart>
      <c:catAx>
        <c:axId val="1085554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6799"/>
        <c:crosses val="autoZero"/>
        <c:auto val="1"/>
        <c:lblAlgn val="ctr"/>
        <c:lblOffset val="100"/>
        <c:noMultiLvlLbl val="0"/>
      </c:catAx>
      <c:valAx>
        <c:axId val="12775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55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'Unit Sales Data'!$A$2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Data'!$B$1:$HQ$1</c:f>
              <c:numCache>
                <c:formatCode>[$-409]mmm\-yy</c:formatCode>
                <c:ptCount val="20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  <c:pt idx="199">
                  <c:v>45147</c:v>
                </c:pt>
              </c:numCache>
            </c:numRef>
          </c:cat>
          <c:val>
            <c:numRef>
              <c:f>'Unit Sales Data'!$B$2:$HQ$2</c:f>
              <c:numCache>
                <c:formatCode>General</c:formatCode>
                <c:ptCount val="200"/>
                <c:pt idx="0">
                  <c:v>76</c:v>
                </c:pt>
                <c:pt idx="1">
                  <c:v>103</c:v>
                </c:pt>
                <c:pt idx="2">
                  <c:v>100</c:v>
                </c:pt>
                <c:pt idx="3">
                  <c:v>119</c:v>
                </c:pt>
                <c:pt idx="4">
                  <c:v>137</c:v>
                </c:pt>
                <c:pt idx="5">
                  <c:v>117</c:v>
                </c:pt>
                <c:pt idx="6">
                  <c:v>103</c:v>
                </c:pt>
                <c:pt idx="7">
                  <c:v>106</c:v>
                </c:pt>
                <c:pt idx="8">
                  <c:v>104</c:v>
                </c:pt>
                <c:pt idx="9">
                  <c:v>95</c:v>
                </c:pt>
                <c:pt idx="10">
                  <c:v>93</c:v>
                </c:pt>
                <c:pt idx="11">
                  <c:v>82</c:v>
                </c:pt>
                <c:pt idx="12">
                  <c:v>57</c:v>
                </c:pt>
                <c:pt idx="13">
                  <c:v>75</c:v>
                </c:pt>
                <c:pt idx="14">
                  <c:v>96</c:v>
                </c:pt>
                <c:pt idx="15">
                  <c:v>92</c:v>
                </c:pt>
                <c:pt idx="16">
                  <c:v>111</c:v>
                </c:pt>
                <c:pt idx="17">
                  <c:v>110</c:v>
                </c:pt>
                <c:pt idx="18">
                  <c:v>94</c:v>
                </c:pt>
                <c:pt idx="19">
                  <c:v>103</c:v>
                </c:pt>
                <c:pt idx="20">
                  <c:v>93</c:v>
                </c:pt>
                <c:pt idx="21">
                  <c:v>85</c:v>
                </c:pt>
                <c:pt idx="22">
                  <c:v>60</c:v>
                </c:pt>
                <c:pt idx="23">
                  <c:v>69</c:v>
                </c:pt>
                <c:pt idx="24">
                  <c:v>42</c:v>
                </c:pt>
                <c:pt idx="25">
                  <c:v>68</c:v>
                </c:pt>
                <c:pt idx="26">
                  <c:v>84</c:v>
                </c:pt>
                <c:pt idx="27">
                  <c:v>81</c:v>
                </c:pt>
                <c:pt idx="28">
                  <c:v>111</c:v>
                </c:pt>
                <c:pt idx="29">
                  <c:v>114</c:v>
                </c:pt>
                <c:pt idx="30">
                  <c:v>105</c:v>
                </c:pt>
                <c:pt idx="31">
                  <c:v>105</c:v>
                </c:pt>
                <c:pt idx="32">
                  <c:v>104</c:v>
                </c:pt>
                <c:pt idx="33">
                  <c:v>106</c:v>
                </c:pt>
                <c:pt idx="34">
                  <c:v>106</c:v>
                </c:pt>
                <c:pt idx="35">
                  <c:v>100</c:v>
                </c:pt>
                <c:pt idx="36">
                  <c:v>86</c:v>
                </c:pt>
                <c:pt idx="37">
                  <c:v>72</c:v>
                </c:pt>
                <c:pt idx="38">
                  <c:v>113</c:v>
                </c:pt>
                <c:pt idx="39">
                  <c:v>136</c:v>
                </c:pt>
                <c:pt idx="40">
                  <c:v>151</c:v>
                </c:pt>
                <c:pt idx="41">
                  <c:v>137</c:v>
                </c:pt>
                <c:pt idx="42">
                  <c:v>125</c:v>
                </c:pt>
                <c:pt idx="43">
                  <c:v>99</c:v>
                </c:pt>
                <c:pt idx="44">
                  <c:v>109</c:v>
                </c:pt>
                <c:pt idx="45">
                  <c:v>115</c:v>
                </c:pt>
                <c:pt idx="46">
                  <c:v>106</c:v>
                </c:pt>
                <c:pt idx="47">
                  <c:v>125</c:v>
                </c:pt>
                <c:pt idx="48">
                  <c:v>83</c:v>
                </c:pt>
                <c:pt idx="49">
                  <c:v>87</c:v>
                </c:pt>
                <c:pt idx="50">
                  <c:v>130</c:v>
                </c:pt>
                <c:pt idx="51">
                  <c:v>137</c:v>
                </c:pt>
                <c:pt idx="52">
                  <c:v>124</c:v>
                </c:pt>
                <c:pt idx="53">
                  <c:v>142</c:v>
                </c:pt>
                <c:pt idx="54">
                  <c:v>127</c:v>
                </c:pt>
                <c:pt idx="55">
                  <c:v>105</c:v>
                </c:pt>
                <c:pt idx="56">
                  <c:v>113</c:v>
                </c:pt>
                <c:pt idx="57">
                  <c:v>109</c:v>
                </c:pt>
                <c:pt idx="58">
                  <c:v>74</c:v>
                </c:pt>
                <c:pt idx="59">
                  <c:v>102</c:v>
                </c:pt>
                <c:pt idx="60">
                  <c:v>94</c:v>
                </c:pt>
                <c:pt idx="61">
                  <c:v>112</c:v>
                </c:pt>
                <c:pt idx="62">
                  <c:v>171</c:v>
                </c:pt>
                <c:pt idx="63">
                  <c:v>131</c:v>
                </c:pt>
                <c:pt idx="64">
                  <c:v>165</c:v>
                </c:pt>
                <c:pt idx="65">
                  <c:v>146</c:v>
                </c:pt>
                <c:pt idx="66">
                  <c:v>121</c:v>
                </c:pt>
                <c:pt idx="67">
                  <c:v>125</c:v>
                </c:pt>
                <c:pt idx="68">
                  <c:v>146</c:v>
                </c:pt>
                <c:pt idx="69">
                  <c:v>134</c:v>
                </c:pt>
                <c:pt idx="70">
                  <c:v>129</c:v>
                </c:pt>
                <c:pt idx="71">
                  <c:v>109</c:v>
                </c:pt>
                <c:pt idx="72">
                  <c:v>89</c:v>
                </c:pt>
                <c:pt idx="73">
                  <c:v>91</c:v>
                </c:pt>
                <c:pt idx="74">
                  <c:v>136</c:v>
                </c:pt>
                <c:pt idx="75">
                  <c:v>168</c:v>
                </c:pt>
                <c:pt idx="76">
                  <c:v>157</c:v>
                </c:pt>
                <c:pt idx="77">
                  <c:v>150</c:v>
                </c:pt>
                <c:pt idx="78">
                  <c:v>161</c:v>
                </c:pt>
                <c:pt idx="79">
                  <c:v>136</c:v>
                </c:pt>
                <c:pt idx="80">
                  <c:v>127</c:v>
                </c:pt>
                <c:pt idx="81">
                  <c:v>114</c:v>
                </c:pt>
                <c:pt idx="82">
                  <c:v>115</c:v>
                </c:pt>
                <c:pt idx="83">
                  <c:v>125</c:v>
                </c:pt>
                <c:pt idx="84">
                  <c:v>106</c:v>
                </c:pt>
                <c:pt idx="85">
                  <c:v>88</c:v>
                </c:pt>
                <c:pt idx="86">
                  <c:v>115</c:v>
                </c:pt>
                <c:pt idx="87">
                  <c:v>149</c:v>
                </c:pt>
                <c:pt idx="88">
                  <c:v>192</c:v>
                </c:pt>
                <c:pt idx="89">
                  <c:v>147</c:v>
                </c:pt>
                <c:pt idx="90">
                  <c:v>122</c:v>
                </c:pt>
                <c:pt idx="91">
                  <c:v>127</c:v>
                </c:pt>
                <c:pt idx="92">
                  <c:v>142</c:v>
                </c:pt>
                <c:pt idx="93">
                  <c:v>144</c:v>
                </c:pt>
                <c:pt idx="94">
                  <c:v>118</c:v>
                </c:pt>
                <c:pt idx="95">
                  <c:v>157</c:v>
                </c:pt>
                <c:pt idx="96">
                  <c:v>96</c:v>
                </c:pt>
                <c:pt idx="97">
                  <c:v>105</c:v>
                </c:pt>
                <c:pt idx="98">
                  <c:v>140</c:v>
                </c:pt>
                <c:pt idx="99">
                  <c:v>153</c:v>
                </c:pt>
                <c:pt idx="100">
                  <c:v>202</c:v>
                </c:pt>
                <c:pt idx="101">
                  <c:v>185</c:v>
                </c:pt>
                <c:pt idx="102">
                  <c:v>171</c:v>
                </c:pt>
                <c:pt idx="103">
                  <c:v>146</c:v>
                </c:pt>
                <c:pt idx="104">
                  <c:v>143</c:v>
                </c:pt>
                <c:pt idx="105">
                  <c:v>159</c:v>
                </c:pt>
                <c:pt idx="106">
                  <c:v>143</c:v>
                </c:pt>
                <c:pt idx="107">
                  <c:v>148</c:v>
                </c:pt>
                <c:pt idx="108">
                  <c:v>111</c:v>
                </c:pt>
                <c:pt idx="109">
                  <c:v>92</c:v>
                </c:pt>
                <c:pt idx="110">
                  <c:v>138</c:v>
                </c:pt>
                <c:pt idx="111">
                  <c:v>158</c:v>
                </c:pt>
                <c:pt idx="112">
                  <c:v>175</c:v>
                </c:pt>
                <c:pt idx="113">
                  <c:v>185</c:v>
                </c:pt>
                <c:pt idx="114">
                  <c:v>155</c:v>
                </c:pt>
                <c:pt idx="115">
                  <c:v>159</c:v>
                </c:pt>
                <c:pt idx="116">
                  <c:v>159</c:v>
                </c:pt>
                <c:pt idx="117">
                  <c:v>145</c:v>
                </c:pt>
                <c:pt idx="118">
                  <c:v>140</c:v>
                </c:pt>
                <c:pt idx="119">
                  <c:v>173</c:v>
                </c:pt>
                <c:pt idx="120">
                  <c:v>112</c:v>
                </c:pt>
                <c:pt idx="121">
                  <c:v>129</c:v>
                </c:pt>
                <c:pt idx="122">
                  <c:v>180</c:v>
                </c:pt>
                <c:pt idx="123">
                  <c:v>180</c:v>
                </c:pt>
                <c:pt idx="124">
                  <c:v>203</c:v>
                </c:pt>
                <c:pt idx="125">
                  <c:v>218</c:v>
                </c:pt>
                <c:pt idx="126">
                  <c:v>136</c:v>
                </c:pt>
                <c:pt idx="127">
                  <c:v>171</c:v>
                </c:pt>
                <c:pt idx="128">
                  <c:v>162</c:v>
                </c:pt>
                <c:pt idx="129">
                  <c:v>166</c:v>
                </c:pt>
                <c:pt idx="130">
                  <c:v>164</c:v>
                </c:pt>
                <c:pt idx="131">
                  <c:v>164</c:v>
                </c:pt>
                <c:pt idx="132">
                  <c:v>118</c:v>
                </c:pt>
                <c:pt idx="133">
                  <c:v>89</c:v>
                </c:pt>
                <c:pt idx="134">
                  <c:v>187</c:v>
                </c:pt>
                <c:pt idx="135">
                  <c:v>186</c:v>
                </c:pt>
                <c:pt idx="136">
                  <c:v>219</c:v>
                </c:pt>
                <c:pt idx="137">
                  <c:v>188</c:v>
                </c:pt>
                <c:pt idx="138">
                  <c:v>172</c:v>
                </c:pt>
                <c:pt idx="139">
                  <c:v>189</c:v>
                </c:pt>
                <c:pt idx="140">
                  <c:v>142</c:v>
                </c:pt>
                <c:pt idx="141">
                  <c:v>176</c:v>
                </c:pt>
                <c:pt idx="142">
                  <c:v>135</c:v>
                </c:pt>
                <c:pt idx="143">
                  <c:v>166</c:v>
                </c:pt>
                <c:pt idx="144">
                  <c:v>119</c:v>
                </c:pt>
                <c:pt idx="145">
                  <c:v>123</c:v>
                </c:pt>
                <c:pt idx="146">
                  <c:v>184</c:v>
                </c:pt>
                <c:pt idx="147">
                  <c:v>189</c:v>
                </c:pt>
                <c:pt idx="148">
                  <c:v>217</c:v>
                </c:pt>
                <c:pt idx="149">
                  <c:v>190</c:v>
                </c:pt>
                <c:pt idx="150">
                  <c:v>185</c:v>
                </c:pt>
                <c:pt idx="151">
                  <c:v>201</c:v>
                </c:pt>
                <c:pt idx="152">
                  <c:v>162</c:v>
                </c:pt>
                <c:pt idx="153">
                  <c:v>189</c:v>
                </c:pt>
                <c:pt idx="154">
                  <c:v>206</c:v>
                </c:pt>
                <c:pt idx="155">
                  <c:v>174</c:v>
                </c:pt>
                <c:pt idx="156">
                  <c:v>148</c:v>
                </c:pt>
                <c:pt idx="157">
                  <c:v>146</c:v>
                </c:pt>
                <c:pt idx="158">
                  <c:v>198</c:v>
                </c:pt>
                <c:pt idx="159">
                  <c:v>154</c:v>
                </c:pt>
                <c:pt idx="160">
                  <c:v>150</c:v>
                </c:pt>
                <c:pt idx="161">
                  <c:v>221</c:v>
                </c:pt>
                <c:pt idx="162">
                  <c:v>396</c:v>
                </c:pt>
                <c:pt idx="163">
                  <c:v>322</c:v>
                </c:pt>
                <c:pt idx="164">
                  <c:v>358</c:v>
                </c:pt>
                <c:pt idx="165">
                  <c:v>372</c:v>
                </c:pt>
                <c:pt idx="166">
                  <c:v>310</c:v>
                </c:pt>
                <c:pt idx="167">
                  <c:v>316</c:v>
                </c:pt>
                <c:pt idx="168">
                  <c:v>263</c:v>
                </c:pt>
                <c:pt idx="169">
                  <c:v>237</c:v>
                </c:pt>
                <c:pt idx="170">
                  <c:v>377</c:v>
                </c:pt>
                <c:pt idx="171">
                  <c:v>349</c:v>
                </c:pt>
                <c:pt idx="172">
                  <c:v>337</c:v>
                </c:pt>
                <c:pt idx="173">
                  <c:v>326</c:v>
                </c:pt>
                <c:pt idx="174">
                  <c:v>263</c:v>
                </c:pt>
                <c:pt idx="175">
                  <c:v>234</c:v>
                </c:pt>
                <c:pt idx="176">
                  <c:v>230</c:v>
                </c:pt>
                <c:pt idx="177">
                  <c:v>253</c:v>
                </c:pt>
                <c:pt idx="178">
                  <c:v>267</c:v>
                </c:pt>
                <c:pt idx="179">
                  <c:v>240</c:v>
                </c:pt>
                <c:pt idx="180">
                  <c:v>225</c:v>
                </c:pt>
                <c:pt idx="181">
                  <c:v>182</c:v>
                </c:pt>
                <c:pt idx="182">
                  <c:v>300</c:v>
                </c:pt>
                <c:pt idx="183">
                  <c:v>265</c:v>
                </c:pt>
                <c:pt idx="184">
                  <c:v>247</c:v>
                </c:pt>
                <c:pt idx="185">
                  <c:v>235</c:v>
                </c:pt>
                <c:pt idx="186">
                  <c:v>171</c:v>
                </c:pt>
                <c:pt idx="187">
                  <c:v>201</c:v>
                </c:pt>
                <c:pt idx="188">
                  <c:v>179</c:v>
                </c:pt>
                <c:pt idx="189">
                  <c:v>161</c:v>
                </c:pt>
                <c:pt idx="190">
                  <c:v>161</c:v>
                </c:pt>
                <c:pt idx="191">
                  <c:v>131</c:v>
                </c:pt>
                <c:pt idx="192">
                  <c:v>101</c:v>
                </c:pt>
                <c:pt idx="193">
                  <c:v>137</c:v>
                </c:pt>
                <c:pt idx="194">
                  <c:v>193</c:v>
                </c:pt>
                <c:pt idx="195">
                  <c:v>166</c:v>
                </c:pt>
                <c:pt idx="196">
                  <c:v>185</c:v>
                </c:pt>
                <c:pt idx="197">
                  <c:v>189</c:v>
                </c:pt>
                <c:pt idx="198">
                  <c:v>126</c:v>
                </c:pt>
                <c:pt idx="199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7-458C-8460-93337E182CB2}"/>
            </c:ext>
          </c:extLst>
        </c:ser>
        <c:ser>
          <c:idx val="1"/>
          <c:order val="1"/>
          <c:tx>
            <c:strRef>
              <c:f>'Unit Sales Data'!$A$3</c:f>
              <c:strCache>
                <c:ptCount val="1"/>
                <c:pt idx="0">
                  <c:v>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Data'!$B$1:$HQ$1</c:f>
              <c:numCache>
                <c:formatCode>[$-409]mmm\-yy</c:formatCode>
                <c:ptCount val="20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  <c:pt idx="199">
                  <c:v>45147</c:v>
                </c:pt>
              </c:numCache>
            </c:numRef>
          </c:cat>
          <c:val>
            <c:numRef>
              <c:f>'Unit Sales Data'!$B$3:$HQ$3</c:f>
              <c:numCache>
                <c:formatCode>General</c:formatCode>
                <c:ptCount val="200"/>
                <c:pt idx="0">
                  <c:v>19</c:v>
                </c:pt>
                <c:pt idx="1">
                  <c:v>19</c:v>
                </c:pt>
                <c:pt idx="2">
                  <c:v>11</c:v>
                </c:pt>
                <c:pt idx="3">
                  <c:v>22</c:v>
                </c:pt>
                <c:pt idx="4">
                  <c:v>33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28</c:v>
                </c:pt>
                <c:pt idx="9">
                  <c:v>26</c:v>
                </c:pt>
                <c:pt idx="10">
                  <c:v>35</c:v>
                </c:pt>
                <c:pt idx="11">
                  <c:v>19</c:v>
                </c:pt>
                <c:pt idx="12">
                  <c:v>30</c:v>
                </c:pt>
                <c:pt idx="13">
                  <c:v>22</c:v>
                </c:pt>
                <c:pt idx="14">
                  <c:v>13</c:v>
                </c:pt>
                <c:pt idx="15">
                  <c:v>29</c:v>
                </c:pt>
                <c:pt idx="16">
                  <c:v>22</c:v>
                </c:pt>
                <c:pt idx="17">
                  <c:v>25</c:v>
                </c:pt>
                <c:pt idx="18">
                  <c:v>17</c:v>
                </c:pt>
                <c:pt idx="19">
                  <c:v>24</c:v>
                </c:pt>
                <c:pt idx="20">
                  <c:v>33</c:v>
                </c:pt>
                <c:pt idx="21">
                  <c:v>16</c:v>
                </c:pt>
                <c:pt idx="22">
                  <c:v>20</c:v>
                </c:pt>
                <c:pt idx="23">
                  <c:v>13</c:v>
                </c:pt>
                <c:pt idx="24">
                  <c:v>9</c:v>
                </c:pt>
                <c:pt idx="25">
                  <c:v>9</c:v>
                </c:pt>
                <c:pt idx="26">
                  <c:v>15</c:v>
                </c:pt>
                <c:pt idx="27">
                  <c:v>6</c:v>
                </c:pt>
                <c:pt idx="28">
                  <c:v>15</c:v>
                </c:pt>
                <c:pt idx="29">
                  <c:v>28</c:v>
                </c:pt>
                <c:pt idx="30">
                  <c:v>16</c:v>
                </c:pt>
                <c:pt idx="31">
                  <c:v>29</c:v>
                </c:pt>
                <c:pt idx="32">
                  <c:v>33</c:v>
                </c:pt>
                <c:pt idx="33">
                  <c:v>34</c:v>
                </c:pt>
                <c:pt idx="34">
                  <c:v>22</c:v>
                </c:pt>
                <c:pt idx="35">
                  <c:v>24</c:v>
                </c:pt>
                <c:pt idx="36">
                  <c:v>12</c:v>
                </c:pt>
                <c:pt idx="37">
                  <c:v>20</c:v>
                </c:pt>
                <c:pt idx="38">
                  <c:v>12</c:v>
                </c:pt>
                <c:pt idx="39">
                  <c:v>26</c:v>
                </c:pt>
                <c:pt idx="40">
                  <c:v>18</c:v>
                </c:pt>
                <c:pt idx="41">
                  <c:v>28</c:v>
                </c:pt>
                <c:pt idx="42">
                  <c:v>21</c:v>
                </c:pt>
                <c:pt idx="43">
                  <c:v>30</c:v>
                </c:pt>
                <c:pt idx="44">
                  <c:v>33</c:v>
                </c:pt>
                <c:pt idx="45">
                  <c:v>23</c:v>
                </c:pt>
                <c:pt idx="46">
                  <c:v>30</c:v>
                </c:pt>
                <c:pt idx="47">
                  <c:v>29</c:v>
                </c:pt>
                <c:pt idx="48">
                  <c:v>15</c:v>
                </c:pt>
                <c:pt idx="49">
                  <c:v>18</c:v>
                </c:pt>
                <c:pt idx="50">
                  <c:v>37</c:v>
                </c:pt>
                <c:pt idx="51">
                  <c:v>27</c:v>
                </c:pt>
                <c:pt idx="52">
                  <c:v>32</c:v>
                </c:pt>
                <c:pt idx="53">
                  <c:v>33</c:v>
                </c:pt>
                <c:pt idx="54">
                  <c:v>18</c:v>
                </c:pt>
                <c:pt idx="55">
                  <c:v>27</c:v>
                </c:pt>
                <c:pt idx="56">
                  <c:v>23</c:v>
                </c:pt>
                <c:pt idx="57">
                  <c:v>18</c:v>
                </c:pt>
                <c:pt idx="58">
                  <c:v>45</c:v>
                </c:pt>
                <c:pt idx="59">
                  <c:v>38</c:v>
                </c:pt>
                <c:pt idx="60">
                  <c:v>19</c:v>
                </c:pt>
                <c:pt idx="61">
                  <c:v>30</c:v>
                </c:pt>
                <c:pt idx="62">
                  <c:v>50</c:v>
                </c:pt>
                <c:pt idx="63">
                  <c:v>51</c:v>
                </c:pt>
                <c:pt idx="64">
                  <c:v>40</c:v>
                </c:pt>
                <c:pt idx="65">
                  <c:v>35</c:v>
                </c:pt>
                <c:pt idx="66">
                  <c:v>30</c:v>
                </c:pt>
                <c:pt idx="67">
                  <c:v>46</c:v>
                </c:pt>
                <c:pt idx="68">
                  <c:v>29</c:v>
                </c:pt>
                <c:pt idx="69">
                  <c:v>40</c:v>
                </c:pt>
                <c:pt idx="70">
                  <c:v>30</c:v>
                </c:pt>
                <c:pt idx="71">
                  <c:v>27</c:v>
                </c:pt>
                <c:pt idx="72">
                  <c:v>25</c:v>
                </c:pt>
                <c:pt idx="73">
                  <c:v>52</c:v>
                </c:pt>
                <c:pt idx="74">
                  <c:v>44</c:v>
                </c:pt>
                <c:pt idx="75">
                  <c:v>41</c:v>
                </c:pt>
                <c:pt idx="76">
                  <c:v>36</c:v>
                </c:pt>
                <c:pt idx="77">
                  <c:v>34</c:v>
                </c:pt>
                <c:pt idx="78">
                  <c:v>39</c:v>
                </c:pt>
                <c:pt idx="79">
                  <c:v>44</c:v>
                </c:pt>
                <c:pt idx="80">
                  <c:v>38</c:v>
                </c:pt>
                <c:pt idx="81">
                  <c:v>48</c:v>
                </c:pt>
                <c:pt idx="82">
                  <c:v>30</c:v>
                </c:pt>
                <c:pt idx="83">
                  <c:v>59</c:v>
                </c:pt>
                <c:pt idx="84">
                  <c:v>22</c:v>
                </c:pt>
                <c:pt idx="85">
                  <c:v>26</c:v>
                </c:pt>
                <c:pt idx="86">
                  <c:v>30</c:v>
                </c:pt>
                <c:pt idx="87">
                  <c:v>38</c:v>
                </c:pt>
                <c:pt idx="88">
                  <c:v>33</c:v>
                </c:pt>
                <c:pt idx="89">
                  <c:v>51</c:v>
                </c:pt>
                <c:pt idx="90">
                  <c:v>75</c:v>
                </c:pt>
                <c:pt idx="91">
                  <c:v>46</c:v>
                </c:pt>
                <c:pt idx="92">
                  <c:v>53</c:v>
                </c:pt>
                <c:pt idx="93">
                  <c:v>48</c:v>
                </c:pt>
                <c:pt idx="94">
                  <c:v>34</c:v>
                </c:pt>
                <c:pt idx="95">
                  <c:v>35</c:v>
                </c:pt>
                <c:pt idx="96">
                  <c:v>32</c:v>
                </c:pt>
                <c:pt idx="97">
                  <c:v>31</c:v>
                </c:pt>
                <c:pt idx="98">
                  <c:v>40</c:v>
                </c:pt>
                <c:pt idx="99">
                  <c:v>38</c:v>
                </c:pt>
                <c:pt idx="100">
                  <c:v>37</c:v>
                </c:pt>
                <c:pt idx="101">
                  <c:v>42</c:v>
                </c:pt>
                <c:pt idx="102">
                  <c:v>44</c:v>
                </c:pt>
                <c:pt idx="103">
                  <c:v>39</c:v>
                </c:pt>
                <c:pt idx="104">
                  <c:v>51</c:v>
                </c:pt>
                <c:pt idx="105">
                  <c:v>39</c:v>
                </c:pt>
                <c:pt idx="106">
                  <c:v>28</c:v>
                </c:pt>
                <c:pt idx="107">
                  <c:v>46</c:v>
                </c:pt>
                <c:pt idx="108">
                  <c:v>32</c:v>
                </c:pt>
                <c:pt idx="109">
                  <c:v>37</c:v>
                </c:pt>
                <c:pt idx="110">
                  <c:v>43</c:v>
                </c:pt>
                <c:pt idx="111">
                  <c:v>38</c:v>
                </c:pt>
                <c:pt idx="112">
                  <c:v>39</c:v>
                </c:pt>
                <c:pt idx="113">
                  <c:v>48</c:v>
                </c:pt>
                <c:pt idx="114">
                  <c:v>46</c:v>
                </c:pt>
                <c:pt idx="115">
                  <c:v>44</c:v>
                </c:pt>
                <c:pt idx="116">
                  <c:v>51</c:v>
                </c:pt>
                <c:pt idx="117">
                  <c:v>44</c:v>
                </c:pt>
                <c:pt idx="118">
                  <c:v>26</c:v>
                </c:pt>
                <c:pt idx="119">
                  <c:v>23</c:v>
                </c:pt>
                <c:pt idx="120">
                  <c:v>29</c:v>
                </c:pt>
                <c:pt idx="121">
                  <c:v>19</c:v>
                </c:pt>
                <c:pt idx="122">
                  <c:v>54</c:v>
                </c:pt>
                <c:pt idx="123">
                  <c:v>33</c:v>
                </c:pt>
                <c:pt idx="124">
                  <c:v>45</c:v>
                </c:pt>
                <c:pt idx="125">
                  <c:v>76</c:v>
                </c:pt>
                <c:pt idx="126">
                  <c:v>49</c:v>
                </c:pt>
                <c:pt idx="127">
                  <c:v>52</c:v>
                </c:pt>
                <c:pt idx="128">
                  <c:v>44</c:v>
                </c:pt>
                <c:pt idx="129">
                  <c:v>66</c:v>
                </c:pt>
                <c:pt idx="130">
                  <c:v>42</c:v>
                </c:pt>
                <c:pt idx="131">
                  <c:v>38</c:v>
                </c:pt>
                <c:pt idx="132">
                  <c:v>35</c:v>
                </c:pt>
                <c:pt idx="133">
                  <c:v>22</c:v>
                </c:pt>
                <c:pt idx="134">
                  <c:v>43</c:v>
                </c:pt>
                <c:pt idx="135">
                  <c:v>36</c:v>
                </c:pt>
                <c:pt idx="136">
                  <c:v>44</c:v>
                </c:pt>
                <c:pt idx="137">
                  <c:v>53</c:v>
                </c:pt>
                <c:pt idx="138">
                  <c:v>37</c:v>
                </c:pt>
                <c:pt idx="139">
                  <c:v>39</c:v>
                </c:pt>
                <c:pt idx="140">
                  <c:v>35</c:v>
                </c:pt>
                <c:pt idx="141">
                  <c:v>36</c:v>
                </c:pt>
                <c:pt idx="142">
                  <c:v>26</c:v>
                </c:pt>
                <c:pt idx="143">
                  <c:v>24</c:v>
                </c:pt>
                <c:pt idx="144">
                  <c:v>21</c:v>
                </c:pt>
                <c:pt idx="145">
                  <c:v>37</c:v>
                </c:pt>
                <c:pt idx="146">
                  <c:v>30</c:v>
                </c:pt>
                <c:pt idx="147">
                  <c:v>37</c:v>
                </c:pt>
                <c:pt idx="148">
                  <c:v>35</c:v>
                </c:pt>
                <c:pt idx="149">
                  <c:v>39</c:v>
                </c:pt>
                <c:pt idx="150">
                  <c:v>45</c:v>
                </c:pt>
                <c:pt idx="151">
                  <c:v>39</c:v>
                </c:pt>
                <c:pt idx="152">
                  <c:v>35</c:v>
                </c:pt>
                <c:pt idx="153">
                  <c:v>32</c:v>
                </c:pt>
                <c:pt idx="154">
                  <c:v>43</c:v>
                </c:pt>
                <c:pt idx="155">
                  <c:v>41</c:v>
                </c:pt>
                <c:pt idx="156">
                  <c:v>29</c:v>
                </c:pt>
                <c:pt idx="157">
                  <c:v>33</c:v>
                </c:pt>
                <c:pt idx="158">
                  <c:v>38</c:v>
                </c:pt>
                <c:pt idx="159">
                  <c:v>25</c:v>
                </c:pt>
                <c:pt idx="160">
                  <c:v>27</c:v>
                </c:pt>
                <c:pt idx="161">
                  <c:v>27</c:v>
                </c:pt>
                <c:pt idx="162">
                  <c:v>55</c:v>
                </c:pt>
                <c:pt idx="163">
                  <c:v>78</c:v>
                </c:pt>
                <c:pt idx="164">
                  <c:v>80</c:v>
                </c:pt>
                <c:pt idx="165">
                  <c:v>86</c:v>
                </c:pt>
                <c:pt idx="166">
                  <c:v>71</c:v>
                </c:pt>
                <c:pt idx="167">
                  <c:v>80</c:v>
                </c:pt>
                <c:pt idx="168">
                  <c:v>68</c:v>
                </c:pt>
                <c:pt idx="169">
                  <c:v>57</c:v>
                </c:pt>
                <c:pt idx="170">
                  <c:v>67</c:v>
                </c:pt>
                <c:pt idx="171">
                  <c:v>93</c:v>
                </c:pt>
                <c:pt idx="172">
                  <c:v>99</c:v>
                </c:pt>
                <c:pt idx="173">
                  <c:v>103</c:v>
                </c:pt>
                <c:pt idx="174">
                  <c:v>97</c:v>
                </c:pt>
                <c:pt idx="175">
                  <c:v>89</c:v>
                </c:pt>
                <c:pt idx="176">
                  <c:v>81</c:v>
                </c:pt>
                <c:pt idx="177">
                  <c:v>75</c:v>
                </c:pt>
                <c:pt idx="178">
                  <c:v>70</c:v>
                </c:pt>
                <c:pt idx="179">
                  <c:v>76</c:v>
                </c:pt>
                <c:pt idx="180">
                  <c:v>56</c:v>
                </c:pt>
                <c:pt idx="181">
                  <c:v>61</c:v>
                </c:pt>
                <c:pt idx="182">
                  <c:v>80</c:v>
                </c:pt>
                <c:pt idx="183">
                  <c:v>75</c:v>
                </c:pt>
                <c:pt idx="184">
                  <c:v>81</c:v>
                </c:pt>
                <c:pt idx="185">
                  <c:v>51</c:v>
                </c:pt>
                <c:pt idx="186">
                  <c:v>56</c:v>
                </c:pt>
                <c:pt idx="187">
                  <c:v>62</c:v>
                </c:pt>
                <c:pt idx="188">
                  <c:v>49</c:v>
                </c:pt>
                <c:pt idx="189">
                  <c:v>43</c:v>
                </c:pt>
                <c:pt idx="190">
                  <c:v>31</c:v>
                </c:pt>
                <c:pt idx="191">
                  <c:v>36</c:v>
                </c:pt>
                <c:pt idx="192">
                  <c:v>38</c:v>
                </c:pt>
                <c:pt idx="193">
                  <c:v>36</c:v>
                </c:pt>
                <c:pt idx="194">
                  <c:v>43</c:v>
                </c:pt>
                <c:pt idx="195">
                  <c:v>48</c:v>
                </c:pt>
                <c:pt idx="196">
                  <c:v>41</c:v>
                </c:pt>
                <c:pt idx="197">
                  <c:v>55</c:v>
                </c:pt>
                <c:pt idx="198">
                  <c:v>43</c:v>
                </c:pt>
                <c:pt idx="19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7-458C-8460-93337E182CB2}"/>
            </c:ext>
          </c:extLst>
        </c:ser>
        <c:ser>
          <c:idx val="2"/>
          <c:order val="2"/>
          <c:tx>
            <c:strRef>
              <c:f>'Unit Sales Data'!$A$4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Data'!$B$1:$HQ$1</c:f>
              <c:numCache>
                <c:formatCode>[$-409]mmm\-yy</c:formatCode>
                <c:ptCount val="20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  <c:pt idx="199">
                  <c:v>45147</c:v>
                </c:pt>
              </c:numCache>
            </c:numRef>
          </c:cat>
          <c:val>
            <c:numRef>
              <c:f>'Unit Sales Data'!$B$4:$HQ$4</c:f>
              <c:numCache>
                <c:formatCode>General</c:formatCode>
                <c:ptCount val="200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0</c:v>
                </c:pt>
                <c:pt idx="56">
                  <c:v>2</c:v>
                </c:pt>
                <c:pt idx="57">
                  <c:v>5</c:v>
                </c:pt>
                <c:pt idx="58">
                  <c:v>3</c:v>
                </c:pt>
                <c:pt idx="59">
                  <c:v>0</c:v>
                </c:pt>
                <c:pt idx="60">
                  <c:v>3</c:v>
                </c:pt>
                <c:pt idx="61">
                  <c:v>1</c:v>
                </c:pt>
                <c:pt idx="62">
                  <c:v>6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4</c:v>
                </c:pt>
                <c:pt idx="72">
                  <c:v>1</c:v>
                </c:pt>
                <c:pt idx="73">
                  <c:v>3</c:v>
                </c:pt>
                <c:pt idx="74">
                  <c:v>0</c:v>
                </c:pt>
                <c:pt idx="75">
                  <c:v>4</c:v>
                </c:pt>
                <c:pt idx="76">
                  <c:v>1</c:v>
                </c:pt>
                <c:pt idx="77">
                  <c:v>3</c:v>
                </c:pt>
                <c:pt idx="78">
                  <c:v>2</c:v>
                </c:pt>
                <c:pt idx="79">
                  <c:v>4</c:v>
                </c:pt>
                <c:pt idx="80">
                  <c:v>7</c:v>
                </c:pt>
                <c:pt idx="81">
                  <c:v>2</c:v>
                </c:pt>
                <c:pt idx="82">
                  <c:v>2</c:v>
                </c:pt>
                <c:pt idx="83">
                  <c:v>5</c:v>
                </c:pt>
                <c:pt idx="84">
                  <c:v>5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6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6</c:v>
                </c:pt>
                <c:pt idx="93">
                  <c:v>0</c:v>
                </c:pt>
                <c:pt idx="94">
                  <c:v>1</c:v>
                </c:pt>
                <c:pt idx="95">
                  <c:v>10</c:v>
                </c:pt>
                <c:pt idx="96">
                  <c:v>1</c:v>
                </c:pt>
                <c:pt idx="97">
                  <c:v>6</c:v>
                </c:pt>
                <c:pt idx="98">
                  <c:v>4</c:v>
                </c:pt>
                <c:pt idx="99">
                  <c:v>2</c:v>
                </c:pt>
                <c:pt idx="100">
                  <c:v>2</c:v>
                </c:pt>
                <c:pt idx="101">
                  <c:v>0</c:v>
                </c:pt>
                <c:pt idx="102">
                  <c:v>3</c:v>
                </c:pt>
                <c:pt idx="103">
                  <c:v>2</c:v>
                </c:pt>
                <c:pt idx="104">
                  <c:v>4</c:v>
                </c:pt>
                <c:pt idx="105">
                  <c:v>0</c:v>
                </c:pt>
                <c:pt idx="106">
                  <c:v>6</c:v>
                </c:pt>
                <c:pt idx="107">
                  <c:v>4</c:v>
                </c:pt>
                <c:pt idx="108">
                  <c:v>2</c:v>
                </c:pt>
                <c:pt idx="109">
                  <c:v>1</c:v>
                </c:pt>
                <c:pt idx="110">
                  <c:v>3</c:v>
                </c:pt>
                <c:pt idx="111">
                  <c:v>5</c:v>
                </c:pt>
                <c:pt idx="112">
                  <c:v>3</c:v>
                </c:pt>
                <c:pt idx="113">
                  <c:v>5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1</c:v>
                </c:pt>
                <c:pt idx="119">
                  <c:v>6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6</c:v>
                </c:pt>
                <c:pt idx="124">
                  <c:v>6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2</c:v>
                </c:pt>
                <c:pt idx="130">
                  <c:v>2</c:v>
                </c:pt>
                <c:pt idx="131">
                  <c:v>6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3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1</c:v>
                </c:pt>
                <c:pt idx="143">
                  <c:v>2</c:v>
                </c:pt>
                <c:pt idx="144">
                  <c:v>4</c:v>
                </c:pt>
                <c:pt idx="145">
                  <c:v>3</c:v>
                </c:pt>
                <c:pt idx="146">
                  <c:v>4</c:v>
                </c:pt>
                <c:pt idx="147">
                  <c:v>3</c:v>
                </c:pt>
                <c:pt idx="148">
                  <c:v>1</c:v>
                </c:pt>
                <c:pt idx="149">
                  <c:v>3</c:v>
                </c:pt>
                <c:pt idx="150">
                  <c:v>2</c:v>
                </c:pt>
                <c:pt idx="151">
                  <c:v>3</c:v>
                </c:pt>
                <c:pt idx="152">
                  <c:v>2</c:v>
                </c:pt>
                <c:pt idx="153">
                  <c:v>3</c:v>
                </c:pt>
                <c:pt idx="154">
                  <c:v>1</c:v>
                </c:pt>
                <c:pt idx="155">
                  <c:v>4</c:v>
                </c:pt>
                <c:pt idx="156">
                  <c:v>2</c:v>
                </c:pt>
                <c:pt idx="157">
                  <c:v>2</c:v>
                </c:pt>
                <c:pt idx="158">
                  <c:v>0</c:v>
                </c:pt>
                <c:pt idx="159">
                  <c:v>2</c:v>
                </c:pt>
                <c:pt idx="160">
                  <c:v>2</c:v>
                </c:pt>
                <c:pt idx="161">
                  <c:v>3</c:v>
                </c:pt>
                <c:pt idx="162">
                  <c:v>1</c:v>
                </c:pt>
                <c:pt idx="163">
                  <c:v>3</c:v>
                </c:pt>
                <c:pt idx="164">
                  <c:v>7</c:v>
                </c:pt>
                <c:pt idx="165">
                  <c:v>2</c:v>
                </c:pt>
                <c:pt idx="166">
                  <c:v>2</c:v>
                </c:pt>
                <c:pt idx="167">
                  <c:v>5</c:v>
                </c:pt>
                <c:pt idx="168">
                  <c:v>4</c:v>
                </c:pt>
                <c:pt idx="169">
                  <c:v>4</c:v>
                </c:pt>
                <c:pt idx="170">
                  <c:v>3</c:v>
                </c:pt>
                <c:pt idx="171">
                  <c:v>3</c:v>
                </c:pt>
                <c:pt idx="172">
                  <c:v>4</c:v>
                </c:pt>
                <c:pt idx="173">
                  <c:v>3</c:v>
                </c:pt>
                <c:pt idx="174">
                  <c:v>9</c:v>
                </c:pt>
                <c:pt idx="175">
                  <c:v>6</c:v>
                </c:pt>
                <c:pt idx="176">
                  <c:v>2</c:v>
                </c:pt>
                <c:pt idx="177">
                  <c:v>5</c:v>
                </c:pt>
                <c:pt idx="178">
                  <c:v>3</c:v>
                </c:pt>
                <c:pt idx="179">
                  <c:v>3</c:v>
                </c:pt>
                <c:pt idx="180">
                  <c:v>4</c:v>
                </c:pt>
                <c:pt idx="181">
                  <c:v>5</c:v>
                </c:pt>
                <c:pt idx="182">
                  <c:v>7</c:v>
                </c:pt>
                <c:pt idx="183">
                  <c:v>4</c:v>
                </c:pt>
                <c:pt idx="184">
                  <c:v>3</c:v>
                </c:pt>
                <c:pt idx="185">
                  <c:v>4</c:v>
                </c:pt>
                <c:pt idx="186">
                  <c:v>6</c:v>
                </c:pt>
                <c:pt idx="187">
                  <c:v>2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6</c:v>
                </c:pt>
                <c:pt idx="195">
                  <c:v>1</c:v>
                </c:pt>
                <c:pt idx="196">
                  <c:v>3</c:v>
                </c:pt>
                <c:pt idx="197">
                  <c:v>1</c:v>
                </c:pt>
                <c:pt idx="198">
                  <c:v>0</c:v>
                </c:pt>
                <c:pt idx="19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7-458C-8460-93337E18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01256"/>
        <c:axId val="572196008"/>
      </c:lineChart>
      <c:dateAx>
        <c:axId val="572201256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96008"/>
        <c:crosses val="autoZero"/>
        <c:auto val="1"/>
        <c:lblOffset val="100"/>
        <c:baseTimeUnit val="days"/>
      </c:dateAx>
      <c:valAx>
        <c:axId val="57219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0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Total Property Sold</a:t>
            </a:r>
            <a:endParaRPr lang="en-US" baseline="0">
              <a:latin typeface="Arial Black" panose="020B0A040201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72496582156471E-2"/>
          <c:y val="7.7060688380545625E-2"/>
          <c:w val="0.94192991590236796"/>
          <c:h val="0.87802952450756511"/>
        </c:manualLayout>
      </c:layout>
      <c:lineChart>
        <c:grouping val="standard"/>
        <c:varyColors val="0"/>
        <c:ser>
          <c:idx val="0"/>
          <c:order val="0"/>
          <c:tx>
            <c:strRef>
              <c:f>'Unit Sales Data'!$A$5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Data'!$B$1:$HQ$1</c:f>
              <c:numCache>
                <c:formatCode>[$-409]mmm\-yy</c:formatCode>
                <c:ptCount val="20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  <c:pt idx="199">
                  <c:v>45147</c:v>
                </c:pt>
              </c:numCache>
            </c:numRef>
          </c:cat>
          <c:val>
            <c:numRef>
              <c:f>'Unit Sales Data'!$B$5:$HQ$5</c:f>
              <c:numCache>
                <c:formatCode>General</c:formatCode>
                <c:ptCount val="200"/>
                <c:pt idx="0">
                  <c:v>97</c:v>
                </c:pt>
                <c:pt idx="1">
                  <c:v>122</c:v>
                </c:pt>
                <c:pt idx="2">
                  <c:v>112</c:v>
                </c:pt>
                <c:pt idx="3">
                  <c:v>143</c:v>
                </c:pt>
                <c:pt idx="4">
                  <c:v>171</c:v>
                </c:pt>
                <c:pt idx="5">
                  <c:v>140</c:v>
                </c:pt>
                <c:pt idx="6">
                  <c:v>123</c:v>
                </c:pt>
                <c:pt idx="7">
                  <c:v>129</c:v>
                </c:pt>
                <c:pt idx="8">
                  <c:v>133</c:v>
                </c:pt>
                <c:pt idx="9">
                  <c:v>121</c:v>
                </c:pt>
                <c:pt idx="10">
                  <c:v>130</c:v>
                </c:pt>
                <c:pt idx="11">
                  <c:v>101</c:v>
                </c:pt>
                <c:pt idx="12">
                  <c:v>87</c:v>
                </c:pt>
                <c:pt idx="13">
                  <c:v>98</c:v>
                </c:pt>
                <c:pt idx="14">
                  <c:v>110</c:v>
                </c:pt>
                <c:pt idx="15">
                  <c:v>124</c:v>
                </c:pt>
                <c:pt idx="16">
                  <c:v>135</c:v>
                </c:pt>
                <c:pt idx="17">
                  <c:v>136</c:v>
                </c:pt>
                <c:pt idx="18">
                  <c:v>114</c:v>
                </c:pt>
                <c:pt idx="19">
                  <c:v>128</c:v>
                </c:pt>
                <c:pt idx="20">
                  <c:v>126</c:v>
                </c:pt>
                <c:pt idx="21">
                  <c:v>101</c:v>
                </c:pt>
                <c:pt idx="22">
                  <c:v>80</c:v>
                </c:pt>
                <c:pt idx="23">
                  <c:v>83</c:v>
                </c:pt>
                <c:pt idx="24">
                  <c:v>53</c:v>
                </c:pt>
                <c:pt idx="25">
                  <c:v>78</c:v>
                </c:pt>
                <c:pt idx="26">
                  <c:v>101</c:v>
                </c:pt>
                <c:pt idx="27">
                  <c:v>88</c:v>
                </c:pt>
                <c:pt idx="28">
                  <c:v>126</c:v>
                </c:pt>
                <c:pt idx="29">
                  <c:v>142</c:v>
                </c:pt>
                <c:pt idx="30">
                  <c:v>122</c:v>
                </c:pt>
                <c:pt idx="31">
                  <c:v>134</c:v>
                </c:pt>
                <c:pt idx="32">
                  <c:v>137</c:v>
                </c:pt>
                <c:pt idx="33">
                  <c:v>140</c:v>
                </c:pt>
                <c:pt idx="34">
                  <c:v>129</c:v>
                </c:pt>
                <c:pt idx="35">
                  <c:v>135</c:v>
                </c:pt>
                <c:pt idx="36">
                  <c:v>99</c:v>
                </c:pt>
                <c:pt idx="37">
                  <c:v>93</c:v>
                </c:pt>
                <c:pt idx="38">
                  <c:v>126</c:v>
                </c:pt>
                <c:pt idx="39">
                  <c:v>164</c:v>
                </c:pt>
                <c:pt idx="40">
                  <c:v>170</c:v>
                </c:pt>
                <c:pt idx="41">
                  <c:v>168</c:v>
                </c:pt>
                <c:pt idx="42">
                  <c:v>148</c:v>
                </c:pt>
                <c:pt idx="43">
                  <c:v>129</c:v>
                </c:pt>
                <c:pt idx="44">
                  <c:v>143</c:v>
                </c:pt>
                <c:pt idx="45">
                  <c:v>138</c:v>
                </c:pt>
                <c:pt idx="46">
                  <c:v>136</c:v>
                </c:pt>
                <c:pt idx="47">
                  <c:v>155</c:v>
                </c:pt>
                <c:pt idx="48">
                  <c:v>99</c:v>
                </c:pt>
                <c:pt idx="49">
                  <c:v>107</c:v>
                </c:pt>
                <c:pt idx="50">
                  <c:v>169</c:v>
                </c:pt>
                <c:pt idx="51">
                  <c:v>167</c:v>
                </c:pt>
                <c:pt idx="52">
                  <c:v>159</c:v>
                </c:pt>
                <c:pt idx="53">
                  <c:v>177</c:v>
                </c:pt>
                <c:pt idx="54">
                  <c:v>147</c:v>
                </c:pt>
                <c:pt idx="55">
                  <c:v>132</c:v>
                </c:pt>
                <c:pt idx="56">
                  <c:v>138</c:v>
                </c:pt>
                <c:pt idx="57">
                  <c:v>132</c:v>
                </c:pt>
                <c:pt idx="58">
                  <c:v>122</c:v>
                </c:pt>
                <c:pt idx="59">
                  <c:v>140</c:v>
                </c:pt>
                <c:pt idx="60">
                  <c:v>116</c:v>
                </c:pt>
                <c:pt idx="61">
                  <c:v>143</c:v>
                </c:pt>
                <c:pt idx="62">
                  <c:v>227</c:v>
                </c:pt>
                <c:pt idx="63">
                  <c:v>186</c:v>
                </c:pt>
                <c:pt idx="64">
                  <c:v>206</c:v>
                </c:pt>
                <c:pt idx="65">
                  <c:v>182</c:v>
                </c:pt>
                <c:pt idx="66">
                  <c:v>151</c:v>
                </c:pt>
                <c:pt idx="67">
                  <c:v>173</c:v>
                </c:pt>
                <c:pt idx="68">
                  <c:v>176</c:v>
                </c:pt>
                <c:pt idx="69">
                  <c:v>177</c:v>
                </c:pt>
                <c:pt idx="70">
                  <c:v>165</c:v>
                </c:pt>
                <c:pt idx="71">
                  <c:v>140</c:v>
                </c:pt>
                <c:pt idx="72">
                  <c:v>115</c:v>
                </c:pt>
                <c:pt idx="73">
                  <c:v>146</c:v>
                </c:pt>
                <c:pt idx="74">
                  <c:v>180</c:v>
                </c:pt>
                <c:pt idx="75">
                  <c:v>213</c:v>
                </c:pt>
                <c:pt idx="76">
                  <c:v>194</c:v>
                </c:pt>
                <c:pt idx="77">
                  <c:v>187</c:v>
                </c:pt>
                <c:pt idx="78">
                  <c:v>202</c:v>
                </c:pt>
                <c:pt idx="79">
                  <c:v>184</c:v>
                </c:pt>
                <c:pt idx="80">
                  <c:v>172</c:v>
                </c:pt>
                <c:pt idx="81">
                  <c:v>164</c:v>
                </c:pt>
                <c:pt idx="82">
                  <c:v>147</c:v>
                </c:pt>
                <c:pt idx="83">
                  <c:v>189</c:v>
                </c:pt>
                <c:pt idx="84">
                  <c:v>133</c:v>
                </c:pt>
                <c:pt idx="85">
                  <c:v>117</c:v>
                </c:pt>
                <c:pt idx="86">
                  <c:v>146</c:v>
                </c:pt>
                <c:pt idx="87">
                  <c:v>189</c:v>
                </c:pt>
                <c:pt idx="88">
                  <c:v>231</c:v>
                </c:pt>
                <c:pt idx="89">
                  <c:v>200</c:v>
                </c:pt>
                <c:pt idx="90">
                  <c:v>201</c:v>
                </c:pt>
                <c:pt idx="91">
                  <c:v>174</c:v>
                </c:pt>
                <c:pt idx="92">
                  <c:v>201</c:v>
                </c:pt>
                <c:pt idx="93">
                  <c:v>192</c:v>
                </c:pt>
                <c:pt idx="94">
                  <c:v>153</c:v>
                </c:pt>
                <c:pt idx="95">
                  <c:v>202</c:v>
                </c:pt>
                <c:pt idx="96">
                  <c:v>129</c:v>
                </c:pt>
                <c:pt idx="97">
                  <c:v>142</c:v>
                </c:pt>
                <c:pt idx="98">
                  <c:v>184</c:v>
                </c:pt>
                <c:pt idx="99">
                  <c:v>193</c:v>
                </c:pt>
                <c:pt idx="100">
                  <c:v>241</c:v>
                </c:pt>
                <c:pt idx="101">
                  <c:v>227</c:v>
                </c:pt>
                <c:pt idx="102">
                  <c:v>218</c:v>
                </c:pt>
                <c:pt idx="103">
                  <c:v>187</c:v>
                </c:pt>
                <c:pt idx="104">
                  <c:v>198</c:v>
                </c:pt>
                <c:pt idx="105">
                  <c:v>198</c:v>
                </c:pt>
                <c:pt idx="106">
                  <c:v>177</c:v>
                </c:pt>
                <c:pt idx="107">
                  <c:v>198</c:v>
                </c:pt>
                <c:pt idx="108">
                  <c:v>145</c:v>
                </c:pt>
                <c:pt idx="109">
                  <c:v>130</c:v>
                </c:pt>
                <c:pt idx="110">
                  <c:v>184</c:v>
                </c:pt>
                <c:pt idx="111">
                  <c:v>201</c:v>
                </c:pt>
                <c:pt idx="112">
                  <c:v>217</c:v>
                </c:pt>
                <c:pt idx="113">
                  <c:v>238</c:v>
                </c:pt>
                <c:pt idx="114">
                  <c:v>201</c:v>
                </c:pt>
                <c:pt idx="115">
                  <c:v>204</c:v>
                </c:pt>
                <c:pt idx="116">
                  <c:v>211</c:v>
                </c:pt>
                <c:pt idx="117">
                  <c:v>193</c:v>
                </c:pt>
                <c:pt idx="118">
                  <c:v>167</c:v>
                </c:pt>
                <c:pt idx="119">
                  <c:v>202</c:v>
                </c:pt>
                <c:pt idx="120">
                  <c:v>141</c:v>
                </c:pt>
                <c:pt idx="121">
                  <c:v>149</c:v>
                </c:pt>
                <c:pt idx="122">
                  <c:v>235</c:v>
                </c:pt>
                <c:pt idx="123">
                  <c:v>219</c:v>
                </c:pt>
                <c:pt idx="124">
                  <c:v>254</c:v>
                </c:pt>
                <c:pt idx="125">
                  <c:v>295</c:v>
                </c:pt>
                <c:pt idx="126">
                  <c:v>185</c:v>
                </c:pt>
                <c:pt idx="127">
                  <c:v>224</c:v>
                </c:pt>
                <c:pt idx="128">
                  <c:v>206</c:v>
                </c:pt>
                <c:pt idx="129">
                  <c:v>234</c:v>
                </c:pt>
                <c:pt idx="130">
                  <c:v>208</c:v>
                </c:pt>
                <c:pt idx="131">
                  <c:v>208</c:v>
                </c:pt>
                <c:pt idx="132">
                  <c:v>153</c:v>
                </c:pt>
                <c:pt idx="133">
                  <c:v>112</c:v>
                </c:pt>
                <c:pt idx="134">
                  <c:v>232</c:v>
                </c:pt>
                <c:pt idx="135">
                  <c:v>225</c:v>
                </c:pt>
                <c:pt idx="136">
                  <c:v>267</c:v>
                </c:pt>
                <c:pt idx="137">
                  <c:v>245</c:v>
                </c:pt>
                <c:pt idx="138">
                  <c:v>209</c:v>
                </c:pt>
                <c:pt idx="139">
                  <c:v>228</c:v>
                </c:pt>
                <c:pt idx="140">
                  <c:v>178</c:v>
                </c:pt>
                <c:pt idx="141">
                  <c:v>215</c:v>
                </c:pt>
                <c:pt idx="142">
                  <c:v>162</c:v>
                </c:pt>
                <c:pt idx="143">
                  <c:v>192</c:v>
                </c:pt>
                <c:pt idx="144">
                  <c:v>144</c:v>
                </c:pt>
                <c:pt idx="145">
                  <c:v>163</c:v>
                </c:pt>
                <c:pt idx="146">
                  <c:v>218</c:v>
                </c:pt>
                <c:pt idx="147">
                  <c:v>229</c:v>
                </c:pt>
                <c:pt idx="148">
                  <c:v>253</c:v>
                </c:pt>
                <c:pt idx="149">
                  <c:v>232</c:v>
                </c:pt>
                <c:pt idx="150">
                  <c:v>232</c:v>
                </c:pt>
                <c:pt idx="151">
                  <c:v>243</c:v>
                </c:pt>
                <c:pt idx="152">
                  <c:v>199</c:v>
                </c:pt>
                <c:pt idx="153">
                  <c:v>224</c:v>
                </c:pt>
                <c:pt idx="154">
                  <c:v>250</c:v>
                </c:pt>
                <c:pt idx="155">
                  <c:v>219</c:v>
                </c:pt>
                <c:pt idx="156">
                  <c:v>179</c:v>
                </c:pt>
                <c:pt idx="157">
                  <c:v>181</c:v>
                </c:pt>
                <c:pt idx="158">
                  <c:v>236</c:v>
                </c:pt>
                <c:pt idx="159">
                  <c:v>181</c:v>
                </c:pt>
                <c:pt idx="160">
                  <c:v>179</c:v>
                </c:pt>
                <c:pt idx="161">
                  <c:v>251</c:v>
                </c:pt>
                <c:pt idx="162">
                  <c:v>452</c:v>
                </c:pt>
                <c:pt idx="163">
                  <c:v>403</c:v>
                </c:pt>
                <c:pt idx="164">
                  <c:v>445</c:v>
                </c:pt>
                <c:pt idx="165">
                  <c:v>460</c:v>
                </c:pt>
                <c:pt idx="166">
                  <c:v>383</c:v>
                </c:pt>
                <c:pt idx="167">
                  <c:v>401</c:v>
                </c:pt>
                <c:pt idx="168">
                  <c:v>335</c:v>
                </c:pt>
                <c:pt idx="169">
                  <c:v>298</c:v>
                </c:pt>
                <c:pt idx="170">
                  <c:v>447</c:v>
                </c:pt>
                <c:pt idx="171">
                  <c:v>445</c:v>
                </c:pt>
                <c:pt idx="172">
                  <c:v>440</c:v>
                </c:pt>
                <c:pt idx="173">
                  <c:v>432</c:v>
                </c:pt>
                <c:pt idx="174">
                  <c:v>369</c:v>
                </c:pt>
                <c:pt idx="175">
                  <c:v>329</c:v>
                </c:pt>
                <c:pt idx="176">
                  <c:v>313</c:v>
                </c:pt>
                <c:pt idx="177">
                  <c:v>333</c:v>
                </c:pt>
                <c:pt idx="178">
                  <c:v>340</c:v>
                </c:pt>
                <c:pt idx="179">
                  <c:v>319</c:v>
                </c:pt>
                <c:pt idx="180">
                  <c:v>285</c:v>
                </c:pt>
                <c:pt idx="181">
                  <c:v>248</c:v>
                </c:pt>
                <c:pt idx="182">
                  <c:v>387</c:v>
                </c:pt>
                <c:pt idx="183">
                  <c:v>344</c:v>
                </c:pt>
                <c:pt idx="184">
                  <c:v>331</c:v>
                </c:pt>
                <c:pt idx="185">
                  <c:v>290</c:v>
                </c:pt>
                <c:pt idx="186">
                  <c:v>233</c:v>
                </c:pt>
                <c:pt idx="187">
                  <c:v>265</c:v>
                </c:pt>
                <c:pt idx="188">
                  <c:v>231</c:v>
                </c:pt>
                <c:pt idx="189">
                  <c:v>207</c:v>
                </c:pt>
                <c:pt idx="190">
                  <c:v>195</c:v>
                </c:pt>
                <c:pt idx="191">
                  <c:v>168</c:v>
                </c:pt>
                <c:pt idx="192">
                  <c:v>141</c:v>
                </c:pt>
                <c:pt idx="193">
                  <c:v>174</c:v>
                </c:pt>
                <c:pt idx="194">
                  <c:v>242</c:v>
                </c:pt>
                <c:pt idx="195">
                  <c:v>215</c:v>
                </c:pt>
                <c:pt idx="196">
                  <c:v>229</c:v>
                </c:pt>
                <c:pt idx="197">
                  <c:v>245</c:v>
                </c:pt>
                <c:pt idx="198">
                  <c:v>169</c:v>
                </c:pt>
                <c:pt idx="199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2-4A0F-947F-C56EC57C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258911"/>
        <c:axId val="171253087"/>
      </c:lineChart>
      <c:dateAx>
        <c:axId val="171258911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3087"/>
        <c:crosses val="autoZero"/>
        <c:auto val="1"/>
        <c:lblOffset val="100"/>
        <c:baseTimeUnit val="days"/>
      </c:dateAx>
      <c:valAx>
        <c:axId val="171253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8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chart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chart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chart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>
    <tabColor rgb="FF339BFF"/>
  </sheetPr>
  <sheetViews>
    <sheetView zoomScale="7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88548E-DE0E-43C5-8B14-59F2DCEA8E39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rgb="FF00B0F0"/>
  </sheetPr>
  <sheetViews>
    <sheetView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A579761-09BA-4587-BC46-F4DDBB3A357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BB8F6DA-7536-4225-A8E2-3FBDF34C3DC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2F91818-64D7-4725-8DFB-C3D76DB4EC4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009AA2B-7D97-4390-A297-2B3650E6EB0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D45636-ED4C-424E-AC26-DE86BCF6FB3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3952B84-4EAE-4F13-9CEF-1642FD1FA047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02AAE5-FF06-4AFC-8D4F-C54807459548}">
  <sheetPr>
    <tabColor rgb="FF00B0F0"/>
  </sheetPr>
  <sheetViews>
    <sheetView tabSelected="1"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5CAFC0-1F37-41F7-8C08-905BC4ECBBB8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00B843-00F2-44EF-8575-A72E8A4C929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EAD516-BD92-41C8-8744-76A0D4DFB85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B2512D6-9222-4EEF-9030-13E305B3AD12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AB04D2-75B4-4122-9F7D-1E8F428B9450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4598C6F-650D-435C-AF40-9CD1710C4F96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1EEDFF-9B2D-4DAC-AAE7-8490D6C4832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FABA41-845A-4002-BA20-FB70BB845DB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9FA0D46-3EBA-470C-916D-DEC59E35B888}">
  <sheetPr>
    <tabColor rgb="FF00B0F0"/>
  </sheetPr>
  <sheetViews>
    <sheetView zoomScale="76" workbookViewId="0" zoomToFit="1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7F2338-622E-4B27-8D5B-74CE0E32CD9B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317E36B-2034-4548-8BB5-B08E0E14CE2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B9AB991-8906-4DE1-B274-EBBE6A6C225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8CE3B9A-C5F7-447E-9E45-015E344158E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EA0968-AF4C-478D-91FC-973256619ED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C00-000000000000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BF0B85-9EEC-4BA1-919A-6FD0EE693E8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63D07B-1237-46AF-A4EE-CDD327DE3532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21E59D6-3D80-4C23-934E-5FEF5F61BAE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690B3C-5E9D-40F0-8E10-6E7CE953735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5DEBD27-3DCF-44D3-A0F9-2AE0DA07B56A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EBA7579-D907-4F14-9F4C-C4E8F2BAB9F2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74875B-5096-49FB-8C63-5B358EDAC2A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1671C4-8283-47A6-9B3E-969BEE0445E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8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9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65D4A56-8610-4C55-9BAC-D29F25B91645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9BBCC63-9335-4208-B921-9BD4FE18D98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2B7BA22-C261-42CA-BB29-DB6E417BFC1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B9A3E5-C632-4F8E-AE63-402E9725940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B8E859-6DB4-4D1C-86D8-9E5E8D6C60A6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5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7B91196-FCBD-46B5-91F9-1DAB5717DD5D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87650F-76D5-44ED-95DB-D51DFFFEC9D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FAA991-B117-4DF4-907D-E7A8A683DBCF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930A07-4A9C-4F06-9856-98A044357E27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2606D8-1711-4DDD-B8D6-A6C7A6ADF447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643878-23BF-4EF9-BE89-35FB63611F93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3FC95E-785B-43A9-ADB3-6E90B25B7B55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AA74A2-F8DC-4A5E-A250-A7E603BD237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CE6244-16EC-4708-8FE1-BC2D7FD92A3B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EFDFB0-59B2-4542-B3F1-2214793DBC40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1836390454" name="Chart 1">
          <a:extLst>
            <a:ext uri="{FF2B5EF4-FFF2-40B4-BE49-F238E27FC236}">
              <a16:creationId xmlns:a16="http://schemas.microsoft.com/office/drawing/2014/main" id="{00000000-0008-0000-0000-000036187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C34B1A-77B4-F107-1DF3-8675EBDE1E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478789842" name="Chart 7">
          <a:extLst>
            <a:ext uri="{FF2B5EF4-FFF2-40B4-BE49-F238E27FC236}">
              <a16:creationId xmlns:a16="http://schemas.microsoft.com/office/drawing/2014/main" id="{00000000-0008-0000-0900-0000D2C08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7EB221-2505-31C4-D52D-1B3D58244C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AF4E60-5239-4EE1-A7E9-C159DEFF84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C151B-0CDE-4CE8-8307-E52147DEBE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AC4B5C-455D-3DB5-965F-1FCA5AD822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3D9EF4-824D-B646-1B2F-4BAB245E0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061861106" name="Chart 14">
          <a:extLst>
            <a:ext uri="{FF2B5EF4-FFF2-40B4-BE49-F238E27FC236}">
              <a16:creationId xmlns:a16="http://schemas.microsoft.com/office/drawing/2014/main" id="{00000000-0008-0000-1400-0000F280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386904560" name="Chart 15">
          <a:extLst>
            <a:ext uri="{FF2B5EF4-FFF2-40B4-BE49-F238E27FC236}">
              <a16:creationId xmlns:a16="http://schemas.microsoft.com/office/drawing/2014/main" id="{00000000-0008-0000-1500-0000F0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110125918" name="Chart 17">
          <a:extLst>
            <a:ext uri="{FF2B5EF4-FFF2-40B4-BE49-F238E27FC236}">
              <a16:creationId xmlns:a16="http://schemas.microsoft.com/office/drawing/2014/main" id="{00000000-0008-0000-1700-00005E2D2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2973050" cy="942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D3B7B2-4E9B-5B74-893A-BAB00361F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307BD0-AE32-9843-1BAA-813B490AB2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8EFD0A-3936-67D7-2BFC-AB3FDC24B6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DEE69-5FE4-6298-D0AB-D6BBA8B15E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315B05-9053-F072-6A2E-5D299DB7CF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6B827D-F03C-1B70-94A9-02A9FA83C7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84DB78-F56B-06ED-F6E1-A47C448483B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783838653" name="Chart 21">
          <a:extLst>
            <a:ext uri="{FF2B5EF4-FFF2-40B4-BE49-F238E27FC236}">
              <a16:creationId xmlns:a16="http://schemas.microsoft.com/office/drawing/2014/main" id="{00000000-0008-0000-1C00-0000BD375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D857D5-1F08-4A56-9490-759CEB3BDE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74431-2057-9FCD-C167-611287AAAB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5CBB4-51F6-E595-C149-A866FC38B7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2711" cy="62664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0897E4-A95D-4A98-B036-E5AAB62338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97543C-DF46-49C8-85DC-F1F8ED1696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ADBC55-DE64-281D-1625-781AD1513C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2930ED-DAB4-F2DB-D2CC-376D685D24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207428-29CE-0A0E-136E-749AEF93289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952FEA-9619-E8FF-C7AC-5606F304E21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009718085" name="Chart 31">
          <a:extLst>
            <a:ext uri="{FF2B5EF4-FFF2-40B4-BE49-F238E27FC236}">
              <a16:creationId xmlns:a16="http://schemas.microsoft.com/office/drawing/2014/main" id="{00000000-0008-0000-2C00-000045DD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D07F15-D1CE-244E-DFB9-E774290918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FDCA10-E659-26F5-ADAB-F5F28CC937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55E73-344C-4ED0-B064-61405319AA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A7C77C-5444-C3C9-B8D8-D2F9B0105A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2CC33-32F7-8654-9809-19CCC28B76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660029583" name="Chart 35">
          <a:extLst>
            <a:ext uri="{FF2B5EF4-FFF2-40B4-BE49-F238E27FC236}">
              <a16:creationId xmlns:a16="http://schemas.microsoft.com/office/drawing/2014/main" id="{00000000-0008-0000-3400-00008F40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0786D2-7229-43B6-A9CF-AA2805448E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3DEB1E-A183-49CA-AAFF-C64785F582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03FE0F-2B66-4B5F-6E7A-0DD975249B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348306018" name="Chart 36">
          <a:extLst>
            <a:ext uri="{FF2B5EF4-FFF2-40B4-BE49-F238E27FC236}">
              <a16:creationId xmlns:a16="http://schemas.microsoft.com/office/drawing/2014/main" id="{00000000-0008-0000-3700-00006284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685252011" name="Chart 37">
          <a:extLst>
            <a:ext uri="{FF2B5EF4-FFF2-40B4-BE49-F238E27FC236}">
              <a16:creationId xmlns:a16="http://schemas.microsoft.com/office/drawing/2014/main" id="{00000000-0008-0000-3800-0000AB1DD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30451792" name="Chart 38">
          <a:extLst>
            <a:ext uri="{FF2B5EF4-FFF2-40B4-BE49-F238E27FC236}">
              <a16:creationId xmlns:a16="http://schemas.microsoft.com/office/drawing/2014/main" id="{00000000-0008-0000-3900-00005089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418E55-D5E2-4E0A-A4D7-7672DCA690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67D6A7-AE0B-48EA-B9FE-AE0B54B85C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FAC9D-7602-82A8-3653-ED7FE73556D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778041-CC0E-48E5-BCF4-C8D3D28B87E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43E25-BFCF-4574-B444-531EC25D05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912760-6B93-4B46-9128-976ECD1F6D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F9392-D23A-2EA1-6841-4DE69413EE6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BC2994-275C-4AB2-82EF-C827F4D3024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F931F7-7FE5-5E66-FE93-61F4821576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CD536F-1284-47DD-81C3-EEF15929B5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3FB86-F877-CCA3-3F30-51B1014E33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46036</xdr:colOff>
      <xdr:row>11</xdr:row>
      <xdr:rowOff>158750</xdr:rowOff>
    </xdr:from>
    <xdr:to>
      <xdr:col>34</xdr:col>
      <xdr:colOff>190499</xdr:colOff>
      <xdr:row>40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AC8A78-C9A4-D0B7-1799-61582018D9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F4C243-E63F-4C97-85FD-104F88A629B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DE4EE4-8D60-67DE-F7DA-6824291E0B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42337-8194-447C-B941-9DD8E49131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E7CBB5-7209-3866-E483-C4EF9692D4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C1000"/>
  <sheetViews>
    <sheetView topLeftCell="HI1" workbookViewId="0">
      <selection activeCell="HS25" sqref="HS25:HU29"/>
    </sheetView>
  </sheetViews>
  <sheetFormatPr defaultColWidth="12.58203125" defaultRowHeight="15" customHeight="1" x14ac:dyDescent="0.3"/>
  <cols>
    <col min="1" max="210" width="7.58203125" customWidth="1"/>
  </cols>
  <sheetData>
    <row r="1" spans="1:237" ht="14.25" customHeight="1" x14ac:dyDescent="0.35">
      <c r="A1" s="1">
        <v>38200</v>
      </c>
      <c r="B1" s="1">
        <v>38231</v>
      </c>
      <c r="C1" s="1">
        <v>38261</v>
      </c>
      <c r="D1" s="1">
        <v>38292</v>
      </c>
      <c r="E1" s="1">
        <v>38322</v>
      </c>
      <c r="F1" s="1">
        <v>38353</v>
      </c>
      <c r="G1" s="1">
        <v>38384</v>
      </c>
      <c r="H1" s="1">
        <v>38412</v>
      </c>
      <c r="I1" s="1">
        <v>38443</v>
      </c>
      <c r="J1" s="1">
        <v>38473</v>
      </c>
      <c r="K1" s="1">
        <v>38504</v>
      </c>
      <c r="L1" s="1">
        <v>38534</v>
      </c>
      <c r="M1" s="1">
        <v>38565</v>
      </c>
      <c r="N1" s="1">
        <v>38596</v>
      </c>
      <c r="O1" s="1">
        <v>38626</v>
      </c>
      <c r="P1" s="1">
        <v>38657</v>
      </c>
      <c r="Q1" s="1">
        <v>38687</v>
      </c>
      <c r="R1" s="1">
        <v>38718</v>
      </c>
      <c r="S1" s="1">
        <v>38749</v>
      </c>
      <c r="T1" s="1">
        <v>38777</v>
      </c>
      <c r="U1" s="1">
        <v>38808</v>
      </c>
      <c r="V1" s="1">
        <v>38838</v>
      </c>
      <c r="W1" s="1">
        <v>38869</v>
      </c>
      <c r="X1" s="1">
        <v>38899</v>
      </c>
      <c r="Y1" s="1">
        <v>38930</v>
      </c>
      <c r="Z1" s="1">
        <v>38961</v>
      </c>
      <c r="AA1" s="1">
        <v>38991</v>
      </c>
      <c r="AB1" s="1">
        <v>39022</v>
      </c>
      <c r="AC1" s="1">
        <v>39052</v>
      </c>
      <c r="AD1" s="1">
        <v>39083</v>
      </c>
      <c r="AE1" s="1">
        <v>39114</v>
      </c>
      <c r="AF1" s="1">
        <v>39142</v>
      </c>
      <c r="AG1" s="1">
        <v>39173</v>
      </c>
      <c r="AH1" s="1">
        <v>39203</v>
      </c>
      <c r="AI1" s="1">
        <v>39234</v>
      </c>
      <c r="AJ1" s="1">
        <v>39264</v>
      </c>
      <c r="AK1" s="1">
        <v>39295</v>
      </c>
      <c r="AL1" s="1">
        <v>39326</v>
      </c>
      <c r="AM1" s="1">
        <v>39356</v>
      </c>
      <c r="AN1" s="1">
        <v>39387</v>
      </c>
      <c r="AO1" s="1">
        <v>39417</v>
      </c>
      <c r="AP1" s="1">
        <v>39448</v>
      </c>
      <c r="AQ1" s="1">
        <v>39479</v>
      </c>
      <c r="AR1" s="1">
        <v>39508</v>
      </c>
      <c r="AS1" s="1">
        <v>39539</v>
      </c>
      <c r="AT1" s="1">
        <v>39569</v>
      </c>
      <c r="AU1" s="1">
        <v>39600</v>
      </c>
      <c r="AV1" s="1">
        <v>39630</v>
      </c>
      <c r="AW1" s="1">
        <v>39661</v>
      </c>
      <c r="AX1" s="1">
        <v>39692</v>
      </c>
      <c r="AY1" s="1">
        <v>39722</v>
      </c>
      <c r="AZ1" s="1">
        <v>39753</v>
      </c>
      <c r="BA1" s="1">
        <v>39783</v>
      </c>
      <c r="BB1" s="1">
        <v>39814</v>
      </c>
      <c r="BC1" s="1">
        <v>39845</v>
      </c>
      <c r="BD1" s="1">
        <v>39873</v>
      </c>
      <c r="BE1" s="1">
        <v>39904</v>
      </c>
      <c r="BF1" s="1">
        <v>39934</v>
      </c>
      <c r="BG1" s="1">
        <v>39965</v>
      </c>
      <c r="BH1" s="1">
        <v>39995</v>
      </c>
      <c r="BI1" s="1">
        <v>40026</v>
      </c>
      <c r="BJ1" s="1">
        <v>40057</v>
      </c>
      <c r="BK1" s="1">
        <v>40087</v>
      </c>
      <c r="BL1" s="1">
        <v>40118</v>
      </c>
      <c r="BM1" s="1">
        <v>40148</v>
      </c>
      <c r="BN1" s="1">
        <v>40179</v>
      </c>
      <c r="BO1" s="1">
        <v>40210</v>
      </c>
      <c r="BP1" s="1">
        <v>40238</v>
      </c>
      <c r="BQ1" s="1">
        <v>40269</v>
      </c>
      <c r="BR1" s="1">
        <v>40299</v>
      </c>
      <c r="BS1" s="1">
        <v>40330</v>
      </c>
      <c r="BT1" s="1">
        <v>40360</v>
      </c>
      <c r="BU1" s="1">
        <v>40391</v>
      </c>
      <c r="BV1" s="1">
        <v>40422</v>
      </c>
      <c r="BW1" s="1">
        <v>40452</v>
      </c>
      <c r="BX1" s="1">
        <v>40483</v>
      </c>
      <c r="BY1" s="1">
        <v>40513</v>
      </c>
      <c r="BZ1" s="1">
        <v>40544</v>
      </c>
      <c r="CA1" s="1">
        <v>40575</v>
      </c>
      <c r="CB1" s="1">
        <v>40603</v>
      </c>
      <c r="CC1" s="1">
        <v>40634</v>
      </c>
      <c r="CD1" s="1">
        <v>40664</v>
      </c>
      <c r="CE1" s="1">
        <v>40695</v>
      </c>
      <c r="CF1" s="1">
        <v>40725</v>
      </c>
      <c r="CG1" s="1">
        <v>40756</v>
      </c>
      <c r="CH1" s="1">
        <v>40787</v>
      </c>
      <c r="CI1" s="1">
        <v>40817</v>
      </c>
      <c r="CJ1" s="1">
        <v>40848</v>
      </c>
      <c r="CK1" s="1">
        <v>40878</v>
      </c>
      <c r="CL1" s="1">
        <v>40909</v>
      </c>
      <c r="CM1" s="1">
        <v>40940</v>
      </c>
      <c r="CN1" s="1">
        <v>40969</v>
      </c>
      <c r="CO1" s="1">
        <v>41000</v>
      </c>
      <c r="CP1" s="1">
        <v>41030</v>
      </c>
      <c r="CQ1" s="1">
        <v>41061</v>
      </c>
      <c r="CR1" s="1">
        <v>41091</v>
      </c>
      <c r="CS1" s="1">
        <v>41122</v>
      </c>
      <c r="CT1" s="1">
        <v>41153</v>
      </c>
      <c r="CU1" s="1">
        <v>41183</v>
      </c>
      <c r="CV1" s="1">
        <v>41214</v>
      </c>
      <c r="CW1" s="1">
        <v>41244</v>
      </c>
      <c r="CX1" s="1">
        <v>41275</v>
      </c>
      <c r="CY1" s="1">
        <v>41306</v>
      </c>
      <c r="CZ1" s="1">
        <v>41334</v>
      </c>
      <c r="DA1" s="1">
        <v>41365</v>
      </c>
      <c r="DB1" s="1">
        <v>41395</v>
      </c>
      <c r="DC1" s="1">
        <v>41426</v>
      </c>
      <c r="DD1" s="1">
        <v>41456</v>
      </c>
      <c r="DE1" s="1">
        <v>41487</v>
      </c>
      <c r="DF1" s="1">
        <v>41518</v>
      </c>
      <c r="DG1" s="1">
        <v>41548</v>
      </c>
      <c r="DH1" s="1">
        <v>41579</v>
      </c>
      <c r="DI1" s="1">
        <v>41609</v>
      </c>
      <c r="DJ1" s="1">
        <v>41640</v>
      </c>
      <c r="DK1" s="1">
        <v>41671</v>
      </c>
      <c r="DL1" s="1">
        <v>41699</v>
      </c>
      <c r="DM1" s="1">
        <v>41730</v>
      </c>
      <c r="DN1" s="1">
        <v>41760</v>
      </c>
      <c r="DO1" s="1">
        <v>41791</v>
      </c>
      <c r="DP1" s="1">
        <v>41821</v>
      </c>
      <c r="DQ1" s="1">
        <v>41852</v>
      </c>
      <c r="DR1" s="1">
        <v>41883</v>
      </c>
      <c r="DS1" s="1">
        <v>41913</v>
      </c>
      <c r="DT1" s="1">
        <v>41944</v>
      </c>
      <c r="DU1" s="1">
        <v>41974</v>
      </c>
      <c r="DV1" s="1">
        <v>42005</v>
      </c>
      <c r="DW1" s="1">
        <v>42036</v>
      </c>
      <c r="DX1" s="1">
        <v>42064</v>
      </c>
      <c r="DY1" s="1">
        <v>42095</v>
      </c>
      <c r="DZ1" s="1">
        <v>42125</v>
      </c>
      <c r="EA1" s="1">
        <v>42156</v>
      </c>
      <c r="EB1" s="1">
        <v>42186</v>
      </c>
      <c r="EC1" s="1">
        <v>42217</v>
      </c>
      <c r="ED1" s="1">
        <v>42248</v>
      </c>
      <c r="EE1" s="1">
        <v>42278</v>
      </c>
      <c r="EF1" s="1">
        <v>42309</v>
      </c>
      <c r="EG1" s="1">
        <v>42339</v>
      </c>
      <c r="EH1" s="1">
        <v>42370</v>
      </c>
      <c r="EI1" s="1">
        <v>42401</v>
      </c>
      <c r="EJ1" s="1">
        <v>42430</v>
      </c>
      <c r="EK1" s="1">
        <v>42461</v>
      </c>
      <c r="EL1" s="1">
        <v>42491</v>
      </c>
      <c r="EM1" s="1">
        <v>42522</v>
      </c>
      <c r="EN1" s="1">
        <v>42552</v>
      </c>
      <c r="EO1" s="1">
        <v>42583</v>
      </c>
      <c r="EP1" s="1">
        <v>42614</v>
      </c>
      <c r="EQ1" s="1">
        <v>42644</v>
      </c>
      <c r="ER1" s="1">
        <v>42675</v>
      </c>
      <c r="ES1" s="1">
        <v>42705</v>
      </c>
      <c r="ET1" s="1">
        <v>42736</v>
      </c>
      <c r="EU1" s="1">
        <v>42767</v>
      </c>
      <c r="EV1" s="1">
        <v>42795</v>
      </c>
      <c r="EW1" s="1">
        <v>42826</v>
      </c>
      <c r="EX1" s="1">
        <v>42856</v>
      </c>
      <c r="EY1" s="1">
        <v>42887</v>
      </c>
      <c r="EZ1" s="1">
        <v>42917</v>
      </c>
      <c r="FA1" s="1">
        <v>42948</v>
      </c>
      <c r="FB1" s="1">
        <v>42979</v>
      </c>
      <c r="FC1" s="1">
        <v>43009</v>
      </c>
      <c r="FD1" s="1">
        <v>43040</v>
      </c>
      <c r="FE1" s="1">
        <v>43070</v>
      </c>
      <c r="FF1" s="1">
        <v>43101</v>
      </c>
      <c r="FG1" s="1">
        <v>43132</v>
      </c>
      <c r="FH1" s="1">
        <v>43160</v>
      </c>
      <c r="FI1" s="1">
        <v>43191</v>
      </c>
      <c r="FJ1" s="1">
        <v>43221</v>
      </c>
      <c r="FK1" s="1">
        <v>43252</v>
      </c>
      <c r="FL1" s="1">
        <v>43282</v>
      </c>
      <c r="FM1" s="1">
        <v>43313</v>
      </c>
      <c r="FN1" s="1">
        <v>43344</v>
      </c>
      <c r="FO1" s="1">
        <v>43374</v>
      </c>
      <c r="FP1" s="1">
        <v>43405</v>
      </c>
      <c r="FQ1" s="1">
        <v>43435</v>
      </c>
      <c r="FR1" s="1">
        <v>43466</v>
      </c>
      <c r="FS1" s="1">
        <v>43497</v>
      </c>
      <c r="FT1" s="1">
        <v>43525</v>
      </c>
      <c r="FU1" s="1">
        <v>43556</v>
      </c>
      <c r="FV1" s="1">
        <v>43586</v>
      </c>
      <c r="FW1" s="1">
        <v>43617</v>
      </c>
      <c r="FX1" s="1">
        <v>43647</v>
      </c>
      <c r="FY1" s="1">
        <v>43678</v>
      </c>
      <c r="FZ1" s="1">
        <v>43709</v>
      </c>
      <c r="GA1" s="1">
        <v>43739</v>
      </c>
      <c r="GB1" s="1">
        <v>43770</v>
      </c>
      <c r="GC1" s="1">
        <v>43800</v>
      </c>
      <c r="GD1" s="1">
        <v>43831</v>
      </c>
      <c r="GE1" s="1">
        <v>43862</v>
      </c>
      <c r="GF1" s="1">
        <v>43891</v>
      </c>
      <c r="GG1" s="1">
        <v>43922</v>
      </c>
      <c r="GH1" s="1">
        <v>43952</v>
      </c>
      <c r="GI1" s="1">
        <v>43983</v>
      </c>
      <c r="GJ1" s="1">
        <v>44013</v>
      </c>
      <c r="GK1" s="1">
        <v>44044</v>
      </c>
      <c r="GL1" s="1">
        <v>44075</v>
      </c>
      <c r="GM1" s="1">
        <v>44105</v>
      </c>
      <c r="GN1" s="1">
        <v>44136</v>
      </c>
      <c r="GO1" s="1">
        <v>44166</v>
      </c>
      <c r="GP1" s="1">
        <v>44197</v>
      </c>
      <c r="GQ1" s="1">
        <v>44228</v>
      </c>
      <c r="GR1" s="1">
        <v>44256</v>
      </c>
      <c r="GS1" s="1">
        <v>44287</v>
      </c>
      <c r="GT1" s="1">
        <v>44317</v>
      </c>
      <c r="GU1" s="1">
        <v>44348</v>
      </c>
      <c r="GV1" s="1">
        <v>44378</v>
      </c>
      <c r="GW1" s="1">
        <v>44409</v>
      </c>
      <c r="GX1" s="1">
        <v>44440</v>
      </c>
      <c r="GY1" s="1">
        <v>44470</v>
      </c>
      <c r="GZ1" s="1">
        <v>44501</v>
      </c>
      <c r="HA1" s="1">
        <v>44531</v>
      </c>
      <c r="HB1" s="1">
        <v>44562</v>
      </c>
      <c r="HC1" s="1">
        <v>44593</v>
      </c>
      <c r="HD1" s="1">
        <v>44621</v>
      </c>
      <c r="HE1" s="1">
        <v>44652</v>
      </c>
      <c r="HF1" s="1">
        <v>44682</v>
      </c>
      <c r="HG1" s="1">
        <v>44713</v>
      </c>
      <c r="HH1" s="1">
        <v>44743</v>
      </c>
      <c r="HI1" s="1">
        <v>44774</v>
      </c>
      <c r="HJ1" s="1">
        <v>44805</v>
      </c>
      <c r="HK1" s="1">
        <v>44835</v>
      </c>
      <c r="HL1" s="1">
        <v>44866</v>
      </c>
      <c r="HM1" s="1">
        <v>44896</v>
      </c>
      <c r="HN1" s="1">
        <v>44927</v>
      </c>
      <c r="HO1" s="1">
        <v>44958</v>
      </c>
      <c r="HP1" s="1">
        <v>44986</v>
      </c>
      <c r="HQ1" s="1">
        <v>45017</v>
      </c>
      <c r="HR1" s="1">
        <v>45047</v>
      </c>
      <c r="HS1" s="1">
        <v>45078</v>
      </c>
      <c r="HT1" s="1">
        <v>45108</v>
      </c>
      <c r="HU1" s="1">
        <v>45139</v>
      </c>
      <c r="HV1" s="1">
        <v>45170</v>
      </c>
      <c r="HW1" s="1">
        <v>45200</v>
      </c>
      <c r="HX1" s="1">
        <v>45231</v>
      </c>
      <c r="HY1" s="1">
        <v>45261</v>
      </c>
      <c r="HZ1" s="1">
        <v>45292</v>
      </c>
      <c r="IA1" s="1">
        <v>45323</v>
      </c>
      <c r="IB1" s="1">
        <v>45352</v>
      </c>
      <c r="IC1" s="1">
        <v>45383</v>
      </c>
    </row>
    <row r="2" spans="1:237" ht="14.25" customHeight="1" x14ac:dyDescent="0.35">
      <c r="A2" s="2">
        <f>'Raw Data'!P3</f>
        <v>233</v>
      </c>
      <c r="B2" s="2">
        <f>'Raw Data'!Q3</f>
        <v>303</v>
      </c>
      <c r="C2" s="2">
        <f>'Raw Data'!R3</f>
        <v>282</v>
      </c>
      <c r="D2" s="2">
        <f>'Raw Data'!S3</f>
        <v>296</v>
      </c>
      <c r="E2" s="2">
        <f>'Raw Data'!T3</f>
        <v>196</v>
      </c>
      <c r="F2" s="2">
        <f>'Raw Data'!U3</f>
        <v>328</v>
      </c>
      <c r="G2" s="2">
        <f>'Raw Data'!V3</f>
        <v>367</v>
      </c>
      <c r="H2" s="2">
        <f>'Raw Data'!W3</f>
        <v>411</v>
      </c>
      <c r="I2" s="2">
        <f>'Raw Data'!X3</f>
        <v>451</v>
      </c>
      <c r="J2" s="2">
        <f>'Raw Data'!Y3</f>
        <v>385</v>
      </c>
      <c r="K2" s="2">
        <f>'Raw Data'!Z3</f>
        <v>424</v>
      </c>
      <c r="L2" s="2">
        <f>'Raw Data'!AA3</f>
        <v>474</v>
      </c>
      <c r="M2" s="2">
        <f>'Raw Data'!AB3</f>
        <v>591</v>
      </c>
      <c r="N2" s="2">
        <f>'Raw Data'!AC3</f>
        <v>560</v>
      </c>
      <c r="O2" s="2">
        <f>'Raw Data'!AD3</f>
        <v>618</v>
      </c>
      <c r="P2" s="2">
        <f>'Raw Data'!AE3</f>
        <v>631</v>
      </c>
      <c r="Q2" s="2">
        <f>'Raw Data'!AF3</f>
        <v>480</v>
      </c>
      <c r="R2" s="2">
        <f>'Raw Data'!AG3</f>
        <v>637</v>
      </c>
      <c r="S2" s="2">
        <f>'Raw Data'!AH3</f>
        <v>721</v>
      </c>
      <c r="T2" s="2">
        <f>'Raw Data'!AI3</f>
        <v>833</v>
      </c>
      <c r="U2" s="2">
        <f>'Raw Data'!AJ3</f>
        <v>809</v>
      </c>
      <c r="V2" s="2">
        <f>'Raw Data'!AK3</f>
        <v>792</v>
      </c>
      <c r="W2" s="2">
        <f>'Raw Data'!AL3</f>
        <v>659</v>
      </c>
      <c r="X2" s="2">
        <f>'Raw Data'!AM3</f>
        <v>549</v>
      </c>
      <c r="Y2" s="2">
        <f>'Raw Data'!AN3</f>
        <v>573</v>
      </c>
      <c r="Z2" s="2">
        <f>'Raw Data'!AO3</f>
        <v>567</v>
      </c>
      <c r="AA2" s="2">
        <f>'Raw Data'!AP3</f>
        <v>502</v>
      </c>
      <c r="AB2" s="2">
        <f>'Raw Data'!AQ3</f>
        <v>453</v>
      </c>
      <c r="AC2" s="2">
        <f>'Raw Data'!AR3</f>
        <v>333</v>
      </c>
      <c r="AD2" s="2">
        <f>'Raw Data'!AS3</f>
        <v>670</v>
      </c>
      <c r="AE2" s="2">
        <f>'Raw Data'!AT3</f>
        <v>639</v>
      </c>
      <c r="AF2" s="2">
        <f>'Raw Data'!AU3</f>
        <v>744</v>
      </c>
      <c r="AG2" s="2">
        <f>'Raw Data'!AV3</f>
        <v>678</v>
      </c>
      <c r="AH2" s="2">
        <f>'Raw Data'!AW3</f>
        <v>637</v>
      </c>
      <c r="AI2" s="2">
        <f>'Raw Data'!AX3</f>
        <v>510</v>
      </c>
      <c r="AJ2" s="2">
        <f>'Raw Data'!AY3</f>
        <v>537</v>
      </c>
      <c r="AK2" s="2">
        <f>'Raw Data'!AZ3</f>
        <v>569</v>
      </c>
      <c r="AL2" s="2">
        <f>'Raw Data'!BA3</f>
        <v>492</v>
      </c>
      <c r="AM2" s="2">
        <f>'Raw Data'!BB3</f>
        <v>544</v>
      </c>
      <c r="AN2" s="2">
        <f>'Raw Data'!BC3</f>
        <v>479</v>
      </c>
      <c r="AO2" s="2">
        <f>'Raw Data'!BD3</f>
        <v>314</v>
      </c>
      <c r="AP2" s="2">
        <f>'Raw Data'!BE3</f>
        <v>571</v>
      </c>
      <c r="AQ2" s="2">
        <f>'Raw Data'!BF3</f>
        <v>579</v>
      </c>
      <c r="AR2" s="2">
        <f>'Raw Data'!BG3</f>
        <v>592</v>
      </c>
      <c r="AS2" s="2">
        <f>'Raw Data'!BH3</f>
        <v>467</v>
      </c>
      <c r="AT2" s="2">
        <f>'Raw Data'!BI3</f>
        <v>426</v>
      </c>
      <c r="AU2" s="2">
        <f>'Raw Data'!BJ3</f>
        <v>466</v>
      </c>
      <c r="AV2" s="2">
        <f>'Raw Data'!BK3</f>
        <v>424</v>
      </c>
      <c r="AW2" s="2">
        <f>'Raw Data'!BL3</f>
        <v>458</v>
      </c>
      <c r="AX2" s="2">
        <f>'Raw Data'!BM3</f>
        <v>498</v>
      </c>
      <c r="AY2" s="2">
        <f>'Raw Data'!BN3</f>
        <v>442</v>
      </c>
      <c r="AZ2" s="2">
        <f>'Raw Data'!BO3</f>
        <v>341</v>
      </c>
      <c r="BA2" s="2">
        <f>'Raw Data'!BP3</f>
        <v>249</v>
      </c>
      <c r="BB2" s="2">
        <f>'Raw Data'!BQ3</f>
        <v>497</v>
      </c>
      <c r="BC2" s="2">
        <f>'Raw Data'!BR3</f>
        <v>497</v>
      </c>
      <c r="BD2" s="2">
        <f>'Raw Data'!BS3</f>
        <v>584</v>
      </c>
      <c r="BE2" s="2">
        <f>'Raw Data'!BT3</f>
        <v>445</v>
      </c>
      <c r="BF2" s="2">
        <f>'Raw Data'!BU3</f>
        <v>499</v>
      </c>
      <c r="BG2" s="2">
        <f>'Raw Data'!BV3</f>
        <v>484</v>
      </c>
      <c r="BH2" s="2">
        <f>'Raw Data'!BW3</f>
        <v>435</v>
      </c>
      <c r="BI2" s="2">
        <f>'Raw Data'!BX3</f>
        <v>414</v>
      </c>
      <c r="BJ2" s="2">
        <f>'Raw Data'!BY3</f>
        <v>448</v>
      </c>
      <c r="BK2" s="2">
        <f>'Raw Data'!BZ3</f>
        <v>401</v>
      </c>
      <c r="BL2" s="2">
        <f>'Raw Data'!CA3</f>
        <v>308</v>
      </c>
      <c r="BM2" s="2">
        <f>'Raw Data'!CB3</f>
        <v>233</v>
      </c>
      <c r="BN2" s="2">
        <f>'Raw Data'!CC3</f>
        <v>361</v>
      </c>
      <c r="BO2" s="2">
        <f>'Raw Data'!CD3</f>
        <v>424</v>
      </c>
      <c r="BP2" s="2">
        <f>'Raw Data'!CE3</f>
        <v>573</v>
      </c>
      <c r="BQ2" s="2">
        <f>'Raw Data'!CF3</f>
        <v>516</v>
      </c>
      <c r="BR2" s="2">
        <f>'Raw Data'!CG3</f>
        <v>398</v>
      </c>
      <c r="BS2" s="2">
        <f>'Raw Data'!CH3</f>
        <v>400</v>
      </c>
      <c r="BT2" s="2">
        <f>'Raw Data'!CI3</f>
        <v>324</v>
      </c>
      <c r="BU2" s="2">
        <f>'Raw Data'!CJ3</f>
        <v>369</v>
      </c>
      <c r="BV2" s="2">
        <f>'Raw Data'!CK3</f>
        <v>339</v>
      </c>
      <c r="BW2" s="2">
        <f>'Raw Data'!CL3</f>
        <v>298</v>
      </c>
      <c r="BX2" s="2">
        <f>'Raw Data'!CM3</f>
        <v>300</v>
      </c>
      <c r="BY2" s="2">
        <f>'Raw Data'!CN3</f>
        <v>198</v>
      </c>
      <c r="BZ2" s="2">
        <f>'Raw Data'!CO3</f>
        <v>340</v>
      </c>
      <c r="CA2" s="2">
        <f>'Raw Data'!CP3</f>
        <v>364</v>
      </c>
      <c r="CB2" s="2">
        <f>'Raw Data'!CQ3</f>
        <v>470</v>
      </c>
      <c r="CC2" s="2">
        <f>'Raw Data'!CR3</f>
        <v>365</v>
      </c>
      <c r="CD2" s="2">
        <f>'Raw Data'!CS3</f>
        <v>353</v>
      </c>
      <c r="CE2" s="2">
        <f>'Raw Data'!CT3</f>
        <v>342</v>
      </c>
      <c r="CF2" s="2">
        <f>'Raw Data'!CU3</f>
        <v>282</v>
      </c>
      <c r="CG2" s="2">
        <f>'Raw Data'!CV3</f>
        <v>252</v>
      </c>
      <c r="CH2" s="2">
        <f>'Raw Data'!CW3</f>
        <v>264</v>
      </c>
      <c r="CI2" s="2">
        <f>'Raw Data'!CX3</f>
        <v>398</v>
      </c>
      <c r="CJ2" s="2">
        <f>'Raw Data'!CY3</f>
        <v>340</v>
      </c>
      <c r="CK2" s="2">
        <f>'Raw Data'!CZ3</f>
        <v>268</v>
      </c>
      <c r="CL2" s="2">
        <f>'Raw Data'!DA3</f>
        <v>361</v>
      </c>
      <c r="CM2" s="2">
        <f>'Raw Data'!DB3</f>
        <v>467</v>
      </c>
      <c r="CN2" s="2">
        <f>'Raw Data'!DC3</f>
        <v>477</v>
      </c>
      <c r="CO2" s="2">
        <f>'Raw Data'!DD3</f>
        <v>441</v>
      </c>
      <c r="CP2" s="2">
        <f>'Raw Data'!DE3</f>
        <v>381</v>
      </c>
      <c r="CQ2" s="2">
        <f>'Raw Data'!DF3</f>
        <v>324</v>
      </c>
      <c r="CR2" s="2">
        <f>'Raw Data'!DG3</f>
        <v>349</v>
      </c>
      <c r="CS2" s="2">
        <f>'Raw Data'!DH3</f>
        <v>346</v>
      </c>
      <c r="CT2" s="2">
        <f>'Raw Data'!DI3</f>
        <v>328</v>
      </c>
      <c r="CU2" s="2">
        <f>'Raw Data'!DJ3</f>
        <v>342</v>
      </c>
      <c r="CV2" s="2">
        <f>'Raw Data'!DK3</f>
        <v>268</v>
      </c>
      <c r="CW2" s="2">
        <f>'Raw Data'!DL3</f>
        <v>215</v>
      </c>
      <c r="CX2" s="2">
        <f>'Raw Data'!DM3</f>
        <v>416</v>
      </c>
      <c r="CY2" s="2">
        <f>'Raw Data'!DN3</f>
        <v>337</v>
      </c>
      <c r="CZ2" s="2">
        <f>'Raw Data'!DO3</f>
        <v>435</v>
      </c>
      <c r="DA2" s="2">
        <f>'Raw Data'!DP3</f>
        <v>465</v>
      </c>
      <c r="DB2" s="2">
        <f>'Raw Data'!DQ3</f>
        <v>388</v>
      </c>
      <c r="DC2" s="2">
        <f>'Raw Data'!DR3</f>
        <v>351</v>
      </c>
      <c r="DD2" s="2">
        <f>'Raw Data'!DS3</f>
        <v>353</v>
      </c>
      <c r="DE2" s="2">
        <f>'Raw Data'!DT3</f>
        <v>377</v>
      </c>
      <c r="DF2" s="2">
        <f>'Raw Data'!DU3</f>
        <v>342</v>
      </c>
      <c r="DG2" s="2">
        <f>'Raw Data'!DV3</f>
        <v>425</v>
      </c>
      <c r="DH2" s="2">
        <f>'Raw Data'!DW3</f>
        <v>347</v>
      </c>
      <c r="DI2" s="2">
        <f>'Raw Data'!DX3</f>
        <v>213</v>
      </c>
      <c r="DJ2" s="2">
        <f>'Raw Data'!DY3</f>
        <v>373</v>
      </c>
      <c r="DK2" s="2">
        <f>'Raw Data'!DZ3</f>
        <v>378</v>
      </c>
      <c r="DL2" s="2">
        <f>'Raw Data'!EA3</f>
        <v>514</v>
      </c>
      <c r="DM2" s="2">
        <f>'Raw Data'!EB3</f>
        <v>455</v>
      </c>
      <c r="DN2" s="2">
        <f>'Raw Data'!EC3</f>
        <v>437</v>
      </c>
      <c r="DO2" s="2">
        <f>'Raw Data'!ED3</f>
        <v>382</v>
      </c>
      <c r="DP2" s="2">
        <f>'Raw Data'!EE3</f>
        <v>368</v>
      </c>
      <c r="DQ2" s="2">
        <f>'Raw Data'!EF3</f>
        <v>360</v>
      </c>
      <c r="DR2" s="2">
        <f>'Raw Data'!EG3</f>
        <v>361</v>
      </c>
      <c r="DS2" s="2">
        <f>'Raw Data'!EH3</f>
        <v>331</v>
      </c>
      <c r="DT2" s="2">
        <f>'Raw Data'!EI3</f>
        <v>276</v>
      </c>
      <c r="DU2" s="2">
        <f>'Raw Data'!EJ3</f>
        <v>198</v>
      </c>
      <c r="DV2" s="2">
        <f>'Raw Data'!EK3</f>
        <v>394</v>
      </c>
      <c r="DW2" s="2">
        <f>'Raw Data'!EL3</f>
        <v>378</v>
      </c>
      <c r="DX2" s="2">
        <f>'Raw Data'!EM3</f>
        <v>464</v>
      </c>
      <c r="DY2" s="2">
        <f>'Raw Data'!EN3</f>
        <v>458</v>
      </c>
      <c r="DZ2" s="2">
        <f>'Raw Data'!EO3</f>
        <v>419</v>
      </c>
      <c r="EA2" s="2">
        <f>'Raw Data'!EP3</f>
        <v>359</v>
      </c>
      <c r="EB2" s="2">
        <f>'Raw Data'!EQ3</f>
        <v>344</v>
      </c>
      <c r="EC2" s="2">
        <f>'Raw Data'!ER3</f>
        <v>326</v>
      </c>
      <c r="ED2" s="2">
        <f>'Raw Data'!ES3</f>
        <v>418</v>
      </c>
      <c r="EE2" s="2">
        <f>'Raw Data'!ET3</f>
        <v>331</v>
      </c>
      <c r="EF2" s="2">
        <f>'Raw Data'!EU3</f>
        <v>296</v>
      </c>
      <c r="EG2" s="2">
        <f>'Raw Data'!EV3</f>
        <v>245</v>
      </c>
      <c r="EH2" s="2">
        <f>'Raw Data'!EW3</f>
        <v>326</v>
      </c>
      <c r="EI2" s="2">
        <f>'Raw Data'!EX3</f>
        <v>394</v>
      </c>
      <c r="EJ2" s="2">
        <f>'Raw Data'!EY3</f>
        <v>440</v>
      </c>
      <c r="EK2" s="2">
        <f>'Raw Data'!EZ3</f>
        <v>449</v>
      </c>
      <c r="EL2" s="2">
        <f>'Raw Data'!FA3</f>
        <v>335</v>
      </c>
      <c r="EM2" s="2">
        <f>'Raw Data'!FB3</f>
        <v>384</v>
      </c>
      <c r="EN2" s="2">
        <f>'Raw Data'!FC3</f>
        <v>305</v>
      </c>
      <c r="EO2" s="2">
        <f>'Raw Data'!FD3</f>
        <v>304</v>
      </c>
      <c r="EP2" s="2">
        <f>'Raw Data'!FE3</f>
        <v>367</v>
      </c>
      <c r="EQ2" s="2">
        <f>'Raw Data'!FF3</f>
        <v>256</v>
      </c>
      <c r="ER2" s="2">
        <f>'Raw Data'!FG3</f>
        <v>270</v>
      </c>
      <c r="ES2" s="2">
        <f>'Raw Data'!FH3</f>
        <v>213</v>
      </c>
      <c r="ET2" s="2">
        <f>'Raw Data'!FI3</f>
        <v>343</v>
      </c>
      <c r="EU2" s="2">
        <f>'Raw Data'!FJ3</f>
        <v>358</v>
      </c>
      <c r="EV2" s="2">
        <f>'Raw Data'!FK3</f>
        <v>471</v>
      </c>
      <c r="EW2" s="2">
        <f>'Raw Data'!FL3</f>
        <v>366</v>
      </c>
      <c r="EX2" s="2">
        <f>'Raw Data'!FM3</f>
        <v>397</v>
      </c>
      <c r="EY2" s="2">
        <f>'Raw Data'!FN3</f>
        <v>325</v>
      </c>
      <c r="EZ2" s="2">
        <f>'Raw Data'!FO3</f>
        <v>329</v>
      </c>
      <c r="FA2" s="175">
        <f>'Raw Data'!FP3</f>
        <v>347</v>
      </c>
      <c r="FB2" s="2">
        <f>'Raw Data'!FQ3</f>
        <v>310</v>
      </c>
      <c r="FC2" s="2">
        <f>'Raw Data'!FR3</f>
        <v>366</v>
      </c>
      <c r="FD2" s="2">
        <f>'Raw Data'!FS3</f>
        <v>275</v>
      </c>
      <c r="FE2" s="2">
        <f>'Raw Data'!FT3</f>
        <v>204</v>
      </c>
      <c r="FF2" s="2">
        <f>'Raw Data'!FU3</f>
        <v>283</v>
      </c>
      <c r="FG2" s="2">
        <f>'Raw Data'!FV3</f>
        <v>354</v>
      </c>
      <c r="FH2" s="2">
        <f>'Raw Data'!FW3</f>
        <v>457</v>
      </c>
      <c r="FI2" s="2">
        <f>'Raw Data'!FX3</f>
        <v>390</v>
      </c>
      <c r="FJ2" s="2">
        <f>'Raw Data'!FY3</f>
        <v>429</v>
      </c>
      <c r="FK2" s="2">
        <f>'Raw Data'!FZ3</f>
        <v>368</v>
      </c>
      <c r="FL2" s="2">
        <f>'Raw Data'!GA3</f>
        <v>356</v>
      </c>
      <c r="FM2" s="175">
        <f>'Raw Data'!GB3</f>
        <v>405</v>
      </c>
      <c r="FN2" s="2">
        <f>'Raw Data'!GC3</f>
        <v>269</v>
      </c>
      <c r="FO2" s="2">
        <f>'Raw Data'!GD3</f>
        <v>404</v>
      </c>
      <c r="FP2" s="2">
        <f>'Raw Data'!GE3</f>
        <v>320</v>
      </c>
      <c r="FQ2" s="2">
        <f>'Raw Data'!GF3</f>
        <v>224</v>
      </c>
      <c r="FR2" s="2">
        <f>'Raw Data'!GG3</f>
        <v>409</v>
      </c>
      <c r="FS2" s="2">
        <f>'Raw Data'!GH3</f>
        <v>433</v>
      </c>
      <c r="FT2" s="2">
        <f>'Raw Data'!GI3</f>
        <v>564</v>
      </c>
      <c r="FU2" s="2">
        <f>'Raw Data'!GJ3</f>
        <v>479</v>
      </c>
      <c r="FV2" s="2">
        <f>'Raw Data'!GK3</f>
        <v>397</v>
      </c>
      <c r="FW2" s="2">
        <f>'Raw Data'!GL3</f>
        <v>321</v>
      </c>
      <c r="FX2" s="2">
        <f>'Raw Data'!GM3</f>
        <v>339</v>
      </c>
      <c r="FY2" s="175">
        <f>'Raw Data'!GN3</f>
        <v>385</v>
      </c>
      <c r="FZ2" s="2">
        <f>'Raw Data'!GO3</f>
        <v>321</v>
      </c>
      <c r="GA2" s="2">
        <f>'Raw Data'!GP3</f>
        <v>431</v>
      </c>
      <c r="GB2" s="2">
        <f>'Raw Data'!GQ3</f>
        <v>335</v>
      </c>
      <c r="GC2" s="2">
        <f>'Raw Data'!GR3</f>
        <v>214</v>
      </c>
      <c r="GD2" s="2">
        <f>'Raw Data'!GS3</f>
        <v>401</v>
      </c>
      <c r="GE2" s="2">
        <f>'Raw Data'!GT3</f>
        <v>423</v>
      </c>
      <c r="GF2" s="2">
        <f>'Raw Data'!GU3</f>
        <v>384</v>
      </c>
      <c r="GG2" s="2">
        <f>'Raw Data'!GV3</f>
        <v>151</v>
      </c>
      <c r="GH2" s="2">
        <f>'Raw Data'!GW3</f>
        <v>387</v>
      </c>
      <c r="GI2" s="2">
        <f>'Raw Data'!GX3</f>
        <v>418</v>
      </c>
      <c r="GJ2" s="2">
        <f>'Raw Data'!GY3</f>
        <v>448</v>
      </c>
      <c r="GK2" s="175">
        <f>'Raw Data'!GZ3</f>
        <v>411</v>
      </c>
      <c r="GL2" s="2">
        <f>'Raw Data'!HA3</f>
        <v>482</v>
      </c>
      <c r="GM2" s="2">
        <f>'Raw Data'!HB3</f>
        <v>429</v>
      </c>
      <c r="GN2" s="2">
        <f>'Raw Data'!HC3</f>
        <v>346</v>
      </c>
      <c r="GO2" s="2">
        <f>'Raw Data'!HD3</f>
        <v>254</v>
      </c>
      <c r="GP2" s="2">
        <f>'Raw Data'!HE3</f>
        <v>357</v>
      </c>
      <c r="GQ2" s="2">
        <f>'Raw Data'!HF3</f>
        <v>411</v>
      </c>
      <c r="GR2" s="2">
        <f>'Raw Data'!HG3</f>
        <v>478</v>
      </c>
      <c r="GS2" s="2">
        <f>'Raw Data'!HH3</f>
        <v>524</v>
      </c>
      <c r="GT2" s="2">
        <f>'Raw Data'!HI3</f>
        <v>488</v>
      </c>
      <c r="GU2" s="2">
        <f>'Raw Data'!HJ3</f>
        <v>395</v>
      </c>
      <c r="GV2" s="2">
        <f>'Raw Data'!HK3</f>
        <v>485</v>
      </c>
      <c r="GW2" s="175">
        <f>'Raw Data'!HL3</f>
        <v>413</v>
      </c>
      <c r="GX2" s="2">
        <f>'Raw Data'!HM3</f>
        <v>373</v>
      </c>
      <c r="GY2" s="2">
        <f>'Raw Data'!HN3</f>
        <v>342</v>
      </c>
      <c r="GZ2" s="2">
        <f>'Raw Data'!HO3</f>
        <v>289</v>
      </c>
      <c r="HA2" s="2">
        <f>'Raw Data'!HP3</f>
        <v>217</v>
      </c>
      <c r="HB2" s="2">
        <f>'Raw Data'!HQ3</f>
        <v>321</v>
      </c>
      <c r="HC2" s="2">
        <f>'Raw Data'!HR3</f>
        <v>321</v>
      </c>
      <c r="HD2" s="2">
        <f>'Raw Data'!HS3</f>
        <v>440</v>
      </c>
      <c r="HE2" s="2">
        <f>'Raw Data'!HT3</f>
        <v>426</v>
      </c>
      <c r="HF2" s="2">
        <f>'Raw Data'!HU3</f>
        <v>415</v>
      </c>
      <c r="HG2" s="2">
        <f>'Raw Data'!HV3</f>
        <v>437</v>
      </c>
      <c r="HH2" s="2">
        <f>'Raw Data'!HW3</f>
        <v>367</v>
      </c>
      <c r="HI2" s="2">
        <f>'Raw Data'!HX3</f>
        <v>317</v>
      </c>
      <c r="HJ2" s="2">
        <f>'Raw Data'!HY3</f>
        <v>258</v>
      </c>
      <c r="HK2" s="2">
        <f>'Raw Data'!HZ3</f>
        <v>234</v>
      </c>
      <c r="HL2" s="2">
        <f>'Raw Data'!IA3</f>
        <v>229</v>
      </c>
      <c r="HM2" s="2">
        <f>'Raw Data'!IB3</f>
        <v>151</v>
      </c>
      <c r="HN2" s="2">
        <f>'Raw Data'!IC3</f>
        <v>212</v>
      </c>
      <c r="HO2" s="2">
        <f>'Raw Data'!ID3</f>
        <v>255</v>
      </c>
      <c r="HP2" s="2">
        <f>'Raw Data'!IE3</f>
        <v>275</v>
      </c>
      <c r="HQ2" s="2">
        <f>'Raw Data'!IF3</f>
        <v>264</v>
      </c>
      <c r="HR2" s="2">
        <f>'Raw Data'!IG3</f>
        <v>285</v>
      </c>
      <c r="HS2" s="2">
        <f>'Raw Data'!IH3</f>
        <v>267</v>
      </c>
      <c r="HT2" s="2">
        <f>'Raw Data'!II3</f>
        <v>312</v>
      </c>
      <c r="HU2" s="2">
        <f>'Raw Data'!IJ3</f>
        <v>303</v>
      </c>
      <c r="HV2" s="2">
        <f>'Raw Data'!IK3</f>
        <v>0</v>
      </c>
      <c r="HW2" s="2">
        <f>'Raw Data'!IL3</f>
        <v>0</v>
      </c>
      <c r="HX2" s="2">
        <f>'Raw Data'!IM3</f>
        <v>0</v>
      </c>
      <c r="HY2" s="2">
        <f>'Raw Data'!IN3</f>
        <v>0</v>
      </c>
      <c r="HZ2" s="2">
        <f>'Raw Data'!IO3</f>
        <v>0</v>
      </c>
      <c r="IA2" s="2">
        <f>'Raw Data'!IP3</f>
        <v>0</v>
      </c>
      <c r="IB2" s="2">
        <f>'Raw Data'!IQ3</f>
        <v>0</v>
      </c>
      <c r="IC2" s="2">
        <f>'Raw Data'!IR3</f>
        <v>0</v>
      </c>
    </row>
    <row r="3" spans="1:237" ht="14.25" customHeight="1" x14ac:dyDescent="0.3"/>
    <row r="4" spans="1:237" ht="14.25" customHeight="1" x14ac:dyDescent="0.3"/>
    <row r="5" spans="1:237" ht="14.25" customHeight="1" x14ac:dyDescent="0.3"/>
    <row r="6" spans="1:237" ht="14.25" customHeight="1" x14ac:dyDescent="0.35"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</row>
    <row r="7" spans="1:237" ht="14.25" customHeight="1" x14ac:dyDescent="0.3">
      <c r="HN7" t="s">
        <v>0</v>
      </c>
      <c r="HO7" t="s">
        <v>1</v>
      </c>
      <c r="HP7" t="s">
        <v>2</v>
      </c>
      <c r="HQ7" t="s">
        <v>3</v>
      </c>
      <c r="HR7" t="s">
        <v>4</v>
      </c>
      <c r="HS7" t="s">
        <v>5</v>
      </c>
      <c r="HT7" t="s">
        <v>6</v>
      </c>
      <c r="HU7" t="s">
        <v>7</v>
      </c>
      <c r="HV7" t="s">
        <v>8</v>
      </c>
      <c r="HW7" t="s">
        <v>9</v>
      </c>
      <c r="HX7" t="s">
        <v>10</v>
      </c>
      <c r="HY7" t="s">
        <v>11</v>
      </c>
    </row>
    <row r="8" spans="1:237" ht="14.25" customHeight="1" x14ac:dyDescent="0.3">
      <c r="HM8">
        <v>2020</v>
      </c>
      <c r="HN8">
        <f>SUM(GD2)</f>
        <v>401</v>
      </c>
      <c r="HO8">
        <f t="shared" ref="HO8:HY8" si="0">SUM(GE2)</f>
        <v>423</v>
      </c>
      <c r="HP8">
        <f t="shared" si="0"/>
        <v>384</v>
      </c>
      <c r="HQ8">
        <f t="shared" si="0"/>
        <v>151</v>
      </c>
      <c r="HR8">
        <f t="shared" si="0"/>
        <v>387</v>
      </c>
      <c r="HS8">
        <f t="shared" si="0"/>
        <v>418</v>
      </c>
      <c r="HT8">
        <f t="shared" si="0"/>
        <v>448</v>
      </c>
      <c r="HU8">
        <f t="shared" si="0"/>
        <v>411</v>
      </c>
      <c r="HV8">
        <f t="shared" si="0"/>
        <v>482</v>
      </c>
      <c r="HW8">
        <f t="shared" si="0"/>
        <v>429</v>
      </c>
      <c r="HX8">
        <f t="shared" si="0"/>
        <v>346</v>
      </c>
      <c r="HY8">
        <f t="shared" si="0"/>
        <v>254</v>
      </c>
    </row>
    <row r="9" spans="1:237" ht="14.25" customHeight="1" x14ac:dyDescent="0.35"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HM9">
        <v>2021</v>
      </c>
      <c r="HN9">
        <f>SUM(GP2)</f>
        <v>357</v>
      </c>
      <c r="HO9">
        <f t="shared" ref="HO9:HY9" si="1">SUM(GQ2)</f>
        <v>411</v>
      </c>
      <c r="HP9">
        <f t="shared" si="1"/>
        <v>478</v>
      </c>
      <c r="HQ9">
        <f t="shared" si="1"/>
        <v>524</v>
      </c>
      <c r="HR9">
        <f t="shared" si="1"/>
        <v>488</v>
      </c>
      <c r="HS9">
        <f t="shared" si="1"/>
        <v>395</v>
      </c>
      <c r="HT9">
        <f t="shared" si="1"/>
        <v>485</v>
      </c>
      <c r="HU9">
        <f t="shared" si="1"/>
        <v>413</v>
      </c>
      <c r="HV9">
        <f t="shared" si="1"/>
        <v>373</v>
      </c>
      <c r="HW9">
        <f t="shared" si="1"/>
        <v>342</v>
      </c>
      <c r="HX9">
        <f t="shared" si="1"/>
        <v>289</v>
      </c>
      <c r="HY9">
        <f t="shared" si="1"/>
        <v>217</v>
      </c>
    </row>
    <row r="10" spans="1:237" ht="14.25" customHeight="1" x14ac:dyDescent="0.3">
      <c r="HM10">
        <v>2022</v>
      </c>
      <c r="HN10">
        <f>SUM(HB2)</f>
        <v>321</v>
      </c>
      <c r="HO10">
        <f t="shared" ref="HO10:HY10" si="2">SUM(HC2)</f>
        <v>321</v>
      </c>
      <c r="HP10">
        <f t="shared" si="2"/>
        <v>440</v>
      </c>
      <c r="HQ10">
        <f t="shared" si="2"/>
        <v>426</v>
      </c>
      <c r="HR10">
        <f t="shared" si="2"/>
        <v>415</v>
      </c>
      <c r="HS10">
        <f t="shared" si="2"/>
        <v>437</v>
      </c>
      <c r="HT10">
        <f t="shared" si="2"/>
        <v>367</v>
      </c>
      <c r="HU10">
        <f t="shared" si="2"/>
        <v>317</v>
      </c>
      <c r="HV10">
        <f t="shared" si="2"/>
        <v>258</v>
      </c>
      <c r="HW10">
        <f t="shared" si="2"/>
        <v>234</v>
      </c>
      <c r="HX10">
        <f t="shared" si="2"/>
        <v>229</v>
      </c>
      <c r="HY10">
        <f t="shared" si="2"/>
        <v>151</v>
      </c>
    </row>
    <row r="11" spans="1:237" ht="14.25" customHeight="1" x14ac:dyDescent="0.3">
      <c r="HM11">
        <v>2023</v>
      </c>
      <c r="HN11">
        <f>SUM(HN2)</f>
        <v>212</v>
      </c>
      <c r="HO11">
        <f t="shared" ref="HO11:HY11" si="3">SUM(HO2)</f>
        <v>255</v>
      </c>
      <c r="HP11">
        <f t="shared" si="3"/>
        <v>275</v>
      </c>
      <c r="HQ11">
        <f t="shared" si="3"/>
        <v>264</v>
      </c>
      <c r="HR11">
        <f t="shared" si="3"/>
        <v>285</v>
      </c>
      <c r="HS11">
        <f t="shared" si="3"/>
        <v>267</v>
      </c>
      <c r="HT11">
        <f t="shared" si="3"/>
        <v>312</v>
      </c>
      <c r="HU11">
        <f t="shared" si="3"/>
        <v>303</v>
      </c>
      <c r="HV11">
        <f t="shared" si="3"/>
        <v>0</v>
      </c>
      <c r="HW11">
        <f t="shared" si="3"/>
        <v>0</v>
      </c>
      <c r="HX11">
        <f t="shared" si="3"/>
        <v>0</v>
      </c>
      <c r="HY11">
        <f t="shared" si="3"/>
        <v>0</v>
      </c>
    </row>
    <row r="12" spans="1:237" ht="14.25" customHeight="1" x14ac:dyDescent="0.3"/>
    <row r="13" spans="1:237" ht="14.25" customHeight="1" x14ac:dyDescent="0.3"/>
    <row r="14" spans="1:237" ht="14.25" customHeight="1" x14ac:dyDescent="0.3"/>
    <row r="15" spans="1:237" ht="14.25" customHeight="1" x14ac:dyDescent="0.3"/>
    <row r="16" spans="1:237" ht="14.25" customHeight="1" x14ac:dyDescent="0.3"/>
    <row r="17" spans="227:229" ht="14.25" customHeight="1" x14ac:dyDescent="0.3"/>
    <row r="18" spans="227:229" ht="14.25" customHeight="1" x14ac:dyDescent="0.3"/>
    <row r="19" spans="227:229" ht="14.25" customHeight="1" x14ac:dyDescent="0.3"/>
    <row r="20" spans="227:229" ht="14.25" customHeight="1" x14ac:dyDescent="0.3"/>
    <row r="21" spans="227:229" ht="14.25" customHeight="1" x14ac:dyDescent="0.3"/>
    <row r="22" spans="227:229" ht="14.25" customHeight="1" x14ac:dyDescent="0.3"/>
    <row r="23" spans="227:229" ht="14.25" customHeight="1" x14ac:dyDescent="0.3"/>
    <row r="24" spans="227:229" ht="14.25" customHeight="1" x14ac:dyDescent="0.3"/>
    <row r="25" spans="227:229" ht="14.25" customHeight="1" thickBot="1" x14ac:dyDescent="0.4">
      <c r="HS25" s="254" t="s">
        <v>248</v>
      </c>
      <c r="HT25" s="255"/>
      <c r="HU25" s="256"/>
    </row>
    <row r="26" spans="227:229" ht="14.25" customHeight="1" thickTop="1" x14ac:dyDescent="0.3">
      <c r="HS26" s="6" t="s">
        <v>15</v>
      </c>
      <c r="HT26" s="6" t="s">
        <v>16</v>
      </c>
      <c r="HU26" s="6" t="s">
        <v>17</v>
      </c>
    </row>
    <row r="27" spans="227:229" ht="14.25" customHeight="1" x14ac:dyDescent="0.35">
      <c r="HS27" s="7">
        <v>2023</v>
      </c>
      <c r="HT27" s="8">
        <f>SUM(HN11:HU11)</f>
        <v>2173</v>
      </c>
      <c r="HU27" s="9">
        <f>(HT27-HT28)/HT28</f>
        <v>-0.28613666228646517</v>
      </c>
    </row>
    <row r="28" spans="227:229" ht="14.25" customHeight="1" x14ac:dyDescent="0.35">
      <c r="HS28" s="7">
        <v>2022</v>
      </c>
      <c r="HT28" s="8">
        <f>SUM(HN10:HU10)</f>
        <v>3044</v>
      </c>
      <c r="HU28" s="9">
        <f>(HT28-HT29)/HT29</f>
        <v>-0.14277668262461279</v>
      </c>
    </row>
    <row r="29" spans="227:229" ht="14.25" customHeight="1" x14ac:dyDescent="0.35">
      <c r="HS29" s="7">
        <v>2021</v>
      </c>
      <c r="HT29" s="8">
        <f>SUM(HN9:HU9)</f>
        <v>3551</v>
      </c>
      <c r="HU29" s="9">
        <f>(HT29-HT30)/HT30</f>
        <v>0.17466093284816409</v>
      </c>
    </row>
    <row r="30" spans="227:229" ht="14.25" customHeight="1" x14ac:dyDescent="0.35">
      <c r="HS30" s="7">
        <v>2020</v>
      </c>
      <c r="HT30" s="8">
        <f>SUM(HN8:HU8)</f>
        <v>3023</v>
      </c>
    </row>
    <row r="31" spans="227:229" ht="14.25" customHeight="1" x14ac:dyDescent="0.3"/>
    <row r="32" spans="227:229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HS25:HU25"/>
  </mergeCells>
  <phoneticPr fontId="29" type="noConversion"/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ED17C-5338-4DBC-B479-42BB775D6923}">
  <sheetPr>
    <tabColor rgb="FF00B0F0"/>
  </sheetPr>
  <dimension ref="A1"/>
  <sheetViews>
    <sheetView workbookViewId="0"/>
  </sheetViews>
  <sheetFormatPr defaultRowHeight="14" x14ac:dyDescent="0.3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FY1009"/>
  <sheetViews>
    <sheetView workbookViewId="0">
      <pane xSplit="1" ySplit="1" topLeftCell="CT14" activePane="bottomRight" state="frozen"/>
      <selection pane="topRight" activeCell="B1" sqref="B1"/>
      <selection pane="bottomLeft" activeCell="A2" sqref="A2"/>
      <selection pane="bottomRight" activeCell="DB70" sqref="DB70:DD72"/>
    </sheetView>
  </sheetViews>
  <sheetFormatPr defaultColWidth="12.58203125" defaultRowHeight="15" customHeight="1" x14ac:dyDescent="0.3"/>
  <cols>
    <col min="1" max="1" width="18.08203125" bestFit="1" customWidth="1"/>
    <col min="2" max="11" width="8.9140625" bestFit="1" customWidth="1"/>
    <col min="12" max="67" width="8.9140625" customWidth="1"/>
    <col min="68" max="68" width="9.9140625" bestFit="1" customWidth="1"/>
    <col min="69" max="85" width="8.9140625" customWidth="1"/>
    <col min="86" max="86" width="13.08203125" bestFit="1" customWidth="1"/>
    <col min="87" max="90" width="8.9140625" bestFit="1" customWidth="1"/>
    <col min="91" max="91" width="8.9140625" customWidth="1"/>
    <col min="92" max="97" width="8.9140625" bestFit="1" customWidth="1"/>
    <col min="98" max="98" width="14.4140625" bestFit="1" customWidth="1"/>
    <col min="99" max="102" width="8.9140625" bestFit="1" customWidth="1"/>
    <col min="103" max="103" width="9.9140625" bestFit="1" customWidth="1"/>
    <col min="104" max="106" width="8.9140625" bestFit="1" customWidth="1"/>
    <col min="107" max="107" width="10.9140625" bestFit="1" customWidth="1"/>
    <col min="108" max="109" width="8.9140625" bestFit="1" customWidth="1"/>
    <col min="110" max="110" width="9" bestFit="1" customWidth="1"/>
    <col min="111" max="117" width="8.9140625" bestFit="1" customWidth="1"/>
    <col min="118" max="119" width="9.9140625" bestFit="1" customWidth="1"/>
    <col min="120" max="123" width="8.9140625" bestFit="1" customWidth="1"/>
    <col min="124" max="134" width="9.9140625" bestFit="1" customWidth="1"/>
  </cols>
  <sheetData>
    <row r="1" spans="1:181" ht="14.25" customHeight="1" x14ac:dyDescent="0.35">
      <c r="A1" s="30"/>
      <c r="B1" s="30">
        <f>'Raw Data'!CO92</f>
        <v>40544</v>
      </c>
      <c r="C1" s="30">
        <f>'Raw Data'!CP92</f>
        <v>40575</v>
      </c>
      <c r="D1" s="30">
        <f>'Raw Data'!CQ92</f>
        <v>40603</v>
      </c>
      <c r="E1" s="30">
        <f>'Raw Data'!CR92</f>
        <v>40634</v>
      </c>
      <c r="F1" s="30">
        <f>'Raw Data'!CS92</f>
        <v>40664</v>
      </c>
      <c r="G1" s="30">
        <f>'Raw Data'!CT92</f>
        <v>40695</v>
      </c>
      <c r="H1" s="30">
        <f>'Raw Data'!CU92</f>
        <v>40725</v>
      </c>
      <c r="I1" s="30">
        <f>'Raw Data'!CV92</f>
        <v>40756</v>
      </c>
      <c r="J1" s="30">
        <f>'Raw Data'!CW92</f>
        <v>40787</v>
      </c>
      <c r="K1" s="30">
        <f>'Raw Data'!CX92</f>
        <v>40817</v>
      </c>
      <c r="L1" s="30">
        <f>'Raw Data'!CY92</f>
        <v>40848</v>
      </c>
      <c r="M1" s="30">
        <f>'Raw Data'!CZ92</f>
        <v>40878</v>
      </c>
      <c r="N1" s="30">
        <f>'Raw Data'!DA92</f>
        <v>40909</v>
      </c>
      <c r="O1" s="30">
        <f>'Raw Data'!DB92</f>
        <v>40940</v>
      </c>
      <c r="P1" s="30">
        <f>'Raw Data'!DC92</f>
        <v>40969</v>
      </c>
      <c r="Q1" s="30">
        <f>'Raw Data'!DD92</f>
        <v>41000</v>
      </c>
      <c r="R1" s="30">
        <f>'Raw Data'!DE92</f>
        <v>41030</v>
      </c>
      <c r="S1" s="30">
        <f>'Raw Data'!DF92</f>
        <v>41061</v>
      </c>
      <c r="T1" s="30">
        <f>'Raw Data'!DG92</f>
        <v>41091</v>
      </c>
      <c r="U1" s="30">
        <f>'Raw Data'!DH92</f>
        <v>41122</v>
      </c>
      <c r="V1" s="30">
        <f>'Raw Data'!DI92</f>
        <v>41153</v>
      </c>
      <c r="W1" s="30">
        <f>'Raw Data'!DJ92</f>
        <v>41183</v>
      </c>
      <c r="X1" s="30">
        <f>'Raw Data'!DK92</f>
        <v>41214</v>
      </c>
      <c r="Y1" s="30">
        <f>'Raw Data'!DL92</f>
        <v>41244</v>
      </c>
      <c r="Z1" s="30">
        <f>'Raw Data'!DM92</f>
        <v>41275</v>
      </c>
      <c r="AA1" s="30">
        <f>'Raw Data'!DN92</f>
        <v>41306</v>
      </c>
      <c r="AB1" s="30">
        <f>'Raw Data'!DO92</f>
        <v>41334</v>
      </c>
      <c r="AC1" s="30">
        <f>'Raw Data'!DP92</f>
        <v>41365</v>
      </c>
      <c r="AD1" s="30">
        <f>'Raw Data'!DQ92</f>
        <v>41395</v>
      </c>
      <c r="AE1" s="30">
        <f>'Raw Data'!DR92</f>
        <v>41426</v>
      </c>
      <c r="AF1" s="30">
        <f>'Raw Data'!DS92</f>
        <v>41456</v>
      </c>
      <c r="AG1" s="30">
        <f>'Raw Data'!DT92</f>
        <v>41487</v>
      </c>
      <c r="AH1" s="30">
        <f>'Raw Data'!DU92</f>
        <v>41518</v>
      </c>
      <c r="AI1" s="30">
        <f>'Raw Data'!DV92</f>
        <v>41548</v>
      </c>
      <c r="AJ1" s="30">
        <f>'Raw Data'!DW92</f>
        <v>41579</v>
      </c>
      <c r="AK1" s="30">
        <f>'Raw Data'!DX92</f>
        <v>41609</v>
      </c>
      <c r="AL1" s="30">
        <f>'Raw Data'!DY92</f>
        <v>41640</v>
      </c>
      <c r="AM1" s="30">
        <f>'Raw Data'!DZ92</f>
        <v>41671</v>
      </c>
      <c r="AN1" s="30">
        <f>'Raw Data'!EA92</f>
        <v>41699</v>
      </c>
      <c r="AO1" s="30">
        <f>'Raw Data'!EB92</f>
        <v>41730</v>
      </c>
      <c r="AP1" s="30">
        <f>'Raw Data'!EC92</f>
        <v>41760</v>
      </c>
      <c r="AQ1" s="30">
        <f>'Raw Data'!ED92</f>
        <v>41791</v>
      </c>
      <c r="AR1" s="30">
        <f>'Raw Data'!EE92</f>
        <v>41821</v>
      </c>
      <c r="AS1" s="30">
        <f>'Raw Data'!EF92</f>
        <v>41852</v>
      </c>
      <c r="AT1" s="30">
        <f>'Raw Data'!EG92</f>
        <v>41883</v>
      </c>
      <c r="AU1" s="30">
        <f>'Raw Data'!EH92</f>
        <v>41913</v>
      </c>
      <c r="AV1" s="30">
        <f>'Raw Data'!EI92</f>
        <v>41944</v>
      </c>
      <c r="AW1" s="30">
        <f>'Raw Data'!EJ92</f>
        <v>41974</v>
      </c>
      <c r="AX1" s="30">
        <f>'Raw Data'!EK92</f>
        <v>42005</v>
      </c>
      <c r="AY1" s="30">
        <f>'Raw Data'!EL92</f>
        <v>42036</v>
      </c>
      <c r="AZ1" s="30">
        <f>'Raw Data'!EM92</f>
        <v>42064</v>
      </c>
      <c r="BA1" s="30">
        <f>'Raw Data'!EN92</f>
        <v>42095</v>
      </c>
      <c r="BB1" s="30">
        <f>'Raw Data'!EO92</f>
        <v>42125</v>
      </c>
      <c r="BC1" s="30">
        <f>'Raw Data'!EP92</f>
        <v>42156</v>
      </c>
      <c r="BD1" s="30">
        <f>'Raw Data'!EQ92</f>
        <v>42186</v>
      </c>
      <c r="BE1" s="30">
        <f>'Raw Data'!ER92</f>
        <v>42217</v>
      </c>
      <c r="BF1" s="30">
        <f>'Raw Data'!ES92</f>
        <v>42248</v>
      </c>
      <c r="BG1" s="30">
        <f>'Raw Data'!ET92</f>
        <v>42278</v>
      </c>
      <c r="BH1" s="30">
        <f>'Raw Data'!EU92</f>
        <v>42309</v>
      </c>
      <c r="BI1" s="30">
        <f>'Raw Data'!EV92</f>
        <v>42339</v>
      </c>
      <c r="BJ1" s="30">
        <f>'Raw Data'!EW92</f>
        <v>42370</v>
      </c>
      <c r="BK1" s="30">
        <f>'Raw Data'!EX92</f>
        <v>42401</v>
      </c>
      <c r="BL1" s="30">
        <f>'Raw Data'!EY92</f>
        <v>42430</v>
      </c>
      <c r="BM1" s="30">
        <f>'Raw Data'!EZ92</f>
        <v>42461</v>
      </c>
      <c r="BN1" s="30">
        <f>'Raw Data'!FA92</f>
        <v>42491</v>
      </c>
      <c r="BO1" s="30">
        <f>'Raw Data'!FB92</f>
        <v>42522</v>
      </c>
      <c r="BP1" s="30">
        <f>'Raw Data'!FC92</f>
        <v>42552</v>
      </c>
      <c r="BQ1" s="30">
        <f>'Raw Data'!FD92</f>
        <v>42583</v>
      </c>
      <c r="BR1" s="30">
        <f>'Raw Data'!FE92</f>
        <v>42614</v>
      </c>
      <c r="BS1" s="30">
        <f>'Raw Data'!FF92</f>
        <v>42644</v>
      </c>
      <c r="BT1" s="30">
        <f>'Raw Data'!FG92</f>
        <v>42675</v>
      </c>
      <c r="BU1" s="30">
        <f>'Raw Data'!FH92</f>
        <v>42705</v>
      </c>
      <c r="BV1" s="30">
        <f>'Raw Data'!FI92</f>
        <v>42736</v>
      </c>
      <c r="BW1" s="30">
        <v>42782</v>
      </c>
      <c r="BX1" s="30">
        <v>42810</v>
      </c>
      <c r="BY1" s="30">
        <v>42841</v>
      </c>
      <c r="BZ1" s="30">
        <v>42871</v>
      </c>
      <c r="CA1" s="30">
        <v>42902</v>
      </c>
      <c r="CB1" s="30">
        <v>42932</v>
      </c>
      <c r="CC1" s="30">
        <v>42963</v>
      </c>
      <c r="CD1" s="30">
        <v>42994</v>
      </c>
      <c r="CE1" s="30">
        <v>43024</v>
      </c>
      <c r="CF1" s="30">
        <v>43055</v>
      </c>
      <c r="CG1" s="30">
        <v>43085</v>
      </c>
      <c r="CH1" s="30">
        <v>43116</v>
      </c>
      <c r="CI1" s="30">
        <v>43147</v>
      </c>
      <c r="CJ1" s="30">
        <v>43175</v>
      </c>
      <c r="CK1" s="30">
        <v>43206</v>
      </c>
      <c r="CL1" s="30">
        <v>43236</v>
      </c>
      <c r="CM1" s="30">
        <v>43267</v>
      </c>
      <c r="CN1" s="30">
        <v>43297</v>
      </c>
      <c r="CO1" s="30">
        <v>43328</v>
      </c>
      <c r="CP1" s="30">
        <v>43359</v>
      </c>
      <c r="CQ1" s="30">
        <v>43389</v>
      </c>
      <c r="CR1" s="30">
        <v>43420</v>
      </c>
      <c r="CS1" s="30">
        <v>43450</v>
      </c>
      <c r="CT1" s="30">
        <v>43481</v>
      </c>
      <c r="CU1" s="30">
        <v>43512</v>
      </c>
      <c r="CV1" s="30">
        <v>43540</v>
      </c>
      <c r="CW1" s="30">
        <v>43571</v>
      </c>
      <c r="CX1" s="30">
        <v>43601</v>
      </c>
      <c r="CY1" s="30">
        <v>43632</v>
      </c>
      <c r="CZ1" s="30">
        <v>43662</v>
      </c>
      <c r="DA1" s="30">
        <v>43693</v>
      </c>
      <c r="DB1" s="30">
        <v>43724</v>
      </c>
      <c r="DC1" s="30">
        <v>43754</v>
      </c>
      <c r="DD1" s="30">
        <v>43785</v>
      </c>
      <c r="DE1" s="30">
        <v>43815</v>
      </c>
      <c r="DF1" s="30">
        <v>43846</v>
      </c>
      <c r="DG1" s="30">
        <v>43877</v>
      </c>
      <c r="DH1" s="30">
        <v>43906</v>
      </c>
      <c r="DI1" s="30">
        <v>43937</v>
      </c>
      <c r="DJ1" s="30">
        <v>43967</v>
      </c>
      <c r="DK1" s="30">
        <v>43998</v>
      </c>
      <c r="DL1" s="30">
        <v>44028</v>
      </c>
      <c r="DM1" s="30">
        <v>44059</v>
      </c>
      <c r="DN1" s="30">
        <v>44090</v>
      </c>
      <c r="DO1" s="30">
        <v>44120</v>
      </c>
      <c r="DP1" s="30">
        <v>44151</v>
      </c>
      <c r="DQ1" s="30">
        <v>44181</v>
      </c>
      <c r="DR1" s="30">
        <v>44212</v>
      </c>
      <c r="DS1" s="30">
        <v>44243</v>
      </c>
      <c r="DT1" s="30">
        <v>44271</v>
      </c>
      <c r="DU1" s="30">
        <v>44302</v>
      </c>
      <c r="DV1" s="30">
        <v>44332</v>
      </c>
      <c r="DW1" s="30">
        <v>44363</v>
      </c>
      <c r="DX1" s="30">
        <v>44393</v>
      </c>
      <c r="DY1" s="30">
        <v>44419</v>
      </c>
      <c r="DZ1" s="30">
        <v>44450</v>
      </c>
      <c r="EA1" s="30">
        <v>44480</v>
      </c>
      <c r="EB1" s="30">
        <v>44511</v>
      </c>
      <c r="EC1" s="30">
        <v>44541</v>
      </c>
      <c r="ED1" s="30">
        <v>44572</v>
      </c>
      <c r="EE1" s="30">
        <v>44603</v>
      </c>
      <c r="EF1" s="30">
        <v>44631</v>
      </c>
      <c r="EG1" s="30">
        <v>44662</v>
      </c>
      <c r="EH1" s="30">
        <v>44692</v>
      </c>
      <c r="EI1" s="30">
        <v>44723</v>
      </c>
      <c r="EJ1" s="30">
        <v>44753</v>
      </c>
      <c r="EK1" s="30">
        <v>44784</v>
      </c>
      <c r="EL1" s="30">
        <v>44815</v>
      </c>
      <c r="EM1" s="30">
        <v>44845</v>
      </c>
      <c r="EN1" s="30">
        <v>44876</v>
      </c>
      <c r="EO1" s="30">
        <v>44906</v>
      </c>
      <c r="EP1" s="30">
        <v>44937</v>
      </c>
      <c r="EQ1" s="30">
        <v>44968</v>
      </c>
      <c r="ER1" s="30">
        <v>44996</v>
      </c>
      <c r="ES1" s="30">
        <v>45027</v>
      </c>
      <c r="ET1" s="30">
        <v>45057</v>
      </c>
      <c r="EU1" s="30">
        <v>45088</v>
      </c>
      <c r="EV1" s="30">
        <v>45118</v>
      </c>
      <c r="EW1" s="30">
        <v>45149</v>
      </c>
      <c r="EX1" s="30">
        <v>45180</v>
      </c>
      <c r="EY1" s="30">
        <v>45210</v>
      </c>
      <c r="EZ1" s="30">
        <v>45241</v>
      </c>
      <c r="FA1" s="30">
        <v>45271</v>
      </c>
      <c r="FB1" s="30">
        <v>45302</v>
      </c>
      <c r="FC1" s="30">
        <v>45333</v>
      </c>
      <c r="FD1" s="30">
        <v>45362</v>
      </c>
      <c r="FE1" s="30">
        <v>45393</v>
      </c>
      <c r="FF1" s="30">
        <v>45423</v>
      </c>
      <c r="FG1" s="30">
        <v>45454</v>
      </c>
      <c r="FH1" s="30">
        <v>45484</v>
      </c>
      <c r="FI1" s="30">
        <v>45515</v>
      </c>
      <c r="FJ1" s="30">
        <v>45546</v>
      </c>
      <c r="FK1" s="30">
        <v>45576</v>
      </c>
      <c r="FL1" s="30">
        <v>45607</v>
      </c>
      <c r="FM1" s="30">
        <v>45637</v>
      </c>
      <c r="FN1" s="30">
        <v>45668</v>
      </c>
      <c r="FO1" s="30">
        <v>45699</v>
      </c>
      <c r="FP1" s="30">
        <v>45727</v>
      </c>
      <c r="FQ1" s="30">
        <v>45758</v>
      </c>
      <c r="FR1" s="30">
        <v>45788</v>
      </c>
      <c r="FS1" s="30">
        <v>45819</v>
      </c>
      <c r="FT1" s="30">
        <v>45849</v>
      </c>
      <c r="FU1" s="30">
        <v>45880</v>
      </c>
      <c r="FV1" s="30">
        <v>45911</v>
      </c>
      <c r="FW1" s="30">
        <v>45941</v>
      </c>
      <c r="FX1" s="30">
        <v>45972</v>
      </c>
      <c r="FY1" s="30">
        <v>46002</v>
      </c>
    </row>
    <row r="2" spans="1:181" ht="14.25" customHeight="1" x14ac:dyDescent="0.35">
      <c r="A2" s="13" t="s">
        <v>90</v>
      </c>
      <c r="B2" s="10">
        <f>'Raw Data'!CO103</f>
        <v>15</v>
      </c>
      <c r="C2" s="10">
        <f>'Raw Data'!CP103</f>
        <v>18</v>
      </c>
      <c r="D2" s="10">
        <f>'Raw Data'!CQ103</f>
        <v>37</v>
      </c>
      <c r="E2" s="10">
        <f>'Raw Data'!CR103</f>
        <v>27</v>
      </c>
      <c r="F2" s="10">
        <f>'Raw Data'!CS103</f>
        <v>32</v>
      </c>
      <c r="G2" s="10">
        <f>'Raw Data'!CT103</f>
        <v>33</v>
      </c>
      <c r="H2" s="10">
        <f>'Raw Data'!CU103</f>
        <v>18</v>
      </c>
      <c r="I2" s="10">
        <f>'Raw Data'!CV103</f>
        <v>27</v>
      </c>
      <c r="J2" s="10">
        <f>'Raw Data'!CW103</f>
        <v>23</v>
      </c>
      <c r="K2" s="10">
        <f>'Raw Data'!CX103</f>
        <v>18</v>
      </c>
      <c r="L2" s="10">
        <f>'Raw Data'!CY103</f>
        <v>45</v>
      </c>
      <c r="M2" s="10">
        <f>'Raw Data'!CZ103</f>
        <v>38</v>
      </c>
      <c r="N2" s="10">
        <f>'Raw Data'!DA103</f>
        <v>18</v>
      </c>
      <c r="O2" s="10">
        <f>'Raw Data'!DB103</f>
        <v>31</v>
      </c>
      <c r="P2" s="10">
        <f>'Raw Data'!DC103</f>
        <v>50</v>
      </c>
      <c r="Q2" s="10">
        <f>'Raw Data'!DD103</f>
        <v>51</v>
      </c>
      <c r="R2" s="10">
        <f>'Raw Data'!DE103</f>
        <v>40</v>
      </c>
      <c r="S2" s="10">
        <f>'Raw Data'!DF103</f>
        <v>35</v>
      </c>
      <c r="T2" s="10">
        <f>'Raw Data'!DG103</f>
        <v>30</v>
      </c>
      <c r="U2" s="10">
        <f>'Raw Data'!DH103</f>
        <v>45</v>
      </c>
      <c r="V2" s="10">
        <f>'Raw Data'!DI103</f>
        <v>28</v>
      </c>
      <c r="W2" s="10">
        <f>'Raw Data'!DJ103</f>
        <v>40</v>
      </c>
      <c r="X2" s="10">
        <f>'Raw Data'!DK103</f>
        <v>30</v>
      </c>
      <c r="Y2" s="10">
        <f>'Raw Data'!DL103</f>
        <v>27</v>
      </c>
      <c r="Z2" s="10">
        <f>'Raw Data'!DM103</f>
        <v>24</v>
      </c>
      <c r="AA2" s="10">
        <f>'Raw Data'!DN103</f>
        <v>51</v>
      </c>
      <c r="AB2" s="10">
        <f>'Raw Data'!DO103</f>
        <v>44</v>
      </c>
      <c r="AC2" s="10">
        <f>'Raw Data'!DP103</f>
        <v>41</v>
      </c>
      <c r="AD2" s="10">
        <f>'Raw Data'!DQ103</f>
        <v>36</v>
      </c>
      <c r="AE2" s="10">
        <f>'Raw Data'!DR103</f>
        <v>34</v>
      </c>
      <c r="AF2" s="10">
        <f>'Raw Data'!DS103</f>
        <v>39</v>
      </c>
      <c r="AG2" s="10">
        <f>'Raw Data'!DT103</f>
        <v>43</v>
      </c>
      <c r="AH2" s="10">
        <f>'Raw Data'!DU103</f>
        <v>38</v>
      </c>
      <c r="AI2" s="10">
        <f>'Raw Data'!DV103</f>
        <v>56</v>
      </c>
      <c r="AJ2" s="10">
        <f>'Raw Data'!DW103</f>
        <v>27</v>
      </c>
      <c r="AK2" s="10">
        <f>'Raw Data'!DX103</f>
        <v>59</v>
      </c>
      <c r="AL2" s="10">
        <f>'Raw Data'!DY103</f>
        <v>21</v>
      </c>
      <c r="AM2" s="10">
        <f>'Raw Data'!DZ103</f>
        <v>24</v>
      </c>
      <c r="AN2" s="10">
        <f>'Raw Data'!EA103</f>
        <v>29</v>
      </c>
      <c r="AO2" s="10">
        <f>'Raw Data'!EB103</f>
        <v>35</v>
      </c>
      <c r="AP2" s="10">
        <f>'Raw Data'!EC103</f>
        <v>33</v>
      </c>
      <c r="AQ2" s="10">
        <f>'Raw Data'!ED103</f>
        <v>51</v>
      </c>
      <c r="AR2" s="10">
        <f>'Raw Data'!EE103</f>
        <v>73</v>
      </c>
      <c r="AS2" s="10">
        <f>'Raw Data'!EF103</f>
        <v>44</v>
      </c>
      <c r="AT2" s="10">
        <f>'Raw Data'!EG103</f>
        <v>52</v>
      </c>
      <c r="AU2" s="10">
        <f>'Raw Data'!EH103</f>
        <v>48</v>
      </c>
      <c r="AV2" s="10">
        <f>'Raw Data'!EI103</f>
        <v>34</v>
      </c>
      <c r="AW2" s="10">
        <f>'Raw Data'!EJ103</f>
        <v>35</v>
      </c>
      <c r="AX2" s="10">
        <f>'Raw Data'!EK103</f>
        <v>31</v>
      </c>
      <c r="AY2" s="10">
        <f>'Raw Data'!EL103</f>
        <v>30</v>
      </c>
      <c r="AZ2" s="10">
        <f>'Raw Data'!EM103</f>
        <v>40</v>
      </c>
      <c r="BA2" s="10">
        <f>'Raw Data'!EN103</f>
        <v>37</v>
      </c>
      <c r="BB2" s="10">
        <f>'Raw Data'!EO103</f>
        <v>36</v>
      </c>
      <c r="BC2" s="10">
        <f>'Raw Data'!EP103</f>
        <v>40</v>
      </c>
      <c r="BD2" s="10">
        <f>'Raw Data'!EQ103</f>
        <v>43</v>
      </c>
      <c r="BE2" s="10">
        <f>'Raw Data'!ER103</f>
        <v>39</v>
      </c>
      <c r="BF2" s="10">
        <f>'Raw Data'!ES103</f>
        <v>50</v>
      </c>
      <c r="BG2" s="10">
        <f>'Raw Data'!ET103</f>
        <v>39</v>
      </c>
      <c r="BH2" s="10">
        <f>'Raw Data'!EU103</f>
        <v>28</v>
      </c>
      <c r="BI2" s="10">
        <f>'Raw Data'!EV103</f>
        <v>42</v>
      </c>
      <c r="BJ2" s="10">
        <f>'Raw Data'!EW103</f>
        <v>32</v>
      </c>
      <c r="BK2" s="10">
        <f>'Raw Data'!EX103</f>
        <v>37</v>
      </c>
      <c r="BL2" s="10">
        <f>'Raw Data'!EY103</f>
        <v>43</v>
      </c>
      <c r="BM2" s="10">
        <f>'Raw Data'!EZ103</f>
        <v>38</v>
      </c>
      <c r="BN2" s="10">
        <f>'Raw Data'!FA103</f>
        <v>39</v>
      </c>
      <c r="BO2" s="10">
        <f>'Raw Data'!FB103</f>
        <v>48</v>
      </c>
      <c r="BP2" s="10">
        <f>'Raw Data'!FC103</f>
        <v>46</v>
      </c>
      <c r="BQ2" s="10">
        <f>'Raw Data'!FD103</f>
        <v>44</v>
      </c>
      <c r="BR2" s="10">
        <f>'Raw Data'!FE103</f>
        <v>51</v>
      </c>
      <c r="BS2" s="10">
        <f>'Raw Data'!FF103</f>
        <v>44</v>
      </c>
      <c r="BT2" s="10">
        <f>'Raw Data'!FG103</f>
        <v>26</v>
      </c>
      <c r="BU2" s="10">
        <f>'Raw Data'!FH103</f>
        <v>23</v>
      </c>
      <c r="BV2" s="10">
        <f>'Raw Data'!FI103</f>
        <v>29</v>
      </c>
      <c r="BW2" s="10">
        <f>'Raw Data'!FJ103</f>
        <v>19</v>
      </c>
      <c r="BX2" s="10">
        <f>'Raw Data'!FK103</f>
        <v>54</v>
      </c>
      <c r="BY2" s="10">
        <f>'Raw Data'!FL103</f>
        <v>33</v>
      </c>
      <c r="BZ2" s="10">
        <f>'Raw Data'!FM103</f>
        <v>46</v>
      </c>
      <c r="CA2" s="10">
        <f>'Raw Data'!FN103</f>
        <v>75</v>
      </c>
      <c r="CB2" s="10">
        <f>'Raw Data'!FO103</f>
        <v>49</v>
      </c>
      <c r="CC2" s="10">
        <f>'Raw Data'!FP103</f>
        <v>52</v>
      </c>
      <c r="CD2" s="10">
        <f>'Raw Data'!FQ103</f>
        <v>44</v>
      </c>
      <c r="CE2" s="10">
        <f>'Raw Data'!FR103</f>
        <v>66</v>
      </c>
      <c r="CF2" s="10">
        <f>'Raw Data'!FS103</f>
        <v>40</v>
      </c>
      <c r="CG2" s="10">
        <f>'Raw Data'!FT103</f>
        <v>36</v>
      </c>
      <c r="CH2" s="10">
        <f>'Raw Data'!FU103</f>
        <v>35</v>
      </c>
      <c r="CI2" s="10">
        <f>'Raw Data'!FV103</f>
        <v>22</v>
      </c>
      <c r="CJ2" s="10">
        <f>'Raw Data'!FW103</f>
        <v>43</v>
      </c>
      <c r="CK2" s="10">
        <f>'Raw Data'!FX103</f>
        <v>35</v>
      </c>
      <c r="CL2" s="10">
        <f>'Raw Data'!FY103</f>
        <v>42</v>
      </c>
      <c r="CM2" s="10">
        <f>'Raw Data'!FZ103</f>
        <v>53</v>
      </c>
      <c r="CN2" s="10">
        <f>'Raw Data'!GA103</f>
        <v>37</v>
      </c>
      <c r="CO2" s="10">
        <f>'Raw Data'!GB103</f>
        <v>37</v>
      </c>
      <c r="CP2" s="10">
        <f>'Raw Data'!GC103</f>
        <v>35</v>
      </c>
      <c r="CQ2" s="10">
        <f>'Raw Data'!GD103</f>
        <v>36</v>
      </c>
      <c r="CR2" s="10">
        <f>'Raw Data'!GE103</f>
        <v>26</v>
      </c>
      <c r="CS2" s="10">
        <f>'Raw Data'!GF103</f>
        <v>23</v>
      </c>
      <c r="CT2" s="10">
        <f>'Raw Data'!GG103</f>
        <v>21</v>
      </c>
      <c r="CU2" s="10">
        <f>'Raw Data'!GH103</f>
        <v>37</v>
      </c>
      <c r="CV2" s="10">
        <f>'Raw Data'!GI103</f>
        <v>30</v>
      </c>
      <c r="CW2" s="10">
        <f>'Raw Data'!GJ103</f>
        <v>37</v>
      </c>
      <c r="CX2" s="10">
        <f>'Raw Data'!GK103</f>
        <v>34</v>
      </c>
      <c r="CY2" s="10">
        <f>'Raw Data'!GL103</f>
        <v>39</v>
      </c>
      <c r="CZ2" s="10">
        <f>'Raw Data'!GM103</f>
        <v>45</v>
      </c>
      <c r="DA2" s="10">
        <f>'Raw Data'!GN103</f>
        <v>39</v>
      </c>
      <c r="DB2" s="10">
        <f>'Raw Data'!GO103</f>
        <v>35</v>
      </c>
      <c r="DC2" s="10">
        <f>'Raw Data'!GP103</f>
        <v>32</v>
      </c>
      <c r="DD2" s="10">
        <f>'Raw Data'!GQ103</f>
        <v>43</v>
      </c>
      <c r="DE2" s="10">
        <f>'Raw Data'!GR103</f>
        <v>41</v>
      </c>
      <c r="DF2" s="10">
        <f>'Raw Data'!GS103</f>
        <v>23</v>
      </c>
      <c r="DG2" s="10">
        <f>'Raw Data'!GT103</f>
        <v>33</v>
      </c>
      <c r="DH2" s="10">
        <f>'Raw Data'!GU103</f>
        <v>38</v>
      </c>
      <c r="DI2" s="10">
        <f>'Raw Data'!GV103</f>
        <v>25</v>
      </c>
      <c r="DJ2" s="10">
        <f>'Raw Data'!GW103</f>
        <v>27</v>
      </c>
      <c r="DK2" s="10">
        <f>'Raw Data'!GX103</f>
        <v>27</v>
      </c>
      <c r="DL2" s="10">
        <f>'Raw Data'!GY103</f>
        <v>55</v>
      </c>
      <c r="DM2" s="10">
        <f>'Raw Data'!GZ103</f>
        <v>78</v>
      </c>
      <c r="DN2" s="10">
        <f>'Raw Data'!HA103</f>
        <v>80</v>
      </c>
      <c r="DO2" s="10">
        <f>'Raw Data'!HB103</f>
        <v>86</v>
      </c>
      <c r="DP2" s="10">
        <f>'Raw Data'!HC103</f>
        <v>71</v>
      </c>
      <c r="DQ2" s="10">
        <f>'Raw Data'!HD103</f>
        <v>80</v>
      </c>
      <c r="DR2" s="10">
        <f>'Raw Data'!HE103</f>
        <v>68</v>
      </c>
      <c r="DS2" s="10">
        <f>'Raw Data'!HF103</f>
        <v>57</v>
      </c>
      <c r="DT2" s="10">
        <f>'Raw Data'!HG103</f>
        <v>67</v>
      </c>
      <c r="DU2" s="10">
        <f>'Raw Data'!HH103</f>
        <v>93</v>
      </c>
      <c r="DV2" s="10">
        <f>'Raw Data'!HI103</f>
        <v>99</v>
      </c>
      <c r="DW2" s="10">
        <f>'Raw Data'!HJ103</f>
        <v>103</v>
      </c>
      <c r="DX2" s="10">
        <f>'Raw Data'!HK103</f>
        <v>97</v>
      </c>
      <c r="DY2" s="10">
        <f>'Raw Data'!HL103</f>
        <v>89</v>
      </c>
      <c r="DZ2" s="10">
        <f>'Raw Data'!HM103</f>
        <v>81</v>
      </c>
      <c r="EA2" s="10">
        <f>'Raw Data'!HN103</f>
        <v>75</v>
      </c>
      <c r="EB2" s="10">
        <f>'Raw Data'!HO103</f>
        <v>70</v>
      </c>
      <c r="EC2" s="10">
        <f>'Raw Data'!HP103</f>
        <v>76</v>
      </c>
      <c r="ED2" s="10">
        <f>'Raw Data'!HQ103</f>
        <v>56</v>
      </c>
      <c r="EE2" s="10">
        <f>'Raw Data'!HR103</f>
        <v>61</v>
      </c>
      <c r="EF2" s="10">
        <f>'Raw Data'!HS103</f>
        <v>80</v>
      </c>
      <c r="EG2" s="10">
        <f>'Raw Data'!HT103</f>
        <v>75</v>
      </c>
      <c r="EH2" s="10">
        <f>'Raw Data'!HU103</f>
        <v>81</v>
      </c>
      <c r="EI2" s="10">
        <f>'Raw Data'!HV103</f>
        <v>51</v>
      </c>
      <c r="EJ2" s="10">
        <f>'Raw Data'!HW103</f>
        <v>56</v>
      </c>
      <c r="EK2" s="10">
        <f>'Raw Data'!HX103</f>
        <v>62</v>
      </c>
      <c r="EL2" s="10">
        <f>'Raw Data'!HY103</f>
        <v>48</v>
      </c>
      <c r="EM2" s="10">
        <f>'Raw Data'!HZ103</f>
        <v>43</v>
      </c>
      <c r="EN2" s="10">
        <f>'Raw Data'!IA103</f>
        <v>31</v>
      </c>
      <c r="EO2" s="10">
        <f>'Raw Data'!IB103</f>
        <v>36</v>
      </c>
      <c r="EP2" s="10">
        <f>'Raw Data'!IC46</f>
        <v>38</v>
      </c>
      <c r="EQ2" s="10">
        <f>'Raw Data'!ID46</f>
        <v>36</v>
      </c>
      <c r="ER2" s="10">
        <f>'Raw Data'!IE46</f>
        <v>43</v>
      </c>
      <c r="ES2" s="10">
        <f>'Raw Data'!IF46</f>
        <v>48</v>
      </c>
      <c r="ET2" s="10">
        <f>'Raw Data'!IG46</f>
        <v>41</v>
      </c>
      <c r="EU2" s="10">
        <f>'Raw Data'!IH103</f>
        <v>55</v>
      </c>
      <c r="EV2" s="10">
        <f>'Raw Data'!II103</f>
        <v>43</v>
      </c>
      <c r="EW2" s="10">
        <f>'Raw Data'!IJ103</f>
        <v>45</v>
      </c>
      <c r="EX2" s="10">
        <f>'Raw Data'!IK103</f>
        <v>0</v>
      </c>
      <c r="EY2" s="10">
        <f>'Raw Data'!IL103</f>
        <v>0</v>
      </c>
      <c r="EZ2" s="10">
        <f>'Raw Data'!IM103</f>
        <v>0</v>
      </c>
      <c r="FA2" s="10">
        <f>'Raw Data'!IN103</f>
        <v>0</v>
      </c>
      <c r="FB2" s="10">
        <f>'Raw Data'!IO103</f>
        <v>0</v>
      </c>
      <c r="FC2" s="10">
        <f>'Raw Data'!IP103</f>
        <v>0</v>
      </c>
      <c r="FD2" s="10">
        <f>'Raw Data'!IQ103</f>
        <v>0</v>
      </c>
      <c r="FE2" s="10">
        <f>'Raw Data'!IR103</f>
        <v>0</v>
      </c>
      <c r="FF2" s="10">
        <f>'Raw Data'!IS103</f>
        <v>0</v>
      </c>
      <c r="FG2" s="10">
        <f>'Raw Data'!IT103</f>
        <v>0</v>
      </c>
      <c r="FH2" s="10">
        <f>'Raw Data'!IU103</f>
        <v>0</v>
      </c>
      <c r="FI2" s="10">
        <f>'Raw Data'!IV103</f>
        <v>0</v>
      </c>
      <c r="FJ2" s="10">
        <f>'Raw Data'!IW103</f>
        <v>0</v>
      </c>
      <c r="FK2" s="10">
        <f>'Raw Data'!IX103</f>
        <v>0</v>
      </c>
      <c r="FL2" s="10">
        <f>'Raw Data'!IY103</f>
        <v>0</v>
      </c>
      <c r="FM2" s="10">
        <f>'Raw Data'!IZ103</f>
        <v>0</v>
      </c>
      <c r="FN2" s="10">
        <f>'Raw Data'!JA103</f>
        <v>0</v>
      </c>
      <c r="FO2" s="10">
        <f>'Raw Data'!JB103</f>
        <v>0</v>
      </c>
      <c r="FP2" s="10">
        <f>'Raw Data'!JC103</f>
        <v>0</v>
      </c>
      <c r="FQ2" s="10">
        <f>'Raw Data'!JD103</f>
        <v>0</v>
      </c>
      <c r="FR2" s="10">
        <f>'Raw Data'!JE103</f>
        <v>0</v>
      </c>
      <c r="FS2" s="10">
        <f>'Raw Data'!JF103</f>
        <v>0</v>
      </c>
      <c r="FT2" s="10">
        <f>'Raw Data'!JG103</f>
        <v>0</v>
      </c>
      <c r="FU2" s="10">
        <f>'Raw Data'!JH103</f>
        <v>0</v>
      </c>
      <c r="FV2" s="10">
        <f>'Raw Data'!JI103</f>
        <v>0</v>
      </c>
      <c r="FW2" s="10">
        <f>'Raw Data'!JJ103</f>
        <v>0</v>
      </c>
      <c r="FX2" s="10">
        <f>'Raw Data'!JK103</f>
        <v>0</v>
      </c>
      <c r="FY2" s="10">
        <f>'Raw Data'!JL103</f>
        <v>0</v>
      </c>
    </row>
    <row r="3" spans="1:181" ht="14.25" customHeight="1" x14ac:dyDescent="0.35">
      <c r="A3" s="37" t="s">
        <v>93</v>
      </c>
      <c r="B3" s="31">
        <f>'Raw Data'!CO93</f>
        <v>155163</v>
      </c>
      <c r="C3" s="31">
        <f>'Raw Data'!CP93</f>
        <v>146894</v>
      </c>
      <c r="D3" s="31">
        <f>'Raw Data'!CQ93</f>
        <v>145281</v>
      </c>
      <c r="E3" s="31">
        <f>'Raw Data'!CR93</f>
        <v>140425</v>
      </c>
      <c r="F3" s="31">
        <f>'Raw Data'!CS93</f>
        <v>118989</v>
      </c>
      <c r="G3" s="31">
        <f>'Raw Data'!CT93</f>
        <v>111978</v>
      </c>
      <c r="H3" s="31">
        <f>'Raw Data'!CU93</f>
        <v>283737</v>
      </c>
      <c r="I3" s="31">
        <f>'Raw Data'!CV93</f>
        <v>101553</v>
      </c>
      <c r="J3" s="31">
        <f>'Raw Data'!CW93</f>
        <v>72103</v>
      </c>
      <c r="K3" s="31">
        <f>'Raw Data'!CX93</f>
        <v>125117</v>
      </c>
      <c r="L3" s="31">
        <f>'Raw Data'!CY93</f>
        <v>103268</v>
      </c>
      <c r="M3" s="31">
        <f>'Raw Data'!CZ93</f>
        <v>72371</v>
      </c>
      <c r="N3" s="31">
        <f>'Raw Data'!DA93</f>
        <v>93388</v>
      </c>
      <c r="O3" s="31">
        <f>'Raw Data'!DB93</f>
        <v>181117</v>
      </c>
      <c r="P3" s="31">
        <f>'Raw Data'!DC93</f>
        <v>71616</v>
      </c>
      <c r="Q3" s="31">
        <f>'Raw Data'!DD93</f>
        <v>98564</v>
      </c>
      <c r="R3" s="31">
        <f>'Raw Data'!DE93</f>
        <v>159695</v>
      </c>
      <c r="S3" s="31">
        <f>'Raw Data'!DF93</f>
        <v>183782</v>
      </c>
      <c r="T3" s="31">
        <f>'Raw Data'!DG93</f>
        <v>105136</v>
      </c>
      <c r="U3" s="31">
        <f>'Raw Data'!DH93</f>
        <v>118420</v>
      </c>
      <c r="V3" s="31">
        <f>'Raw Data'!DI93</f>
        <v>92017</v>
      </c>
      <c r="W3" s="31">
        <f>'Raw Data'!DJ93</f>
        <v>196584</v>
      </c>
      <c r="X3" s="31">
        <f>'Raw Data'!DK93</f>
        <v>84545</v>
      </c>
      <c r="Y3" s="31">
        <f>'Raw Data'!DL93</f>
        <v>130848</v>
      </c>
      <c r="Z3" s="31">
        <f>'Raw Data'!DM93</f>
        <v>88501</v>
      </c>
      <c r="AA3" s="31">
        <f>'Raw Data'!DN93</f>
        <v>77247</v>
      </c>
      <c r="AB3" s="31">
        <f>'Raw Data'!DO93</f>
        <v>105227</v>
      </c>
      <c r="AC3" s="31">
        <f>'Raw Data'!DP93</f>
        <v>82163</v>
      </c>
      <c r="AD3" s="31">
        <f>'Raw Data'!DQ93</f>
        <v>90498</v>
      </c>
      <c r="AE3" s="31">
        <f>'Raw Data'!DR93</f>
        <v>211961</v>
      </c>
      <c r="AF3" s="31">
        <f>'Raw Data'!DS93</f>
        <v>138629</v>
      </c>
      <c r="AG3" s="31">
        <f>'Raw Data'!DT93</f>
        <v>117793</v>
      </c>
      <c r="AH3" s="31">
        <f>'Raw Data'!DU93</f>
        <v>96721</v>
      </c>
      <c r="AI3" s="31">
        <f>'Raw Data'!DV93</f>
        <v>104522</v>
      </c>
      <c r="AJ3" s="31">
        <f>'Raw Data'!DW93</f>
        <v>90513</v>
      </c>
      <c r="AK3" s="31">
        <f>'Raw Data'!DX93</f>
        <v>52211</v>
      </c>
      <c r="AL3" s="31">
        <f>'Raw Data'!DY93</f>
        <v>136446</v>
      </c>
      <c r="AM3" s="31">
        <f>'Raw Data'!DZ93</f>
        <v>155116</v>
      </c>
      <c r="AN3" s="31">
        <f>'Raw Data'!EA93</f>
        <v>133855</v>
      </c>
      <c r="AO3" s="31">
        <f>'Raw Data'!EB93</f>
        <v>109600</v>
      </c>
      <c r="AP3" s="31">
        <f>'Raw Data'!EC93</f>
        <v>90929</v>
      </c>
      <c r="AQ3" s="31">
        <f>'Raw Data'!ED93</f>
        <v>129189</v>
      </c>
      <c r="AR3" s="31">
        <f>'Raw Data'!EE93</f>
        <v>72870</v>
      </c>
      <c r="AS3" s="31">
        <f>'Raw Data'!EF93</f>
        <v>133052</v>
      </c>
      <c r="AT3" s="31">
        <f>'Raw Data'!EG93</f>
        <v>151821</v>
      </c>
      <c r="AU3" s="31">
        <f>'Raw Data'!EH93</f>
        <v>167868</v>
      </c>
      <c r="AV3" s="31">
        <f>'Raw Data'!EI93</f>
        <v>94117</v>
      </c>
      <c r="AW3" s="31">
        <f>'Raw Data'!EJ93</f>
        <v>132045</v>
      </c>
      <c r="AX3" s="31">
        <f>'Raw Data'!EK93</f>
        <v>110204</v>
      </c>
      <c r="AY3" s="31">
        <f>'Raw Data'!EL93</f>
        <v>102623</v>
      </c>
      <c r="AZ3" s="31">
        <f>'Raw Data'!EM93</f>
        <v>87975</v>
      </c>
      <c r="BA3" s="31">
        <f>'Raw Data'!EN93</f>
        <v>101099</v>
      </c>
      <c r="BB3" s="31">
        <f>'Raw Data'!EO93</f>
        <v>216373</v>
      </c>
      <c r="BC3" s="31">
        <f>'Raw Data'!EP93</f>
        <v>111462</v>
      </c>
      <c r="BD3" s="31">
        <f>'Raw Data'!EQ93</f>
        <v>178079</v>
      </c>
      <c r="BE3" s="31">
        <f>'Raw Data'!ER93</f>
        <v>86702</v>
      </c>
      <c r="BF3" s="31">
        <f>'Raw Data'!ES93</f>
        <v>160944</v>
      </c>
      <c r="BG3" s="31">
        <f>'Raw Data'!ET93</f>
        <v>81685</v>
      </c>
      <c r="BH3" s="31">
        <f>'Raw Data'!EU93</f>
        <v>237153</v>
      </c>
      <c r="BI3" s="31">
        <f>'Raw Data'!EV93</f>
        <v>120910</v>
      </c>
      <c r="BJ3" s="31">
        <f>'Raw Data'!EW93</f>
        <v>76851</v>
      </c>
      <c r="BK3" s="31">
        <f>'Raw Data'!EX93</f>
        <v>90406</v>
      </c>
      <c r="BL3" s="31">
        <f>'Raw Data'!EY93</f>
        <v>190946</v>
      </c>
      <c r="BM3" s="31">
        <f>'Raw Data'!EZ93</f>
        <v>96831</v>
      </c>
      <c r="BN3" s="31">
        <f>'Raw Data'!FA93</f>
        <v>104817</v>
      </c>
      <c r="BO3" s="31">
        <f>'Raw Data'!FB93</f>
        <v>103856</v>
      </c>
      <c r="BP3" s="31">
        <f>'Raw Data'!FC93</f>
        <v>289971</v>
      </c>
      <c r="BQ3" s="31">
        <f>'Raw Data'!FD93</f>
        <v>106252</v>
      </c>
      <c r="BR3" s="31">
        <f>'Raw Data'!FE93</f>
        <v>138723</v>
      </c>
      <c r="BS3" s="31">
        <f>'Raw Data'!FF93</f>
        <v>92843</v>
      </c>
      <c r="BT3" s="31">
        <f>'Raw Data'!FG93</f>
        <v>163523</v>
      </c>
      <c r="BU3" s="31">
        <f>'Raw Data'!FH93</f>
        <v>144460</v>
      </c>
      <c r="BV3" s="31">
        <f>'Raw Data'!FI93</f>
        <v>100048</v>
      </c>
      <c r="BW3" s="31">
        <f>'Raw Data'!FJ93</f>
        <v>116157</v>
      </c>
      <c r="BX3" s="31">
        <f>'Raw Data'!FK93</f>
        <v>114108</v>
      </c>
      <c r="BY3" s="31">
        <f>'Raw Data'!FL93</f>
        <v>141193</v>
      </c>
      <c r="BZ3" s="31">
        <f>'Raw Data'!FM93</f>
        <v>103777</v>
      </c>
      <c r="CA3" s="31">
        <f>'Raw Data'!FN93</f>
        <v>93727</v>
      </c>
      <c r="CB3" s="31">
        <f>'Raw Data'!FO93</f>
        <v>93689</v>
      </c>
      <c r="CC3" s="31">
        <f>'Raw Data'!FP93</f>
        <v>101173</v>
      </c>
      <c r="CD3" s="31">
        <f>'Raw Data'!FQ93</f>
        <v>133354</v>
      </c>
      <c r="CE3" s="31">
        <f>'Raw Data'!FR93</f>
        <v>124331</v>
      </c>
      <c r="CF3" s="31">
        <f>'Raw Data'!FS93</f>
        <v>130892</v>
      </c>
      <c r="CG3" s="31">
        <f>'Raw Data'!FT93</f>
        <v>126380</v>
      </c>
      <c r="CH3" s="31">
        <f>'Raw Data'!FU93</f>
        <v>144135</v>
      </c>
      <c r="CI3" s="31">
        <f>'Raw Data'!FV93</f>
        <v>116451</v>
      </c>
      <c r="CJ3" s="31">
        <f>'Raw Data'!FW93</f>
        <v>153531</v>
      </c>
      <c r="CK3" s="31">
        <f>'Raw Data'!FX93</f>
        <v>108688</v>
      </c>
      <c r="CL3" s="31">
        <f>'Raw Data'!FY93</f>
        <v>118595</v>
      </c>
      <c r="CM3" s="31">
        <f>'Raw Data'!FZ93</f>
        <v>120586</v>
      </c>
      <c r="CN3" s="31">
        <f>'Raw Data'!GA93</f>
        <v>219840</v>
      </c>
      <c r="CO3" s="31">
        <f>'Raw Data'!GB93</f>
        <v>137428</v>
      </c>
      <c r="CP3" s="31">
        <f>'Raw Data'!GC93</f>
        <v>107766</v>
      </c>
      <c r="CQ3" s="31">
        <f>'Raw Data'!GD93</f>
        <v>119177</v>
      </c>
      <c r="CR3" s="31">
        <f>'Raw Data'!GE93</f>
        <v>133434</v>
      </c>
      <c r="CS3" s="31">
        <f>'Raw Data'!GF93</f>
        <v>123000</v>
      </c>
      <c r="CT3" s="31">
        <f>'Raw Data'!GG93</f>
        <v>145685</v>
      </c>
      <c r="CU3" s="31">
        <f>'Raw Data'!GH93</f>
        <v>111560</v>
      </c>
      <c r="CV3" s="31">
        <f>'Raw Data'!GI93</f>
        <v>117766</v>
      </c>
      <c r="CW3" s="31">
        <f>'Raw Data'!GJ93</f>
        <v>80586</v>
      </c>
      <c r="CX3" s="31">
        <f>'Raw Data'!GK93</f>
        <v>108102</v>
      </c>
      <c r="CY3" s="31">
        <f>'Raw Data'!GL93</f>
        <v>94658</v>
      </c>
      <c r="CZ3" s="31">
        <f>'Raw Data'!GM93</f>
        <v>95844</v>
      </c>
      <c r="DA3" s="31">
        <f>'Raw Data'!GN93</f>
        <v>170225</v>
      </c>
      <c r="DB3" s="31">
        <f>'Raw Data'!GO93</f>
        <v>165212</v>
      </c>
      <c r="DC3" s="31">
        <f>'Raw Data'!GP93</f>
        <v>130693</v>
      </c>
      <c r="DD3" s="31">
        <f>'Raw Data'!GQ93</f>
        <v>120530</v>
      </c>
      <c r="DE3" s="31">
        <f>'Raw Data'!GR93</f>
        <v>118280</v>
      </c>
      <c r="DF3" s="31">
        <f>'Raw Data'!GS93</f>
        <v>119750</v>
      </c>
      <c r="DG3" s="31">
        <f>'Raw Data'!GT93</f>
        <v>133486</v>
      </c>
      <c r="DH3" s="31">
        <f>'Raw Data'!GU93</f>
        <v>86317</v>
      </c>
      <c r="DI3" s="31">
        <f>'Raw Data'!GV93</f>
        <v>122183</v>
      </c>
      <c r="DJ3" s="31">
        <f>'Raw Data'!GW93</f>
        <v>140240</v>
      </c>
      <c r="DK3" s="31">
        <f>'Raw Data'!GX93</f>
        <v>111700</v>
      </c>
      <c r="DL3" s="31">
        <f>'Raw Data'!GY93</f>
        <v>112682</v>
      </c>
      <c r="DM3" s="31">
        <f>'Raw Data'!GZ93</f>
        <v>116675</v>
      </c>
      <c r="DN3" s="31">
        <f>'Raw Data'!HA93</f>
        <v>133471</v>
      </c>
      <c r="DO3" s="31">
        <f>'Raw Data'!HB93</f>
        <v>148784</v>
      </c>
      <c r="DP3" s="31">
        <f>'Raw Data'!HC93</f>
        <v>142764</v>
      </c>
      <c r="DQ3" s="31">
        <f>'Raw Data'!HD93</f>
        <v>148240</v>
      </c>
      <c r="DR3" s="31">
        <f>'Raw Data'!HE93</f>
        <v>145714</v>
      </c>
      <c r="DS3" s="31">
        <f>'Raw Data'!HF93</f>
        <v>159957</v>
      </c>
      <c r="DT3" s="31">
        <f>'Raw Data'!HG93</f>
        <v>161844</v>
      </c>
      <c r="DU3" s="31">
        <f>'Raw Data'!HH93</f>
        <v>151254</v>
      </c>
      <c r="DV3" s="31">
        <f>'Raw Data'!HI93</f>
        <v>110453</v>
      </c>
      <c r="DW3" s="31">
        <f>'Raw Data'!HJ93</f>
        <v>158496</v>
      </c>
      <c r="DX3" s="31">
        <f>'Raw Data'!HK93</f>
        <v>149607</v>
      </c>
      <c r="DY3" s="31">
        <f>'Raw Data'!HL93</f>
        <v>156534</v>
      </c>
      <c r="DZ3" s="31">
        <f>'Raw Data'!HM93</f>
        <v>157615</v>
      </c>
      <c r="EA3" s="31">
        <f>'Raw Data'!HN93</f>
        <v>188693</v>
      </c>
      <c r="EB3" s="31">
        <f>'Raw Data'!HO93</f>
        <v>179468</v>
      </c>
      <c r="EC3" s="31">
        <f>'Raw Data'!HP93</f>
        <v>195770</v>
      </c>
      <c r="ED3" s="31">
        <f>'Raw Data'!HQ93</f>
        <v>155367</v>
      </c>
      <c r="EE3" s="31">
        <f>'Raw Data'!HR93</f>
        <v>136429</v>
      </c>
      <c r="EF3" s="31">
        <f>'Raw Data'!HS93</f>
        <v>157210</v>
      </c>
      <c r="EG3" s="31">
        <f>'Raw Data'!HT93</f>
        <v>193148</v>
      </c>
      <c r="EH3" s="31">
        <f>'Raw Data'!HU93</f>
        <v>150081</v>
      </c>
      <c r="EI3" s="31">
        <f>'Raw Data'!HV93</f>
        <v>157656</v>
      </c>
      <c r="EJ3" s="31">
        <f>'Raw Data'!HW93</f>
        <v>166514</v>
      </c>
      <c r="EK3" s="31">
        <f>'Raw Data'!HX93</f>
        <v>160426</v>
      </c>
      <c r="EL3" s="31">
        <f>'Raw Data'!HY93</f>
        <v>177062</v>
      </c>
      <c r="EM3" s="31">
        <f>'Raw Data'!HZ93</f>
        <v>250600</v>
      </c>
      <c r="EN3" s="31">
        <f>'Raw Data'!IA93</f>
        <v>196932</v>
      </c>
      <c r="EO3" s="31">
        <f>'Raw Data'!IB93</f>
        <v>187848</v>
      </c>
      <c r="EP3" s="31">
        <f>'Raw Data'!IC93</f>
        <v>190311</v>
      </c>
      <c r="EQ3" s="31">
        <f>'Raw Data'!ID93</f>
        <v>175977</v>
      </c>
      <c r="ER3" s="31">
        <f>'Raw Data'!IE93</f>
        <v>145315</v>
      </c>
      <c r="ES3" s="31">
        <f>'Raw Data'!IF93</f>
        <v>182202</v>
      </c>
      <c r="ET3" s="31">
        <f>'Raw Data'!IG93</f>
        <v>189726</v>
      </c>
      <c r="EU3" s="31">
        <f>'Raw Data'!IH93</f>
        <v>156384</v>
      </c>
      <c r="EV3" s="31">
        <f>'Raw Data'!II93</f>
        <v>199692</v>
      </c>
      <c r="EW3" s="31">
        <f>'Raw Data'!IJ93</f>
        <v>180797</v>
      </c>
      <c r="EX3" s="31">
        <f>'Raw Data'!IK93</f>
        <v>0</v>
      </c>
      <c r="EY3" s="31">
        <f>'Raw Data'!IL93</f>
        <v>0</v>
      </c>
      <c r="EZ3" s="31">
        <f>'Raw Data'!IM93</f>
        <v>0</v>
      </c>
      <c r="FA3" s="31">
        <f>'Raw Data'!IN93</f>
        <v>0</v>
      </c>
      <c r="FB3" s="31">
        <f>'Raw Data'!IO93</f>
        <v>0</v>
      </c>
      <c r="FC3" s="31">
        <f>'Raw Data'!IP93</f>
        <v>0</v>
      </c>
      <c r="FD3" s="31">
        <f>'Raw Data'!IQ93</f>
        <v>0</v>
      </c>
      <c r="FE3" s="31">
        <f>'Raw Data'!IR93</f>
        <v>0</v>
      </c>
      <c r="FF3" s="31">
        <f>'Raw Data'!IS93</f>
        <v>0</v>
      </c>
      <c r="FG3" s="31">
        <f>'Raw Data'!IT93</f>
        <v>0</v>
      </c>
      <c r="FH3" s="31">
        <f>'Raw Data'!IU93</f>
        <v>0</v>
      </c>
      <c r="FI3" s="31">
        <f>'Raw Data'!IV93</f>
        <v>0</v>
      </c>
      <c r="FJ3" s="31">
        <f>'Raw Data'!IW93</f>
        <v>0</v>
      </c>
      <c r="FK3" s="31">
        <f>'Raw Data'!IX93</f>
        <v>0</v>
      </c>
      <c r="FL3" s="31">
        <f>'Raw Data'!IY93</f>
        <v>0</v>
      </c>
      <c r="FM3" s="31">
        <f>'Raw Data'!IZ93</f>
        <v>0</v>
      </c>
      <c r="FN3" s="31">
        <f>'Raw Data'!JA93</f>
        <v>0</v>
      </c>
      <c r="FO3" s="31">
        <f>'Raw Data'!JB93</f>
        <v>0</v>
      </c>
      <c r="FP3" s="31">
        <f>'Raw Data'!JC93</f>
        <v>0</v>
      </c>
      <c r="FQ3" s="31">
        <f>'Raw Data'!JD93</f>
        <v>0</v>
      </c>
      <c r="FR3" s="31">
        <f>'Raw Data'!JE93</f>
        <v>0</v>
      </c>
      <c r="FS3" s="31">
        <f>'Raw Data'!JF93</f>
        <v>0</v>
      </c>
      <c r="FT3" s="31">
        <f>'Raw Data'!JG93</f>
        <v>0</v>
      </c>
      <c r="FU3" s="31">
        <f>'Raw Data'!JH93</f>
        <v>0</v>
      </c>
      <c r="FV3" s="31">
        <f>'Raw Data'!JI93</f>
        <v>0</v>
      </c>
      <c r="FW3" s="31">
        <f>'Raw Data'!JJ93</f>
        <v>0</v>
      </c>
      <c r="FX3" s="31">
        <f>'Raw Data'!JK93</f>
        <v>0</v>
      </c>
      <c r="FY3" s="31">
        <f>'Raw Data'!JL93</f>
        <v>0</v>
      </c>
    </row>
    <row r="4" spans="1:181" ht="14.25" customHeight="1" x14ac:dyDescent="0.35">
      <c r="A4" s="37" t="s">
        <v>89</v>
      </c>
      <c r="B4" s="31">
        <f>'Raw Data'!CO94</f>
        <v>105000</v>
      </c>
      <c r="C4" s="31">
        <f>'Raw Data'!CP94</f>
        <v>73800</v>
      </c>
      <c r="D4" s="31">
        <f>'Raw Data'!CQ94</f>
        <v>80000</v>
      </c>
      <c r="E4" s="31">
        <f>'Raw Data'!CR94</f>
        <v>90000</v>
      </c>
      <c r="F4" s="31">
        <f>'Raw Data'!CS94</f>
        <v>85000</v>
      </c>
      <c r="G4" s="31">
        <f>'Raw Data'!CT94</f>
        <v>98000</v>
      </c>
      <c r="H4" s="31">
        <f>'Raw Data'!CU94</f>
        <v>100437</v>
      </c>
      <c r="I4" s="31">
        <f>'Raw Data'!CV94</f>
        <v>104000</v>
      </c>
      <c r="J4" s="31">
        <f>'Raw Data'!CW94</f>
        <v>65000</v>
      </c>
      <c r="K4" s="31">
        <f>'Raw Data'!CX94</f>
        <v>95000</v>
      </c>
      <c r="L4" s="31">
        <f>'Raw Data'!CY94</f>
        <v>45125</v>
      </c>
      <c r="M4" s="31">
        <f>'Raw Data'!CZ94</f>
        <v>61250</v>
      </c>
      <c r="N4" s="31">
        <f>'Raw Data'!DA94</f>
        <v>67500</v>
      </c>
      <c r="O4" s="31">
        <f>'Raw Data'!DB94</f>
        <v>115000</v>
      </c>
      <c r="P4" s="31">
        <f>'Raw Data'!DC94</f>
        <v>55000</v>
      </c>
      <c r="Q4" s="31">
        <f>'Raw Data'!DD94</f>
        <v>54000</v>
      </c>
      <c r="R4" s="31">
        <f>'Raw Data'!DE94</f>
        <v>60000</v>
      </c>
      <c r="S4" s="31">
        <f>'Raw Data'!DF94</f>
        <v>63000</v>
      </c>
      <c r="T4" s="31">
        <f>'Raw Data'!DG94</f>
        <v>73500</v>
      </c>
      <c r="U4" s="31">
        <f>'Raw Data'!DH94</f>
        <v>72150</v>
      </c>
      <c r="V4" s="31">
        <f>'Raw Data'!DI94</f>
        <v>65000</v>
      </c>
      <c r="W4" s="31">
        <f>'Raw Data'!DJ94</f>
        <v>109000</v>
      </c>
      <c r="X4" s="31">
        <f>'Raw Data'!DK94</f>
        <v>63500</v>
      </c>
      <c r="Y4" s="31">
        <f>'Raw Data'!DL94</f>
        <v>92000</v>
      </c>
      <c r="Z4" s="31">
        <f>'Raw Data'!DM94</f>
        <v>61000</v>
      </c>
      <c r="AA4" s="31">
        <f>'Raw Data'!DN94</f>
        <v>50000</v>
      </c>
      <c r="AB4" s="31">
        <f>'Raw Data'!DO94</f>
        <v>57050</v>
      </c>
      <c r="AC4" s="31">
        <f>'Raw Data'!DP94</f>
        <v>65000</v>
      </c>
      <c r="AD4" s="31">
        <f>'Raw Data'!DQ94</f>
        <v>64100</v>
      </c>
      <c r="AE4" s="31">
        <f>'Raw Data'!DR94</f>
        <v>92500</v>
      </c>
      <c r="AF4" s="31">
        <f>'Raw Data'!DS94</f>
        <v>87500</v>
      </c>
      <c r="AG4" s="31">
        <f>'Raw Data'!DT94</f>
        <v>65000</v>
      </c>
      <c r="AH4" s="31">
        <f>'Raw Data'!DU94</f>
        <v>74000</v>
      </c>
      <c r="AI4" s="31">
        <f>'Raw Data'!DV94</f>
        <v>56000</v>
      </c>
      <c r="AJ4" s="31">
        <f>'Raw Data'!DW94</f>
        <v>73500</v>
      </c>
      <c r="AK4" s="31">
        <f>'Raw Data'!DX94</f>
        <v>26250</v>
      </c>
      <c r="AL4" s="31">
        <f>'Raw Data'!DY94</f>
        <v>89000</v>
      </c>
      <c r="AM4" s="31">
        <f>'Raw Data'!DZ94</f>
        <v>65000</v>
      </c>
      <c r="AN4" s="31">
        <f>'Raw Data'!EA94</f>
        <v>80000</v>
      </c>
      <c r="AO4" s="31">
        <f>'Raw Data'!EB94</f>
        <v>63500</v>
      </c>
      <c r="AP4" s="31">
        <f>'Raw Data'!EC94</f>
        <v>7200</v>
      </c>
      <c r="AQ4" s="31">
        <f>'Raw Data'!ED94</f>
        <v>78000</v>
      </c>
      <c r="AR4" s="31">
        <f>'Raw Data'!EE94</f>
        <v>38000</v>
      </c>
      <c r="AS4" s="31">
        <f>'Raw Data'!EF94</f>
        <v>71500</v>
      </c>
      <c r="AT4" s="31">
        <f>'Raw Data'!EG94</f>
        <v>65000</v>
      </c>
      <c r="AU4" s="31">
        <f>'Raw Data'!EH94</f>
        <v>91000</v>
      </c>
      <c r="AV4" s="31">
        <f>'Raw Data'!EI94</f>
        <v>62800</v>
      </c>
      <c r="AW4" s="31">
        <f>'Raw Data'!EJ94</f>
        <v>70700</v>
      </c>
      <c r="AX4" s="31">
        <f>'Raw Data'!EK94</f>
        <v>72000</v>
      </c>
      <c r="AY4" s="31">
        <f>'Raw Data'!EL94</f>
        <v>84000</v>
      </c>
      <c r="AZ4" s="31">
        <f>'Raw Data'!EM94</f>
        <v>70750</v>
      </c>
      <c r="BA4" s="31">
        <f>'Raw Data'!EN94</f>
        <v>70000</v>
      </c>
      <c r="BB4" s="31">
        <f>'Raw Data'!EO94</f>
        <v>87500</v>
      </c>
      <c r="BC4" s="31">
        <f>'Raw Data'!EP94</f>
        <v>79500</v>
      </c>
      <c r="BD4" s="31">
        <f>'Raw Data'!EQ94</f>
        <v>92000</v>
      </c>
      <c r="BE4" s="31">
        <f>'Raw Data'!ER94</f>
        <v>72000</v>
      </c>
      <c r="BF4" s="31">
        <f>'Raw Data'!ES94</f>
        <v>66720</v>
      </c>
      <c r="BG4" s="31">
        <f>'Raw Data'!ET94</f>
        <v>75000</v>
      </c>
      <c r="BH4" s="31">
        <f>'Raw Data'!EU94</f>
        <v>58450</v>
      </c>
      <c r="BI4" s="31">
        <f>'Raw Data'!EV94</f>
        <v>55000</v>
      </c>
      <c r="BJ4" s="31">
        <f>'Raw Data'!EW94</f>
        <v>76450</v>
      </c>
      <c r="BK4" s="31">
        <f>'Raw Data'!EX94</f>
        <v>70000</v>
      </c>
      <c r="BL4" s="31">
        <f>'Raw Data'!EY94</f>
        <v>64500</v>
      </c>
      <c r="BM4" s="31">
        <f>'Raw Data'!EZ94</f>
        <v>59000</v>
      </c>
      <c r="BN4" s="31">
        <f>'Raw Data'!FA94</f>
        <v>80000</v>
      </c>
      <c r="BO4" s="31">
        <f>'Raw Data'!FB94</f>
        <v>77750</v>
      </c>
      <c r="BP4" s="31">
        <f>'Raw Data'!FC94</f>
        <v>78950</v>
      </c>
      <c r="BQ4" s="31">
        <f>'Raw Data'!FD94</f>
        <v>75000</v>
      </c>
      <c r="BR4" s="31">
        <f>'Raw Data'!FE94</f>
        <v>70000</v>
      </c>
      <c r="BS4" s="31">
        <f>'Raw Data'!FF94</f>
        <v>64750</v>
      </c>
      <c r="BT4" s="31">
        <f>'Raw Data'!FG94</f>
        <v>98750</v>
      </c>
      <c r="BU4" s="31">
        <f>'Raw Data'!FH94</f>
        <v>55000</v>
      </c>
      <c r="BV4" s="31">
        <f>'Raw Data'!FI94</f>
        <v>83000</v>
      </c>
      <c r="BW4" s="31">
        <f>'Raw Data'!FJ94</f>
        <v>95000</v>
      </c>
      <c r="BX4" s="31">
        <f>'Raw Data'!FK94</f>
        <v>71250</v>
      </c>
      <c r="BY4" s="31">
        <f>'Raw Data'!FL94</f>
        <v>49000</v>
      </c>
      <c r="BZ4" s="31">
        <f>'Raw Data'!FM94</f>
        <v>95000</v>
      </c>
      <c r="CA4" s="31">
        <f>'Raw Data'!FN94</f>
        <v>75500</v>
      </c>
      <c r="CB4" s="31">
        <f>'Raw Data'!FO94</f>
        <v>75000</v>
      </c>
      <c r="CC4" s="31">
        <f>'Raw Data'!FP94</f>
        <v>82900</v>
      </c>
      <c r="CD4" s="31">
        <f>'Raw Data'!FQ94</f>
        <v>77500</v>
      </c>
      <c r="CE4" s="31">
        <f>'Raw Data'!FR94</f>
        <v>80250</v>
      </c>
      <c r="CF4" s="31">
        <f>'Raw Data'!FS94</f>
        <v>69250</v>
      </c>
      <c r="CG4" s="31">
        <f>'Raw Data'!FT94</f>
        <v>61900</v>
      </c>
      <c r="CH4" s="31">
        <f>'Raw Data'!FU94</f>
        <v>110000</v>
      </c>
      <c r="CI4" s="31">
        <f>'Raw Data'!FV94</f>
        <v>103500</v>
      </c>
      <c r="CJ4" s="31">
        <f>'Raw Data'!FW94</f>
        <v>100000</v>
      </c>
      <c r="CK4" s="31">
        <f>'Raw Data'!FX94</f>
        <v>79500</v>
      </c>
      <c r="CL4" s="31">
        <f>'Raw Data'!FY94</f>
        <v>69000</v>
      </c>
      <c r="CM4" s="31">
        <f>'Raw Data'!FZ94</f>
        <v>85000</v>
      </c>
      <c r="CN4" s="31">
        <f>'Raw Data'!GA94</f>
        <v>133000</v>
      </c>
      <c r="CO4" s="31">
        <f>'Raw Data'!GB94</f>
        <v>90000</v>
      </c>
      <c r="CP4" s="31">
        <f>'Raw Data'!GC94</f>
        <v>85000</v>
      </c>
      <c r="CQ4" s="31">
        <f>'Raw Data'!GD94</f>
        <v>92500</v>
      </c>
      <c r="CR4" s="31">
        <f>'Raw Data'!GE94</f>
        <v>102500</v>
      </c>
      <c r="CS4" s="31">
        <f>'Raw Data'!GF94</f>
        <v>72000</v>
      </c>
      <c r="CT4" s="31">
        <f>'Raw Data'!GG94</f>
        <v>115000</v>
      </c>
      <c r="CU4" s="31">
        <f>'Raw Data'!GH94</f>
        <v>95000</v>
      </c>
      <c r="CV4" s="31">
        <f>'Raw Data'!GI94</f>
        <v>50000</v>
      </c>
      <c r="CW4" s="31">
        <f>'Raw Data'!GJ94</f>
        <v>50000</v>
      </c>
      <c r="CX4" s="31">
        <f>'Raw Data'!GK94</f>
        <v>68750</v>
      </c>
      <c r="CY4" s="31">
        <f>'Raw Data'!GL94</f>
        <v>76000</v>
      </c>
      <c r="CZ4" s="31">
        <f>'Raw Data'!GM94</f>
        <v>70000</v>
      </c>
      <c r="DA4" s="31">
        <f>'Raw Data'!GN94</f>
        <v>95500</v>
      </c>
      <c r="DB4" s="31">
        <f>'Raw Data'!GO94</f>
        <v>90000</v>
      </c>
      <c r="DC4" s="31">
        <f>'Raw Data'!GP94</f>
        <v>87500</v>
      </c>
      <c r="DD4" s="31">
        <f>'Raw Data'!GQ94</f>
        <v>115000</v>
      </c>
      <c r="DE4" s="31">
        <f>'Raw Data'!GR94</f>
        <v>78000</v>
      </c>
      <c r="DF4" s="31">
        <f>'Raw Data'!GS94</f>
        <v>134791</v>
      </c>
      <c r="DG4" s="31">
        <f>'Raw Data'!GT94</f>
        <v>70000</v>
      </c>
      <c r="DH4" s="31">
        <f>'Raw Data'!GU94</f>
        <v>77000</v>
      </c>
      <c r="DI4" s="31">
        <f>'Raw Data'!GV94</f>
        <v>112500</v>
      </c>
      <c r="DJ4" s="31">
        <f>'Raw Data'!GW94</f>
        <v>95000</v>
      </c>
      <c r="DK4" s="31">
        <f>'Raw Data'!GX94</f>
        <v>95000</v>
      </c>
      <c r="DL4" s="31">
        <f>'Raw Data'!GY94</f>
        <v>76000</v>
      </c>
      <c r="DM4" s="31">
        <f>'Raw Data'!GZ94</f>
        <v>95000</v>
      </c>
      <c r="DN4" s="31">
        <f>'Raw Data'!HA94</f>
        <v>99900</v>
      </c>
      <c r="DO4" s="31">
        <f>'Raw Data'!HB94</f>
        <v>110000</v>
      </c>
      <c r="DP4" s="31">
        <f>'Raw Data'!HC94</f>
        <v>95000</v>
      </c>
      <c r="DQ4" s="31">
        <f>'Raw Data'!HD94</f>
        <v>89000</v>
      </c>
      <c r="DR4" s="31">
        <f>'Raw Data'!HE94</f>
        <v>119000</v>
      </c>
      <c r="DS4" s="31">
        <f>'Raw Data'!HF94</f>
        <v>100000</v>
      </c>
      <c r="DT4" s="31">
        <f>'Raw Data'!HG94</f>
        <v>107500</v>
      </c>
      <c r="DU4" s="31">
        <f>'Raw Data'!HH94</f>
        <v>114000</v>
      </c>
      <c r="DV4" s="31">
        <f>'Raw Data'!HI94</f>
        <v>80000</v>
      </c>
      <c r="DW4" s="31">
        <f>'Raw Data'!HJ94</f>
        <v>95000</v>
      </c>
      <c r="DX4" s="31">
        <f>'Raw Data'!HK94</f>
        <v>105000</v>
      </c>
      <c r="DY4" s="31">
        <f>'Raw Data'!HL94</f>
        <v>110000</v>
      </c>
      <c r="DZ4" s="31">
        <f>'Raw Data'!HM94</f>
        <v>115000</v>
      </c>
      <c r="EA4" s="31">
        <f>'Raw Data'!HN94</f>
        <v>125000</v>
      </c>
      <c r="EB4" s="31">
        <f>'Raw Data'!HO94</f>
        <v>137450</v>
      </c>
      <c r="EC4" s="31">
        <f>'Raw Data'!HP94</f>
        <v>114950</v>
      </c>
      <c r="ED4" s="31">
        <f>'Raw Data'!HQ94</f>
        <v>112250</v>
      </c>
      <c r="EE4" s="31">
        <f>'Raw Data'!HR94</f>
        <v>107000</v>
      </c>
      <c r="EF4" s="31">
        <f>'Raw Data'!HS94</f>
        <v>128050</v>
      </c>
      <c r="EG4" s="31">
        <f>'Raw Data'!HT94</f>
        <v>129900</v>
      </c>
      <c r="EH4" s="31">
        <f>'Raw Data'!HU94</f>
        <v>129750</v>
      </c>
      <c r="EI4" s="31">
        <f>'Raw Data'!HV94</f>
        <v>115750</v>
      </c>
      <c r="EJ4" s="31">
        <f>'Raw Data'!HW94</f>
        <v>147000</v>
      </c>
      <c r="EK4" s="31">
        <f>'Raw Data'!HX94</f>
        <v>115050</v>
      </c>
      <c r="EL4" s="31">
        <f>'Raw Data'!HY94</f>
        <v>110111</v>
      </c>
      <c r="EM4" s="31">
        <f>'Raw Data'!HZ94</f>
        <v>140000</v>
      </c>
      <c r="EN4" s="31">
        <f>'Raw Data'!IA94</f>
        <v>160000</v>
      </c>
      <c r="EO4" s="31">
        <f>'Raw Data'!IB94</f>
        <v>155000</v>
      </c>
      <c r="EP4" s="31">
        <f>'Raw Data'!IC94</f>
        <v>128750</v>
      </c>
      <c r="EQ4" s="31">
        <f>'Raw Data'!ID94</f>
        <v>126250</v>
      </c>
      <c r="ER4" s="31">
        <f>'Raw Data'!IE94</f>
        <v>99000</v>
      </c>
      <c r="ES4" s="31">
        <f>'Raw Data'!IF94</f>
        <v>130000</v>
      </c>
      <c r="ET4" s="31">
        <f>'Raw Data'!IG94</f>
        <v>110000</v>
      </c>
      <c r="EU4" s="31">
        <f>'Raw Data'!IH94</f>
        <v>133690</v>
      </c>
      <c r="EV4" s="31">
        <f>'Raw Data'!II94</f>
        <v>163000</v>
      </c>
      <c r="EW4" s="31">
        <f>'Raw Data'!IJ94</f>
        <v>150000</v>
      </c>
      <c r="EX4" s="31">
        <f>'Raw Data'!IK94</f>
        <v>0</v>
      </c>
      <c r="EY4" s="31">
        <f>'Raw Data'!IL94</f>
        <v>0</v>
      </c>
      <c r="EZ4" s="31">
        <f>'Raw Data'!IM94</f>
        <v>0</v>
      </c>
      <c r="FA4" s="31">
        <f>'Raw Data'!IN94</f>
        <v>0</v>
      </c>
      <c r="FB4" s="31">
        <f>'Raw Data'!IO94</f>
        <v>0</v>
      </c>
      <c r="FC4" s="31">
        <f>'Raw Data'!IP94</f>
        <v>0</v>
      </c>
      <c r="FD4" s="31">
        <f>'Raw Data'!IQ94</f>
        <v>0</v>
      </c>
      <c r="FE4" s="31">
        <f>'Raw Data'!IR94</f>
        <v>0</v>
      </c>
      <c r="FF4" s="31">
        <f>'Raw Data'!IS94</f>
        <v>0</v>
      </c>
      <c r="FG4" s="31">
        <f>'Raw Data'!IT94</f>
        <v>0</v>
      </c>
      <c r="FH4" s="31">
        <f>'Raw Data'!IU94</f>
        <v>0</v>
      </c>
      <c r="FI4" s="31">
        <f>'Raw Data'!IV94</f>
        <v>0</v>
      </c>
      <c r="FJ4" s="31">
        <f>'Raw Data'!IW94</f>
        <v>0</v>
      </c>
      <c r="FK4" s="31">
        <f>'Raw Data'!IX94</f>
        <v>0</v>
      </c>
      <c r="FL4" s="31">
        <f>'Raw Data'!IY94</f>
        <v>0</v>
      </c>
      <c r="FM4" s="31">
        <f>'Raw Data'!IZ94</f>
        <v>0</v>
      </c>
      <c r="FN4" s="31">
        <f>'Raw Data'!JA94</f>
        <v>0</v>
      </c>
      <c r="FO4" s="31">
        <f>'Raw Data'!JB94</f>
        <v>0</v>
      </c>
      <c r="FP4" s="31">
        <f>'Raw Data'!JC94</f>
        <v>0</v>
      </c>
      <c r="FQ4" s="31">
        <f>'Raw Data'!JD94</f>
        <v>0</v>
      </c>
      <c r="FR4" s="31">
        <f>'Raw Data'!JE94</f>
        <v>0</v>
      </c>
      <c r="FS4" s="31">
        <f>'Raw Data'!JF94</f>
        <v>0</v>
      </c>
      <c r="FT4" s="31">
        <f>'Raw Data'!JG94</f>
        <v>0</v>
      </c>
      <c r="FU4" s="31">
        <f>'Raw Data'!JH94</f>
        <v>0</v>
      </c>
      <c r="FV4" s="31">
        <f>'Raw Data'!JI94</f>
        <v>0</v>
      </c>
      <c r="FW4" s="31">
        <f>'Raw Data'!JJ94</f>
        <v>0</v>
      </c>
      <c r="FX4" s="31">
        <f>'Raw Data'!JK94</f>
        <v>0</v>
      </c>
      <c r="FY4" s="31">
        <f>'Raw Data'!JL94</f>
        <v>0</v>
      </c>
    </row>
    <row r="5" spans="1:181" ht="14.25" customHeight="1" x14ac:dyDescent="0.35">
      <c r="A5" s="37" t="s">
        <v>101</v>
      </c>
      <c r="B5" s="31">
        <f>'Raw Data'!CO95</f>
        <v>2327450</v>
      </c>
      <c r="C5" s="31">
        <f>'Raw Data'!CP95</f>
        <v>2644100</v>
      </c>
      <c r="D5" s="31">
        <f>'Raw Data'!CQ95</f>
        <v>5375400</v>
      </c>
      <c r="E5" s="31">
        <f>'Raw Data'!CR95</f>
        <v>3791500</v>
      </c>
      <c r="F5" s="31">
        <f>'Raw Data'!CS95</f>
        <v>3807677</v>
      </c>
      <c r="G5" s="31">
        <f>'Raw Data'!CT95</f>
        <v>3695300</v>
      </c>
      <c r="H5" s="31">
        <f>'Raw Data'!CU95</f>
        <v>5107275</v>
      </c>
      <c r="I5" s="31">
        <f>'Raw Data'!CV95</f>
        <v>2741940</v>
      </c>
      <c r="J5" s="31">
        <f>'Raw Data'!CW95</f>
        <v>1658369</v>
      </c>
      <c r="K5" s="31">
        <f>'Raw Data'!CX95</f>
        <v>2127000</v>
      </c>
      <c r="L5" s="31">
        <f>'Raw Data'!CY95</f>
        <v>4543800</v>
      </c>
      <c r="M5" s="31">
        <f>'Raw Data'!CZ95</f>
        <v>2750113</v>
      </c>
      <c r="N5" s="31">
        <f>'Raw Data'!DA95</f>
        <v>1681000</v>
      </c>
      <c r="O5" s="31">
        <f>'Raw Data'!DB95</f>
        <v>5252400</v>
      </c>
      <c r="P5" s="31">
        <f>'Raw Data'!DC95</f>
        <v>3509200</v>
      </c>
      <c r="Q5" s="31">
        <f>'Raw Data'!DD95</f>
        <v>5026798</v>
      </c>
      <c r="R5" s="31">
        <f>'Raw Data'!DE95</f>
        <v>6387800</v>
      </c>
      <c r="S5" s="31">
        <f>'Raw Data'!DF95</f>
        <v>6432400</v>
      </c>
      <c r="T5" s="31">
        <f>'Raw Data'!DG95</f>
        <v>3154100</v>
      </c>
      <c r="U5" s="31">
        <f>'Raw Data'!DH95</f>
        <v>5447330</v>
      </c>
      <c r="V5" s="31">
        <f>'Raw Data'!DI95</f>
        <v>2668500</v>
      </c>
      <c r="W5" s="31">
        <f>'Raw Data'!DJ95</f>
        <v>7863364</v>
      </c>
      <c r="X5" s="31">
        <f>'Raw Data'!DK95</f>
        <v>2536350</v>
      </c>
      <c r="Y5" s="31">
        <f>'Raw Data'!DL95</f>
        <v>3532900</v>
      </c>
      <c r="Z5" s="31">
        <f>'Raw Data'!DM95</f>
        <v>2124035</v>
      </c>
      <c r="AA5" s="31">
        <f>'Raw Data'!DN95</f>
        <v>3939605</v>
      </c>
      <c r="AB5" s="31">
        <f>'Raw Data'!DO95</f>
        <v>4630005</v>
      </c>
      <c r="AC5" s="31">
        <f>'Raw Data'!DP95</f>
        <v>3368710</v>
      </c>
      <c r="AD5" s="31">
        <f>'Raw Data'!DQ95</f>
        <v>3257950</v>
      </c>
      <c r="AE5" s="31">
        <f>'Raw Data'!DR95</f>
        <v>7206700</v>
      </c>
      <c r="AF5" s="31">
        <f>'Raw Data'!DS95</f>
        <v>5406549</v>
      </c>
      <c r="AG5" s="31">
        <f>'Raw Data'!DT95</f>
        <v>5065139</v>
      </c>
      <c r="AH5" s="31">
        <f>'Raw Data'!DU95</f>
        <v>3675400</v>
      </c>
      <c r="AI5" s="31">
        <f>'Raw Data'!DV95</f>
        <v>7863364</v>
      </c>
      <c r="AJ5" s="31">
        <f>'Raw Data'!DW95</f>
        <v>2534380</v>
      </c>
      <c r="AK5" s="31">
        <f>'Raw Data'!DX95</f>
        <v>3080500</v>
      </c>
      <c r="AL5" s="31">
        <f>'Raw Data'!DY95</f>
        <v>2865375</v>
      </c>
      <c r="AM5" s="31">
        <f>'Raw Data'!DZ95</f>
        <v>3722800</v>
      </c>
      <c r="AN5" s="31">
        <f>'Raw Data'!EA95</f>
        <v>3881000</v>
      </c>
      <c r="AO5" s="31">
        <f>'Raw Data'!EB95</f>
        <v>3836000</v>
      </c>
      <c r="AP5" s="31">
        <f>'Raw Data'!EC95</f>
        <v>3000675</v>
      </c>
      <c r="AQ5" s="31">
        <f>'Raw Data'!ED95</f>
        <v>6588649</v>
      </c>
      <c r="AR5" s="31">
        <f>'Raw Data'!EE95</f>
        <v>5139575</v>
      </c>
      <c r="AS5" s="31">
        <f>'Raw Data'!EF95</f>
        <v>5854320</v>
      </c>
      <c r="AT5" s="31">
        <f>'Raw Data'!EG95</f>
        <v>7894700</v>
      </c>
      <c r="AU5" s="31">
        <f>'Raw Data'!EH95</f>
        <v>8057704</v>
      </c>
      <c r="AV5" s="31">
        <f>'Raw Data'!EI95</f>
        <v>3200000</v>
      </c>
      <c r="AW5" s="31">
        <f>'Raw Data'!EJ95</f>
        <v>4621575</v>
      </c>
      <c r="AX5" s="31">
        <f>'Raw Data'!EK95</f>
        <v>3271350</v>
      </c>
      <c r="AY5" s="31">
        <f>'Raw Data'!EL95</f>
        <v>3078700</v>
      </c>
      <c r="AZ5" s="31">
        <f>'Raw Data'!EM95</f>
        <v>3519025</v>
      </c>
      <c r="BA5" s="31">
        <f>'Raw Data'!EN95</f>
        <v>3740695</v>
      </c>
      <c r="BB5" s="31">
        <f>'Raw Data'!EO95</f>
        <v>7356695</v>
      </c>
      <c r="BC5" s="31">
        <f>'Raw Data'!EP95</f>
        <v>4458500</v>
      </c>
      <c r="BD5" s="31">
        <f>'Raw Data'!EQ95</f>
        <v>7657400</v>
      </c>
      <c r="BE5" s="31">
        <f>'Raw Data'!ER95</f>
        <v>3381378</v>
      </c>
      <c r="BF5" s="31">
        <f>'Raw Data'!ES95</f>
        <v>8208152</v>
      </c>
      <c r="BG5" s="31">
        <f>'Raw Data'!ET95</f>
        <v>3185718</v>
      </c>
      <c r="BH5" s="31">
        <f>'Raw Data'!EU95</f>
        <v>6640300</v>
      </c>
      <c r="BI5" s="31">
        <f>'Raw Data'!EV95</f>
        <v>5078250</v>
      </c>
      <c r="BJ5" s="31">
        <f>'Raw Data'!EW95</f>
        <v>2459250</v>
      </c>
      <c r="BK5" s="31">
        <f>'Raw Data'!EX95</f>
        <v>3345030</v>
      </c>
      <c r="BL5" s="31">
        <f>'Raw Data'!EY95</f>
        <v>8210679</v>
      </c>
      <c r="BM5" s="31">
        <f>'Raw Data'!EZ95</f>
        <v>3679600</v>
      </c>
      <c r="BN5" s="31">
        <f>'Raw Data'!FA95</f>
        <v>4087900</v>
      </c>
      <c r="BO5" s="31">
        <f>'Raw Data'!FB95</f>
        <v>4985100</v>
      </c>
      <c r="BP5" s="31">
        <f>'Raw Data'!FC95</f>
        <v>13338700</v>
      </c>
      <c r="BQ5" s="31">
        <f>'Raw Data'!FD95</f>
        <v>4675100</v>
      </c>
      <c r="BR5" s="31">
        <f>'Raw Data'!FE95</f>
        <v>7074900</v>
      </c>
      <c r="BS5" s="31">
        <f>'Raw Data'!FF95</f>
        <v>4085100</v>
      </c>
      <c r="BT5" s="31">
        <f>'Raw Data'!FG95</f>
        <v>4251600</v>
      </c>
      <c r="BU5" s="31">
        <f>'Raw Data'!FH95</f>
        <v>3322600</v>
      </c>
      <c r="BV5" s="31">
        <f>'Raw Data'!FI95</f>
        <v>2801350</v>
      </c>
      <c r="BW5" s="31">
        <f>'Raw Data'!FJ95</f>
        <v>2207000</v>
      </c>
      <c r="BX5" s="31">
        <f>'Raw Data'!FK95</f>
        <v>6161850</v>
      </c>
      <c r="BY5" s="31">
        <f>'Raw Data'!FL95</f>
        <v>4659400</v>
      </c>
      <c r="BZ5" s="31">
        <f>'Raw Data'!FM95</f>
        <v>4669996</v>
      </c>
      <c r="CA5" s="31">
        <f>'Raw Data'!FN95</f>
        <v>7029590</v>
      </c>
      <c r="CB5" s="31">
        <f>'Raw Data'!FO95</f>
        <v>4590800</v>
      </c>
      <c r="CC5" s="31">
        <f>'Raw Data'!FP95</f>
        <v>5261044</v>
      </c>
      <c r="CD5" s="31">
        <f>'Raw Data'!FQ95</f>
        <v>5867700</v>
      </c>
      <c r="CE5" s="31">
        <f>'Raw Data'!FR95</f>
        <v>8205875</v>
      </c>
      <c r="CF5" s="31">
        <f>'Raw Data'!FS95</f>
        <v>5235700</v>
      </c>
      <c r="CG5" s="31">
        <f>'Raw Data'!FT95</f>
        <v>4549700</v>
      </c>
      <c r="CH5" s="31">
        <f>'Raw Data'!FU95</f>
        <v>5044750</v>
      </c>
      <c r="CI5" s="31">
        <f>'Raw Data'!FV95</f>
        <v>2561935</v>
      </c>
      <c r="CJ5" s="31">
        <f>'Raw Data'!FW95</f>
        <v>6601850</v>
      </c>
      <c r="CK5" s="31">
        <f>'Raw Data'!FX95</f>
        <v>3912800</v>
      </c>
      <c r="CL5" s="31">
        <f>'Raw Data'!FY95</f>
        <v>4981000</v>
      </c>
      <c r="CM5" s="31">
        <f>'Raw Data'!FZ95</f>
        <v>6391080</v>
      </c>
      <c r="CN5" s="31">
        <f>'Raw Data'!GA95</f>
        <v>8134101</v>
      </c>
      <c r="CO5" s="31">
        <f>'Raw Data'!GB95</f>
        <v>5359701</v>
      </c>
      <c r="CP5" s="31">
        <f>'Raw Data'!GC95</f>
        <v>3771810</v>
      </c>
      <c r="CQ5" s="31">
        <f>'Raw Data'!GD95</f>
        <v>4290400</v>
      </c>
      <c r="CR5" s="31">
        <f>'Raw Data'!GE95</f>
        <v>3469300</v>
      </c>
      <c r="CS5" s="31">
        <f>'Raw Data'!GF95</f>
        <v>2829000</v>
      </c>
      <c r="CT5" s="31">
        <f>'Raw Data'!GG95</f>
        <v>3059400</v>
      </c>
      <c r="CU5" s="31">
        <f>'Raw Data'!GH95</f>
        <v>4127725</v>
      </c>
      <c r="CV5" s="31">
        <f>'Raw Data'!GI95</f>
        <v>3533000</v>
      </c>
      <c r="CW5" s="31">
        <f>'Raw Data'!GJ95</f>
        <v>2981700</v>
      </c>
      <c r="CX5" s="31">
        <f>'Raw Data'!GK95</f>
        <v>3675500</v>
      </c>
      <c r="CY5" s="31">
        <f>'Raw Data'!GL95</f>
        <v>3691690</v>
      </c>
      <c r="CZ5" s="31">
        <f>'Raw Data'!GM95</f>
        <v>4313000</v>
      </c>
      <c r="DA5" s="31">
        <f>'Raw Data'!GN95</f>
        <v>6638801</v>
      </c>
      <c r="DB5" s="31">
        <f>'Raw Data'!GO95</f>
        <v>5782430</v>
      </c>
      <c r="DC5" s="31">
        <f>'Raw Data'!GP95</f>
        <v>4182200</v>
      </c>
      <c r="DD5" s="31">
        <f>'Raw Data'!GQ95</f>
        <v>2182800</v>
      </c>
      <c r="DE5" s="31">
        <f>'Raw Data'!GR95</f>
        <v>4849500</v>
      </c>
      <c r="DF5" s="31">
        <f>'Raw Data'!GS95</f>
        <v>3774150</v>
      </c>
      <c r="DG5" s="31">
        <f>'Raw Data'!GT95</f>
        <v>4405050</v>
      </c>
      <c r="DH5" s="31">
        <f>'Raw Data'!GU95</f>
        <v>3280075</v>
      </c>
      <c r="DI5" s="31">
        <f>'Raw Data'!GV95</f>
        <v>2932399</v>
      </c>
      <c r="DJ5" s="31">
        <f>'Raw Data'!GW95</f>
        <v>3786500</v>
      </c>
      <c r="DK5" s="31">
        <f>'Raw Data'!GX95</f>
        <v>3015900</v>
      </c>
      <c r="DL5" s="31">
        <f>'Raw Data'!GY95</f>
        <v>5972150</v>
      </c>
      <c r="DM5" s="31">
        <f>'Raw Data'!GZ95</f>
        <v>8867351</v>
      </c>
      <c r="DN5" s="31">
        <f>'Raw Data'!HA95</f>
        <v>10544252</v>
      </c>
      <c r="DO5" s="31">
        <f>'Raw Data'!HB95</f>
        <v>12498900</v>
      </c>
      <c r="DP5" s="31">
        <f>'Raw Data'!HC95</f>
        <v>9993500</v>
      </c>
      <c r="DQ5" s="31">
        <f>'Raw Data'!HD95</f>
        <v>11859260</v>
      </c>
      <c r="DR5" s="31">
        <f>'Raw Data'!HE95</f>
        <v>9617130</v>
      </c>
      <c r="DS5" s="31">
        <f>'Raw Data'!HF95</f>
        <v>9117600</v>
      </c>
      <c r="DT5" s="31">
        <f>'Raw Data'!HG95</f>
        <v>10843551</v>
      </c>
      <c r="DU5" s="31">
        <f>'Raw Data'!HH95</f>
        <v>14066700</v>
      </c>
      <c r="DV5" s="31">
        <f>'Raw Data'!HI95</f>
        <v>10934900</v>
      </c>
      <c r="DW5" s="31">
        <f>'Raw Data'!HJ95</f>
        <v>15849600</v>
      </c>
      <c r="DX5" s="31">
        <f>'Raw Data'!HK95</f>
        <v>14511950</v>
      </c>
      <c r="DY5" s="31">
        <f>'Raw Data'!HL95</f>
        <v>13931527</v>
      </c>
      <c r="DZ5" s="31">
        <f>'Raw Data'!HM95</f>
        <v>12766850</v>
      </c>
      <c r="EA5" s="31">
        <f>'Raw Data'!HN95</f>
        <v>14152000</v>
      </c>
      <c r="EB5" s="31">
        <f>'Raw Data'!HO95</f>
        <v>12562820</v>
      </c>
      <c r="EC5" s="31">
        <f>'Raw Data'!HP95</f>
        <v>14878527</v>
      </c>
      <c r="ED5" s="31">
        <f>'Raw Data'!HQ95</f>
        <v>8700560</v>
      </c>
      <c r="EE5" s="31">
        <f>'Raw Data'!HR95</f>
        <v>8185782</v>
      </c>
      <c r="EF5" s="31">
        <f>'Raw Data'!HS95</f>
        <v>12576800</v>
      </c>
      <c r="EG5" s="31">
        <f>'Raw Data'!HT95</f>
        <v>14486150</v>
      </c>
      <c r="EH5" s="31">
        <f>'Raw Data'!HU95</f>
        <v>12006509</v>
      </c>
      <c r="EI5" s="31">
        <f>'Raw Data'!HV95</f>
        <v>7882800</v>
      </c>
      <c r="EJ5" s="31">
        <f>'Raw Data'!HW95</f>
        <v>9324800</v>
      </c>
      <c r="EK5" s="31">
        <f>'Raw Data'!HX95</f>
        <v>9946450</v>
      </c>
      <c r="EL5" s="31">
        <f>'Raw Data'!HY95</f>
        <v>8499003</v>
      </c>
      <c r="EM5" s="31">
        <f>'Raw Data'!HZ95</f>
        <v>10775800</v>
      </c>
      <c r="EN5" s="31">
        <f>'Raw Data'!IA95</f>
        <v>6104900</v>
      </c>
      <c r="EO5" s="31">
        <f>'Raw Data'!IB95</f>
        <v>6762550</v>
      </c>
      <c r="EP5" s="31">
        <f>'Raw Data'!IC95</f>
        <v>7231855</v>
      </c>
      <c r="EQ5" s="31">
        <f>'Raw Data'!ID95</f>
        <v>6335180</v>
      </c>
      <c r="ER5" s="31">
        <f>'Raw Data'!IE95</f>
        <v>6103250</v>
      </c>
      <c r="ES5" s="31">
        <f>'Raw Data'!IF95</f>
        <v>8563500</v>
      </c>
      <c r="ET5" s="31">
        <f>'Raw Data'!IG95</f>
        <v>7778800</v>
      </c>
      <c r="EU5" s="31">
        <f>'Raw Data'!IH95</f>
        <v>8599190</v>
      </c>
      <c r="EV5" s="31">
        <f>'Raw Data'!II95</f>
        <v>8586770</v>
      </c>
      <c r="EW5" s="31">
        <f>'Raw Data'!IJ95</f>
        <v>8135900</v>
      </c>
      <c r="EX5" s="31">
        <f>'Raw Data'!IK95</f>
        <v>0</v>
      </c>
      <c r="EY5" s="31">
        <f>'Raw Data'!IL95</f>
        <v>0</v>
      </c>
      <c r="EZ5" s="31">
        <f>'Raw Data'!IM95</f>
        <v>0</v>
      </c>
      <c r="FA5" s="31">
        <f>'Raw Data'!IN95</f>
        <v>0</v>
      </c>
      <c r="FB5" s="31">
        <f>'Raw Data'!IO95</f>
        <v>0</v>
      </c>
      <c r="FC5" s="31">
        <f>'Raw Data'!IP95</f>
        <v>0</v>
      </c>
      <c r="FD5" s="31">
        <f>'Raw Data'!IQ95</f>
        <v>0</v>
      </c>
      <c r="FE5" s="31">
        <f>'Raw Data'!IR95</f>
        <v>0</v>
      </c>
      <c r="FF5" s="31">
        <f>'Raw Data'!IS95</f>
        <v>0</v>
      </c>
      <c r="FG5" s="31">
        <f>'Raw Data'!IT95</f>
        <v>0</v>
      </c>
      <c r="FH5" s="31">
        <f>'Raw Data'!IU95</f>
        <v>0</v>
      </c>
      <c r="FI5" s="31">
        <f>'Raw Data'!IV95</f>
        <v>0</v>
      </c>
      <c r="FJ5" s="31">
        <f>'Raw Data'!IW95</f>
        <v>0</v>
      </c>
      <c r="FK5" s="31">
        <f>'Raw Data'!IX95</f>
        <v>0</v>
      </c>
      <c r="FL5" s="31">
        <f>'Raw Data'!IY95</f>
        <v>0</v>
      </c>
      <c r="FM5" s="31">
        <f>'Raw Data'!IZ95</f>
        <v>0</v>
      </c>
      <c r="FN5" s="31">
        <f>'Raw Data'!JA95</f>
        <v>0</v>
      </c>
      <c r="FO5" s="31">
        <f>'Raw Data'!JB95</f>
        <v>0</v>
      </c>
      <c r="FP5" s="31">
        <f>'Raw Data'!JC95</f>
        <v>0</v>
      </c>
      <c r="FQ5" s="31">
        <f>'Raw Data'!JD95</f>
        <v>0</v>
      </c>
      <c r="FR5" s="31">
        <f>'Raw Data'!JE95</f>
        <v>0</v>
      </c>
      <c r="FS5" s="31">
        <f>'Raw Data'!JF95</f>
        <v>0</v>
      </c>
      <c r="FT5" s="31">
        <f>'Raw Data'!JG95</f>
        <v>0</v>
      </c>
      <c r="FU5" s="31">
        <f>'Raw Data'!JH95</f>
        <v>0</v>
      </c>
      <c r="FV5" s="31">
        <f>'Raw Data'!JI95</f>
        <v>0</v>
      </c>
      <c r="FW5" s="31">
        <f>'Raw Data'!JJ95</f>
        <v>0</v>
      </c>
      <c r="FX5" s="31">
        <f>'Raw Data'!JK95</f>
        <v>0</v>
      </c>
      <c r="FY5" s="31">
        <f>'Raw Data'!JL95</f>
        <v>0</v>
      </c>
    </row>
    <row r="6" spans="1:181" ht="14.25" customHeight="1" x14ac:dyDescent="0.35">
      <c r="A6" s="33"/>
    </row>
    <row r="7" spans="1:181" ht="14.25" customHeight="1" x14ac:dyDescent="0.35">
      <c r="A7" s="38"/>
      <c r="B7" s="12">
        <f t="shared" ref="B7:DM7" si="0">B1</f>
        <v>40544</v>
      </c>
      <c r="C7" s="12">
        <f t="shared" si="0"/>
        <v>40575</v>
      </c>
      <c r="D7" s="12">
        <f t="shared" si="0"/>
        <v>40603</v>
      </c>
      <c r="E7" s="12">
        <f t="shared" si="0"/>
        <v>40634</v>
      </c>
      <c r="F7" s="12">
        <f t="shared" si="0"/>
        <v>40664</v>
      </c>
      <c r="G7" s="12">
        <f t="shared" si="0"/>
        <v>40695</v>
      </c>
      <c r="H7" s="12">
        <f t="shared" si="0"/>
        <v>40725</v>
      </c>
      <c r="I7" s="12">
        <f t="shared" si="0"/>
        <v>40756</v>
      </c>
      <c r="J7" s="12">
        <f t="shared" si="0"/>
        <v>40787</v>
      </c>
      <c r="K7" s="12">
        <f t="shared" si="0"/>
        <v>40817</v>
      </c>
      <c r="L7" s="12">
        <f t="shared" si="0"/>
        <v>40848</v>
      </c>
      <c r="M7" s="12">
        <f t="shared" si="0"/>
        <v>40878</v>
      </c>
      <c r="N7" s="12">
        <f t="shared" si="0"/>
        <v>40909</v>
      </c>
      <c r="O7" s="12">
        <f t="shared" si="0"/>
        <v>40940</v>
      </c>
      <c r="P7" s="12">
        <f t="shared" si="0"/>
        <v>40969</v>
      </c>
      <c r="Q7" s="12">
        <f t="shared" si="0"/>
        <v>41000</v>
      </c>
      <c r="R7" s="12">
        <f t="shared" si="0"/>
        <v>41030</v>
      </c>
      <c r="S7" s="12">
        <f t="shared" si="0"/>
        <v>41061</v>
      </c>
      <c r="T7" s="12">
        <f t="shared" si="0"/>
        <v>41091</v>
      </c>
      <c r="U7" s="12">
        <f t="shared" si="0"/>
        <v>41122</v>
      </c>
      <c r="V7" s="12">
        <f t="shared" si="0"/>
        <v>41153</v>
      </c>
      <c r="W7" s="12">
        <f t="shared" si="0"/>
        <v>41183</v>
      </c>
      <c r="X7" s="12">
        <f t="shared" si="0"/>
        <v>41214</v>
      </c>
      <c r="Y7" s="12">
        <f t="shared" si="0"/>
        <v>41244</v>
      </c>
      <c r="Z7" s="12">
        <f t="shared" si="0"/>
        <v>41275</v>
      </c>
      <c r="AA7" s="12">
        <f t="shared" si="0"/>
        <v>41306</v>
      </c>
      <c r="AB7" s="12">
        <f t="shared" si="0"/>
        <v>41334</v>
      </c>
      <c r="AC7" s="12">
        <f t="shared" si="0"/>
        <v>41365</v>
      </c>
      <c r="AD7" s="12">
        <f t="shared" si="0"/>
        <v>41395</v>
      </c>
      <c r="AE7" s="12">
        <f t="shared" si="0"/>
        <v>41426</v>
      </c>
      <c r="AF7" s="12">
        <f t="shared" si="0"/>
        <v>41456</v>
      </c>
      <c r="AG7" s="12">
        <f t="shared" si="0"/>
        <v>41487</v>
      </c>
      <c r="AH7" s="12">
        <f t="shared" si="0"/>
        <v>41518</v>
      </c>
      <c r="AI7" s="12">
        <f t="shared" si="0"/>
        <v>41548</v>
      </c>
      <c r="AJ7" s="12">
        <f t="shared" si="0"/>
        <v>41579</v>
      </c>
      <c r="AK7" s="12">
        <f t="shared" si="0"/>
        <v>41609</v>
      </c>
      <c r="AL7" s="12">
        <f t="shared" si="0"/>
        <v>41640</v>
      </c>
      <c r="AM7" s="12">
        <f t="shared" si="0"/>
        <v>41671</v>
      </c>
      <c r="AN7" s="12">
        <f t="shared" si="0"/>
        <v>41699</v>
      </c>
      <c r="AO7" s="12">
        <f t="shared" si="0"/>
        <v>41730</v>
      </c>
      <c r="AP7" s="12">
        <f t="shared" si="0"/>
        <v>41760</v>
      </c>
      <c r="AQ7" s="12">
        <f t="shared" si="0"/>
        <v>41791</v>
      </c>
      <c r="AR7" s="12">
        <f t="shared" si="0"/>
        <v>41821</v>
      </c>
      <c r="AS7" s="12">
        <f t="shared" si="0"/>
        <v>41852</v>
      </c>
      <c r="AT7" s="12">
        <f t="shared" si="0"/>
        <v>41883</v>
      </c>
      <c r="AU7" s="12">
        <f t="shared" si="0"/>
        <v>41913</v>
      </c>
      <c r="AV7" s="12">
        <f t="shared" si="0"/>
        <v>41944</v>
      </c>
      <c r="AW7" s="12">
        <f t="shared" si="0"/>
        <v>41974</v>
      </c>
      <c r="AX7" s="12">
        <f t="shared" si="0"/>
        <v>42005</v>
      </c>
      <c r="AY7" s="12">
        <f t="shared" si="0"/>
        <v>42036</v>
      </c>
      <c r="AZ7" s="12">
        <f t="shared" si="0"/>
        <v>42064</v>
      </c>
      <c r="BA7" s="12">
        <f t="shared" si="0"/>
        <v>42095</v>
      </c>
      <c r="BB7" s="12">
        <f t="shared" si="0"/>
        <v>42125</v>
      </c>
      <c r="BC7" s="12">
        <f t="shared" si="0"/>
        <v>42156</v>
      </c>
      <c r="BD7" s="12">
        <f t="shared" si="0"/>
        <v>42186</v>
      </c>
      <c r="BE7" s="12">
        <f t="shared" si="0"/>
        <v>42217</v>
      </c>
      <c r="BF7" s="12">
        <f t="shared" si="0"/>
        <v>42248</v>
      </c>
      <c r="BG7" s="12">
        <f t="shared" si="0"/>
        <v>42278</v>
      </c>
      <c r="BH7" s="12">
        <f t="shared" si="0"/>
        <v>42309</v>
      </c>
      <c r="BI7" s="12">
        <f t="shared" si="0"/>
        <v>42339</v>
      </c>
      <c r="BJ7" s="12">
        <f t="shared" si="0"/>
        <v>42370</v>
      </c>
      <c r="BK7" s="12">
        <f t="shared" si="0"/>
        <v>42401</v>
      </c>
      <c r="BL7" s="12">
        <f t="shared" si="0"/>
        <v>42430</v>
      </c>
      <c r="BM7" s="12">
        <f t="shared" si="0"/>
        <v>42461</v>
      </c>
      <c r="BN7" s="12">
        <f t="shared" si="0"/>
        <v>42491</v>
      </c>
      <c r="BO7" s="12">
        <f t="shared" si="0"/>
        <v>42522</v>
      </c>
      <c r="BP7" s="12">
        <f t="shared" si="0"/>
        <v>42552</v>
      </c>
      <c r="BQ7" s="12">
        <f t="shared" si="0"/>
        <v>42583</v>
      </c>
      <c r="BR7" s="12">
        <f t="shared" si="0"/>
        <v>42614</v>
      </c>
      <c r="BS7" s="12">
        <f t="shared" si="0"/>
        <v>42644</v>
      </c>
      <c r="BT7" s="12">
        <f t="shared" si="0"/>
        <v>42675</v>
      </c>
      <c r="BU7" s="12">
        <f t="shared" si="0"/>
        <v>42705</v>
      </c>
      <c r="BV7" s="12">
        <f t="shared" si="0"/>
        <v>42736</v>
      </c>
      <c r="BW7" s="12">
        <f t="shared" si="0"/>
        <v>42782</v>
      </c>
      <c r="BX7" s="12">
        <f t="shared" si="0"/>
        <v>42810</v>
      </c>
      <c r="BY7" s="12">
        <f t="shared" si="0"/>
        <v>42841</v>
      </c>
      <c r="BZ7" s="12">
        <f t="shared" si="0"/>
        <v>42871</v>
      </c>
      <c r="CA7" s="12">
        <f t="shared" si="0"/>
        <v>42902</v>
      </c>
      <c r="CB7" s="12">
        <f t="shared" si="0"/>
        <v>42932</v>
      </c>
      <c r="CC7" s="12">
        <f t="shared" si="0"/>
        <v>42963</v>
      </c>
      <c r="CD7" s="12">
        <f t="shared" si="0"/>
        <v>42994</v>
      </c>
      <c r="CE7" s="12">
        <f t="shared" si="0"/>
        <v>43024</v>
      </c>
      <c r="CF7" s="12">
        <f t="shared" si="0"/>
        <v>43055</v>
      </c>
      <c r="CG7" s="12">
        <f t="shared" si="0"/>
        <v>43085</v>
      </c>
      <c r="CH7" s="12">
        <f t="shared" si="0"/>
        <v>43116</v>
      </c>
      <c r="CI7" s="12">
        <f t="shared" si="0"/>
        <v>43147</v>
      </c>
      <c r="CJ7" s="12">
        <f t="shared" si="0"/>
        <v>43175</v>
      </c>
      <c r="CK7" s="12">
        <f t="shared" si="0"/>
        <v>43206</v>
      </c>
      <c r="CL7" s="12">
        <f t="shared" si="0"/>
        <v>43236</v>
      </c>
      <c r="CM7" s="12">
        <f t="shared" si="0"/>
        <v>43267</v>
      </c>
      <c r="CN7" s="12">
        <f t="shared" si="0"/>
        <v>43297</v>
      </c>
      <c r="CO7" s="12">
        <f t="shared" si="0"/>
        <v>43328</v>
      </c>
      <c r="CP7" s="12">
        <f t="shared" si="0"/>
        <v>43359</v>
      </c>
      <c r="CQ7" s="12">
        <f t="shared" si="0"/>
        <v>43389</v>
      </c>
      <c r="CR7" s="12">
        <f t="shared" si="0"/>
        <v>43420</v>
      </c>
      <c r="CS7" s="12">
        <f t="shared" si="0"/>
        <v>43450</v>
      </c>
      <c r="CT7" s="12">
        <f t="shared" si="0"/>
        <v>43481</v>
      </c>
      <c r="CU7" s="12">
        <f t="shared" si="0"/>
        <v>43512</v>
      </c>
      <c r="CV7" s="12">
        <f t="shared" si="0"/>
        <v>43540</v>
      </c>
      <c r="CW7" s="12">
        <f t="shared" si="0"/>
        <v>43571</v>
      </c>
      <c r="CX7" s="12">
        <f t="shared" si="0"/>
        <v>43601</v>
      </c>
      <c r="CY7" s="12">
        <f t="shared" si="0"/>
        <v>43632</v>
      </c>
      <c r="CZ7" s="12">
        <f t="shared" si="0"/>
        <v>43662</v>
      </c>
      <c r="DA7" s="12">
        <f t="shared" si="0"/>
        <v>43693</v>
      </c>
      <c r="DB7" s="12">
        <f t="shared" si="0"/>
        <v>43724</v>
      </c>
      <c r="DC7" s="12">
        <f t="shared" si="0"/>
        <v>43754</v>
      </c>
      <c r="DD7" s="12">
        <f t="shared" si="0"/>
        <v>43785</v>
      </c>
      <c r="DE7" s="12">
        <f t="shared" si="0"/>
        <v>43815</v>
      </c>
      <c r="DF7" s="12">
        <f t="shared" si="0"/>
        <v>43846</v>
      </c>
      <c r="DG7" s="12">
        <f t="shared" si="0"/>
        <v>43877</v>
      </c>
      <c r="DH7" s="12">
        <f t="shared" si="0"/>
        <v>43906</v>
      </c>
      <c r="DI7" s="12">
        <f t="shared" si="0"/>
        <v>43937</v>
      </c>
      <c r="DJ7" s="12">
        <f t="shared" si="0"/>
        <v>43967</v>
      </c>
      <c r="DK7" s="12">
        <f t="shared" si="0"/>
        <v>43998</v>
      </c>
      <c r="DL7" s="12">
        <f t="shared" si="0"/>
        <v>44028</v>
      </c>
      <c r="DM7" s="12">
        <f t="shared" si="0"/>
        <v>44059</v>
      </c>
      <c r="DN7" s="12">
        <v>44094</v>
      </c>
      <c r="DO7" s="12">
        <v>44124</v>
      </c>
      <c r="DP7" s="12">
        <v>44155</v>
      </c>
      <c r="DQ7" s="12">
        <v>44185</v>
      </c>
      <c r="DR7" s="12">
        <v>44217</v>
      </c>
      <c r="DS7" s="12">
        <v>44249</v>
      </c>
      <c r="DT7" s="12">
        <v>44281</v>
      </c>
      <c r="DU7" s="12">
        <v>44313</v>
      </c>
      <c r="DV7" s="12">
        <v>44345</v>
      </c>
      <c r="DW7" s="12">
        <v>44377</v>
      </c>
      <c r="DX7" s="12">
        <v>44378</v>
      </c>
      <c r="DY7" s="12">
        <v>44419</v>
      </c>
      <c r="DZ7" s="12">
        <v>44450</v>
      </c>
      <c r="EA7" s="12">
        <v>44480</v>
      </c>
      <c r="EB7" s="12">
        <v>44511</v>
      </c>
      <c r="EC7" s="12">
        <v>44541</v>
      </c>
      <c r="ED7" s="12">
        <v>44572</v>
      </c>
      <c r="EE7" s="12">
        <v>44603</v>
      </c>
      <c r="EF7" s="12">
        <v>44631</v>
      </c>
      <c r="EG7" s="12">
        <v>44662</v>
      </c>
      <c r="EH7" s="12">
        <v>44692</v>
      </c>
      <c r="EI7" s="12">
        <v>44723</v>
      </c>
      <c r="EJ7" s="12">
        <v>44753</v>
      </c>
      <c r="EK7" s="12">
        <v>44784</v>
      </c>
      <c r="EL7" s="12">
        <v>44815</v>
      </c>
      <c r="EM7" s="12">
        <v>44845</v>
      </c>
      <c r="EN7" s="12">
        <v>44876</v>
      </c>
      <c r="EO7" s="12">
        <v>44906</v>
      </c>
      <c r="EP7" s="12">
        <v>44937</v>
      </c>
      <c r="EQ7" s="12">
        <v>44968</v>
      </c>
      <c r="ER7" s="12">
        <v>44996</v>
      </c>
      <c r="ES7" s="12">
        <v>45027</v>
      </c>
      <c r="ET7" s="12">
        <v>45057</v>
      </c>
      <c r="EU7" s="12">
        <v>45088</v>
      </c>
      <c r="EV7" s="12">
        <v>45118</v>
      </c>
      <c r="EW7" s="12">
        <v>45149</v>
      </c>
      <c r="EX7" s="12">
        <v>45180</v>
      </c>
      <c r="EY7" s="12">
        <v>45210</v>
      </c>
      <c r="EZ7" s="12">
        <v>45241</v>
      </c>
      <c r="FA7" s="12">
        <v>45271</v>
      </c>
      <c r="FB7" s="12">
        <v>45302</v>
      </c>
      <c r="FC7" s="12">
        <v>45333</v>
      </c>
      <c r="FD7" s="12">
        <v>45362</v>
      </c>
      <c r="FE7" s="12">
        <v>45393</v>
      </c>
      <c r="FF7" s="12">
        <v>45423</v>
      </c>
      <c r="FG7" s="12">
        <v>45454</v>
      </c>
      <c r="FH7" s="12">
        <v>45484</v>
      </c>
      <c r="FI7" s="12">
        <v>45515</v>
      </c>
      <c r="FJ7" s="12">
        <v>45546</v>
      </c>
      <c r="FK7" s="12">
        <v>45576</v>
      </c>
      <c r="FL7" s="12">
        <v>45607</v>
      </c>
      <c r="FM7" s="12">
        <v>45637</v>
      </c>
      <c r="FN7" s="12">
        <v>45668</v>
      </c>
      <c r="FO7" s="12">
        <v>45699</v>
      </c>
      <c r="FP7" s="12">
        <v>45727</v>
      </c>
      <c r="FQ7" s="12">
        <v>45758</v>
      </c>
      <c r="FR7" s="12">
        <v>45788</v>
      </c>
      <c r="FS7" s="12">
        <v>45819</v>
      </c>
      <c r="FT7" s="12">
        <v>45849</v>
      </c>
      <c r="FU7" s="12">
        <v>45880</v>
      </c>
      <c r="FV7" s="12">
        <v>45911</v>
      </c>
      <c r="FW7" s="12">
        <v>45941</v>
      </c>
      <c r="FX7" s="12">
        <v>45972</v>
      </c>
      <c r="FY7" s="12">
        <v>46002</v>
      </c>
    </row>
    <row r="8" spans="1:181" ht="14.25" customHeight="1" x14ac:dyDescent="0.35">
      <c r="A8" s="37" t="s">
        <v>21</v>
      </c>
      <c r="B8" s="10">
        <f>'Raw Data'!CO98</f>
        <v>14</v>
      </c>
      <c r="C8" s="10">
        <f>'Raw Data'!CP98</f>
        <v>16</v>
      </c>
      <c r="D8" s="10">
        <f>'Raw Data'!CQ98</f>
        <v>36</v>
      </c>
      <c r="E8" s="10">
        <f>'Raw Data'!CR98</f>
        <v>24</v>
      </c>
      <c r="F8" s="10">
        <f>'Raw Data'!CS98</f>
        <v>30</v>
      </c>
      <c r="G8" s="10">
        <f>'Raw Data'!CT98</f>
        <v>32</v>
      </c>
      <c r="H8" s="10">
        <f>'Raw Data'!CU98</f>
        <v>16</v>
      </c>
      <c r="I8" s="10">
        <f>'Raw Data'!CV98</f>
        <v>25</v>
      </c>
      <c r="J8" s="10">
        <f>'Raw Data'!CW98</f>
        <v>21</v>
      </c>
      <c r="K8" s="10">
        <f>'Raw Data'!CX98</f>
        <v>18</v>
      </c>
      <c r="L8" s="10">
        <f>'Raw Data'!CY98</f>
        <v>30</v>
      </c>
      <c r="M8" s="10">
        <f>'Raw Data'!CZ98</f>
        <v>25</v>
      </c>
      <c r="N8" s="10">
        <f>'Raw Data'!DA98</f>
        <v>17</v>
      </c>
      <c r="O8" s="10">
        <f>'Raw Data'!DB98</f>
        <v>31</v>
      </c>
      <c r="P8" s="10">
        <f>'Raw Data'!DC98</f>
        <v>37</v>
      </c>
      <c r="Q8" s="10">
        <f>'Raw Data'!DD98</f>
        <v>48</v>
      </c>
      <c r="R8" s="10">
        <f>'Raw Data'!DE98</f>
        <v>33</v>
      </c>
      <c r="S8" s="10">
        <f>'Raw Data'!DF98</f>
        <v>33</v>
      </c>
      <c r="T8" s="10">
        <f>'Raw Data'!DG98</f>
        <v>30</v>
      </c>
      <c r="U8" s="10">
        <f>'Raw Data'!DH98</f>
        <v>43</v>
      </c>
      <c r="V8" s="10">
        <f>'Raw Data'!DI98</f>
        <v>26</v>
      </c>
      <c r="W8" s="10">
        <f>'Raw Data'!DJ98</f>
        <v>35</v>
      </c>
      <c r="X8" s="10">
        <f>'Raw Data'!DK98</f>
        <v>28</v>
      </c>
      <c r="Y8" s="10">
        <f>'Raw Data'!DL98</f>
        <v>23</v>
      </c>
      <c r="Z8" s="10">
        <f>'Raw Data'!DM98</f>
        <v>19</v>
      </c>
      <c r="AA8" s="10">
        <f>'Raw Data'!DN98</f>
        <v>32</v>
      </c>
      <c r="AB8" s="10">
        <f>'Raw Data'!DO98</f>
        <v>38</v>
      </c>
      <c r="AC8" s="10">
        <f>'Raw Data'!DP98</f>
        <v>36</v>
      </c>
      <c r="AD8" s="10">
        <f>'Raw Data'!DQ98</f>
        <v>35</v>
      </c>
      <c r="AE8" s="10">
        <f>'Raw Data'!DR98</f>
        <v>31</v>
      </c>
      <c r="AF8" s="10">
        <f>'Raw Data'!DS98</f>
        <v>38</v>
      </c>
      <c r="AG8" s="10">
        <f>'Raw Data'!DT98</f>
        <v>41</v>
      </c>
      <c r="AH8" s="10">
        <f>'Raw Data'!DU98</f>
        <v>35</v>
      </c>
      <c r="AI8" s="10">
        <f>'Raw Data'!DV98</f>
        <v>53</v>
      </c>
      <c r="AJ8" s="10">
        <f>'Raw Data'!DW98</f>
        <v>23</v>
      </c>
      <c r="AK8" s="10">
        <f>'Raw Data'!DX98</f>
        <v>55</v>
      </c>
      <c r="AL8" s="10">
        <f>'Raw Data'!DY98</f>
        <v>21</v>
      </c>
      <c r="AM8" s="10">
        <f>'Raw Data'!DZ98</f>
        <v>19</v>
      </c>
      <c r="AN8" s="10">
        <f>'Raw Data'!EA98</f>
        <v>28</v>
      </c>
      <c r="AO8" s="10">
        <f>'Raw Data'!EB98</f>
        <v>34</v>
      </c>
      <c r="AP8" s="10">
        <f>'Raw Data'!EC98</f>
        <v>31</v>
      </c>
      <c r="AQ8" s="10">
        <f>'Raw Data'!ED98</f>
        <v>46</v>
      </c>
      <c r="AR8" s="10">
        <f>'Raw Data'!EE98</f>
        <v>70</v>
      </c>
      <c r="AS8" s="10">
        <f>'Raw Data'!EF98</f>
        <v>39</v>
      </c>
      <c r="AT8" s="10">
        <f>'Raw Data'!EG98</f>
        <v>51</v>
      </c>
      <c r="AU8" s="10">
        <f>'Raw Data'!EH98</f>
        <v>41</v>
      </c>
      <c r="AV8" s="10">
        <f>'Raw Data'!EI98</f>
        <v>29</v>
      </c>
      <c r="AW8" s="10">
        <f>'Raw Data'!EJ98</f>
        <v>30</v>
      </c>
      <c r="AX8" s="10">
        <f>'Raw Data'!EK98</f>
        <v>27</v>
      </c>
      <c r="AY8" s="10">
        <f>'Raw Data'!EL98</f>
        <v>29</v>
      </c>
      <c r="AZ8" s="10">
        <f>'Raw Data'!EM98</f>
        <v>39</v>
      </c>
      <c r="BA8" s="10">
        <f>'Raw Data'!EN98</f>
        <v>37</v>
      </c>
      <c r="BB8" s="10">
        <f>'Raw Data'!EO98</f>
        <v>34</v>
      </c>
      <c r="BC8" s="10">
        <f>'Raw Data'!EP98</f>
        <v>35</v>
      </c>
      <c r="BD8" s="10">
        <f>'Raw Data'!EQ98</f>
        <v>36</v>
      </c>
      <c r="BE8" s="10">
        <f>'Raw Data'!ER98</f>
        <v>37</v>
      </c>
      <c r="BF8" s="10">
        <f>'Raw Data'!ES98</f>
        <v>47</v>
      </c>
      <c r="BG8" s="10">
        <f>'Raw Data'!ET98</f>
        <v>36</v>
      </c>
      <c r="BH8" s="10">
        <f>'Raw Data'!EU98</f>
        <v>26</v>
      </c>
      <c r="BI8" s="10">
        <f>'Raw Data'!EV98</f>
        <v>34</v>
      </c>
      <c r="BJ8" s="10">
        <f>'Raw Data'!EW98</f>
        <v>29</v>
      </c>
      <c r="BK8" s="10">
        <f>'Raw Data'!EX98</f>
        <v>33</v>
      </c>
      <c r="BL8" s="10">
        <f>'Raw Data'!EY98</f>
        <v>38</v>
      </c>
      <c r="BM8" s="10">
        <f>'Raw Data'!EZ98</f>
        <v>35</v>
      </c>
      <c r="BN8" s="10">
        <f>'Raw Data'!FA98</f>
        <v>33</v>
      </c>
      <c r="BO8" s="10">
        <f>'Raw Data'!FB98</f>
        <v>47</v>
      </c>
      <c r="BP8" s="10">
        <f>'Raw Data'!FC98</f>
        <v>40</v>
      </c>
      <c r="BQ8" s="10">
        <f>'Raw Data'!FD98</f>
        <v>42</v>
      </c>
      <c r="BR8" s="10">
        <f>'Raw Data'!FE98</f>
        <v>47</v>
      </c>
      <c r="BS8" s="10">
        <f>'Raw Data'!FF98</f>
        <v>40</v>
      </c>
      <c r="BT8" s="10">
        <f>'Raw Data'!FG98</f>
        <v>24</v>
      </c>
      <c r="BU8" s="10">
        <f>'Raw Data'!FH98</f>
        <v>20</v>
      </c>
      <c r="BV8" s="10">
        <f>'Raw Data'!FI98</f>
        <v>27</v>
      </c>
      <c r="BW8" s="10">
        <f>'Raw Data'!FJ98</f>
        <v>16</v>
      </c>
      <c r="BX8" s="10">
        <f>'Raw Data'!FK98</f>
        <v>47</v>
      </c>
      <c r="BY8" s="10">
        <f>'Raw Data'!FL98</f>
        <v>27</v>
      </c>
      <c r="BZ8" s="10">
        <f>'Raw Data'!FM98</f>
        <v>44</v>
      </c>
      <c r="CA8" s="10">
        <f>'Raw Data'!FN98</f>
        <v>61</v>
      </c>
      <c r="CB8" s="10">
        <f>'Raw Data'!FO98</f>
        <v>47</v>
      </c>
      <c r="CC8" s="10">
        <f>'Raw Data'!FP98</f>
        <v>45</v>
      </c>
      <c r="CD8" s="10">
        <f>'Raw Data'!FQ98</f>
        <v>40</v>
      </c>
      <c r="CE8" s="10">
        <f>'Raw Data'!FR98</f>
        <v>61</v>
      </c>
      <c r="CF8" s="10">
        <f>'Raw Data'!FS98</f>
        <v>38</v>
      </c>
      <c r="CG8" s="10">
        <f>'Raw Data'!FT98</f>
        <v>33</v>
      </c>
      <c r="CH8" s="10">
        <f>'Raw Data'!FU98</f>
        <v>30</v>
      </c>
      <c r="CI8" s="10">
        <f>'Raw Data'!FV98</f>
        <v>18</v>
      </c>
      <c r="CJ8" s="10">
        <f>'Raw Data'!FW98</f>
        <v>37</v>
      </c>
      <c r="CK8" s="10">
        <f>'Raw Data'!FX98</f>
        <v>35</v>
      </c>
      <c r="CL8" s="10">
        <f>'Raw Data'!FY98</f>
        <v>39</v>
      </c>
      <c r="CM8" s="10">
        <f>'Raw Data'!FZ98</f>
        <v>50</v>
      </c>
      <c r="CN8" s="10">
        <f>'Raw Data'!GA98</f>
        <v>34</v>
      </c>
      <c r="CO8" s="10">
        <f>'Raw Data'!GB98</f>
        <v>36</v>
      </c>
      <c r="CP8" s="10">
        <f>'Raw Data'!GC98</f>
        <v>34</v>
      </c>
      <c r="CQ8" s="10">
        <f>'Raw Data'!GD98</f>
        <v>34</v>
      </c>
      <c r="CR8" s="10">
        <f>'Raw Data'!GE98</f>
        <v>25</v>
      </c>
      <c r="CS8" s="10">
        <f>'Raw Data'!GF98</f>
        <v>22</v>
      </c>
      <c r="CT8" s="10">
        <f>'Raw Data'!GG98</f>
        <v>18</v>
      </c>
      <c r="CU8" s="10">
        <f>'Raw Data'!GH98</f>
        <v>33</v>
      </c>
      <c r="CV8" s="10">
        <f>'Raw Data'!GI98</f>
        <v>25</v>
      </c>
      <c r="CW8" s="10">
        <f>'Raw Data'!GJ98</f>
        <v>35</v>
      </c>
      <c r="CX8" s="10">
        <f>'Raw Data'!GK98</f>
        <v>34</v>
      </c>
      <c r="CY8" s="10">
        <f>'Raw Data'!GL98</f>
        <v>37</v>
      </c>
      <c r="CZ8" s="10">
        <f>'Raw Data'!GM98</f>
        <v>41</v>
      </c>
      <c r="DA8" s="10">
        <f>'Raw Data'!GN98</f>
        <v>35</v>
      </c>
      <c r="DB8" s="10">
        <f>'Raw Data'!GO98</f>
        <v>33</v>
      </c>
      <c r="DC8" s="10">
        <f>'Raw Data'!GP98</f>
        <v>29</v>
      </c>
      <c r="DD8" s="10">
        <f>'Raw Data'!GQ98</f>
        <v>37</v>
      </c>
      <c r="DE8" s="10">
        <f>'Raw Data'!GR98</f>
        <v>38</v>
      </c>
      <c r="DF8" s="10">
        <f>'Raw Data'!GS98</f>
        <v>22</v>
      </c>
      <c r="DG8" s="10">
        <f>'Raw Data'!GT98</f>
        <v>33</v>
      </c>
      <c r="DH8" s="10">
        <f>'Raw Data'!GU98</f>
        <v>30</v>
      </c>
      <c r="DI8" s="10">
        <f>'Raw Data'!GV98</f>
        <v>22</v>
      </c>
      <c r="DJ8" s="10">
        <f>'Raw Data'!GW98</f>
        <v>21</v>
      </c>
      <c r="DK8" s="10">
        <f>'Raw Data'!GX98</f>
        <v>24</v>
      </c>
      <c r="DL8" s="10">
        <f>'Raw Data'!GY98</f>
        <v>49</v>
      </c>
      <c r="DM8" s="10">
        <f>'Raw Data'!GZ98</f>
        <v>71</v>
      </c>
      <c r="DN8" s="10">
        <f>'Raw Data'!HA98</f>
        <v>73</v>
      </c>
      <c r="DO8" s="10">
        <f>'Raw Data'!HB98</f>
        <v>80</v>
      </c>
      <c r="DP8" s="10">
        <f>'Raw Data'!HC98</f>
        <v>65</v>
      </c>
      <c r="DQ8" s="10">
        <f>'Raw Data'!HD98</f>
        <v>79</v>
      </c>
      <c r="DR8" s="10">
        <f>'Raw Data'!HE98</f>
        <v>63</v>
      </c>
      <c r="DS8" s="10">
        <f>'Raw Data'!HF98</f>
        <v>53</v>
      </c>
      <c r="DT8" s="10">
        <f>'Raw Data'!HG98</f>
        <v>65</v>
      </c>
      <c r="DU8" s="10">
        <f>'Raw Data'!HH98</f>
        <v>86</v>
      </c>
      <c r="DV8" s="10">
        <f>'Raw Data'!HI98</f>
        <v>92</v>
      </c>
      <c r="DW8" s="10">
        <f>'Raw Data'!HJ98</f>
        <v>97</v>
      </c>
      <c r="DX8" s="10">
        <f>'Raw Data'!HK98</f>
        <v>84</v>
      </c>
      <c r="DY8" s="10">
        <f>'Raw Data'!HL98</f>
        <v>80</v>
      </c>
      <c r="DZ8" s="10">
        <f>'Raw Data'!HM98</f>
        <v>73</v>
      </c>
      <c r="EA8" s="10">
        <f>'Raw Data'!HN98</f>
        <v>68</v>
      </c>
      <c r="EB8" s="10">
        <f>'Raw Data'!HO98</f>
        <v>64</v>
      </c>
      <c r="EC8" s="10">
        <f>'Raw Data'!HP98</f>
        <v>68</v>
      </c>
      <c r="ED8" s="10">
        <f>'Raw Data'!HQ98</f>
        <v>50</v>
      </c>
      <c r="EE8" s="10">
        <f>'Raw Data'!HR98</f>
        <v>54</v>
      </c>
      <c r="EF8" s="10">
        <f>'Raw Data'!HS98</f>
        <v>66</v>
      </c>
      <c r="EG8" s="10">
        <f>'Raw Data'!HT98</f>
        <v>67</v>
      </c>
      <c r="EH8" s="10">
        <f>'Raw Data'!HU98</f>
        <v>75</v>
      </c>
      <c r="EI8" s="10">
        <f>'Raw Data'!HV98</f>
        <v>47</v>
      </c>
      <c r="EJ8" s="10">
        <f>'Raw Data'!HW98</f>
        <v>51</v>
      </c>
      <c r="EK8" s="10">
        <f>'Raw Data'!HX98</f>
        <v>54</v>
      </c>
      <c r="EL8" s="10">
        <f>'Raw Data'!HY98</f>
        <v>44</v>
      </c>
      <c r="EM8" s="10">
        <f>'Raw Data'!HZ98</f>
        <v>40</v>
      </c>
      <c r="EN8" s="10">
        <f>'Raw Data'!IA98</f>
        <v>29</v>
      </c>
      <c r="EO8" s="10">
        <f>'Raw Data'!IB98</f>
        <v>33</v>
      </c>
      <c r="EP8" s="10">
        <f>'Raw Data'!IC98</f>
        <v>33</v>
      </c>
      <c r="EQ8" s="10">
        <f>'Raw Data'!ID98</f>
        <v>27</v>
      </c>
      <c r="ER8" s="10">
        <f>'Raw Data'!IE98</f>
        <v>36</v>
      </c>
      <c r="ES8" s="10">
        <f>'Raw Data'!IF98</f>
        <v>39</v>
      </c>
      <c r="ET8" s="10">
        <f>'Raw Data'!IG98</f>
        <v>34</v>
      </c>
      <c r="EU8" s="10">
        <f>'Raw Data'!IH98</f>
        <v>47</v>
      </c>
      <c r="EV8" s="10">
        <f>'Raw Data'!II98</f>
        <v>39</v>
      </c>
      <c r="EW8" s="10">
        <f>'Raw Data'!IJ98</f>
        <v>42</v>
      </c>
      <c r="EX8" s="10">
        <f>'Raw Data'!IK98</f>
        <v>0</v>
      </c>
      <c r="EY8" s="10">
        <f>'Raw Data'!IL98</f>
        <v>0</v>
      </c>
      <c r="EZ8" s="10">
        <f>'Raw Data'!IM98</f>
        <v>0</v>
      </c>
      <c r="FA8" s="10">
        <f>'Raw Data'!IN98</f>
        <v>0</v>
      </c>
      <c r="FB8" s="10">
        <f>'Raw Data'!IO98</f>
        <v>0</v>
      </c>
      <c r="FC8" s="10">
        <f>'Raw Data'!IP98</f>
        <v>0</v>
      </c>
      <c r="FD8" s="10">
        <f>'Raw Data'!IQ98</f>
        <v>0</v>
      </c>
      <c r="FE8" s="10">
        <f>'Raw Data'!IR98</f>
        <v>0</v>
      </c>
      <c r="FF8" s="10">
        <f>'Raw Data'!IS98</f>
        <v>0</v>
      </c>
      <c r="FG8" s="10">
        <f>'Raw Data'!IT98</f>
        <v>0</v>
      </c>
      <c r="FH8" s="10">
        <f>'Raw Data'!IU98</f>
        <v>0</v>
      </c>
      <c r="FI8" s="10">
        <f>'Raw Data'!IV98</f>
        <v>0</v>
      </c>
      <c r="FJ8" s="10">
        <f>'Raw Data'!IW98</f>
        <v>0</v>
      </c>
      <c r="FK8" s="10">
        <f>'Raw Data'!IX98</f>
        <v>0</v>
      </c>
      <c r="FL8" s="10">
        <f>'Raw Data'!IY98</f>
        <v>0</v>
      </c>
      <c r="FM8" s="10">
        <f>'Raw Data'!IZ98</f>
        <v>0</v>
      </c>
      <c r="FN8" s="10">
        <f>'Raw Data'!JA98</f>
        <v>0</v>
      </c>
      <c r="FO8" s="10">
        <f>'Raw Data'!JB98</f>
        <v>0</v>
      </c>
      <c r="FP8" s="10">
        <f>'Raw Data'!JC98</f>
        <v>0</v>
      </c>
      <c r="FQ8" s="10">
        <f>'Raw Data'!JD98</f>
        <v>0</v>
      </c>
      <c r="FR8" s="10">
        <f>'Raw Data'!JE98</f>
        <v>0</v>
      </c>
      <c r="FS8" s="10">
        <f>'Raw Data'!JF98</f>
        <v>0</v>
      </c>
      <c r="FT8" s="10">
        <f>'Raw Data'!JG98</f>
        <v>0</v>
      </c>
      <c r="FU8" s="10">
        <f>'Raw Data'!JH98</f>
        <v>0</v>
      </c>
      <c r="FV8" s="10">
        <f>'Raw Data'!JI98</f>
        <v>0</v>
      </c>
      <c r="FW8" s="10">
        <f>'Raw Data'!JJ98</f>
        <v>0</v>
      </c>
      <c r="FX8" s="10">
        <f>'Raw Data'!JK98</f>
        <v>0</v>
      </c>
      <c r="FY8" s="10">
        <f>'Raw Data'!JL98</f>
        <v>0</v>
      </c>
    </row>
    <row r="9" spans="1:181" ht="14.25" customHeight="1" x14ac:dyDescent="0.35">
      <c r="A9" s="37" t="s">
        <v>102</v>
      </c>
      <c r="B9" s="10">
        <f>'Raw Data'!CO99</f>
        <v>1</v>
      </c>
      <c r="C9" s="10">
        <f>'Raw Data'!CP99</f>
        <v>0</v>
      </c>
      <c r="D9" s="10">
        <f>'Raw Data'!CQ99</f>
        <v>1</v>
      </c>
      <c r="E9" s="10">
        <f>'Raw Data'!CR99</f>
        <v>1</v>
      </c>
      <c r="F9" s="10">
        <f>'Raw Data'!CS99</f>
        <v>0</v>
      </c>
      <c r="G9" s="10">
        <f>'Raw Data'!CT99</f>
        <v>0</v>
      </c>
      <c r="H9" s="10">
        <f>'Raw Data'!CU99</f>
        <v>0</v>
      </c>
      <c r="I9" s="10">
        <f>'Raw Data'!CV99</f>
        <v>0</v>
      </c>
      <c r="J9" s="10">
        <f>'Raw Data'!CW99</f>
        <v>0</v>
      </c>
      <c r="K9" s="10">
        <f>'Raw Data'!CX99</f>
        <v>0</v>
      </c>
      <c r="L9" s="10">
        <f>'Raw Data'!CY99</f>
        <v>2</v>
      </c>
      <c r="M9" s="10">
        <f>'Raw Data'!CZ99</f>
        <v>1</v>
      </c>
      <c r="N9" s="10">
        <f>'Raw Data'!DA99</f>
        <v>0</v>
      </c>
      <c r="O9" s="10">
        <f>'Raw Data'!DB99</f>
        <v>0</v>
      </c>
      <c r="P9" s="10">
        <f>'Raw Data'!DC99</f>
        <v>2</v>
      </c>
      <c r="Q9" s="10">
        <f>'Raw Data'!DD99</f>
        <v>2</v>
      </c>
      <c r="R9" s="10">
        <f>'Raw Data'!DE99</f>
        <v>1</v>
      </c>
      <c r="S9" s="10">
        <f>'Raw Data'!DF99</f>
        <v>0</v>
      </c>
      <c r="T9" s="10">
        <f>'Raw Data'!DG99</f>
        <v>0</v>
      </c>
      <c r="U9" s="10">
        <f>'Raw Data'!DH99</f>
        <v>1</v>
      </c>
      <c r="V9" s="10">
        <f>'Raw Data'!DI99</f>
        <v>0</v>
      </c>
      <c r="W9" s="10">
        <f>'Raw Data'!DJ99</f>
        <v>5</v>
      </c>
      <c r="X9" s="10">
        <f>'Raw Data'!DK99</f>
        <v>2</v>
      </c>
      <c r="Y9" s="10">
        <f>'Raw Data'!DL99</f>
        <v>3</v>
      </c>
      <c r="Z9" s="10">
        <f>'Raw Data'!DM99</f>
        <v>5</v>
      </c>
      <c r="AA9" s="10">
        <f>'Raw Data'!DN99</f>
        <v>16</v>
      </c>
      <c r="AB9" s="10">
        <f>'Raw Data'!DO99</f>
        <v>4</v>
      </c>
      <c r="AC9" s="10">
        <f>'Raw Data'!DP99</f>
        <v>4</v>
      </c>
      <c r="AD9" s="10">
        <f>'Raw Data'!DQ99</f>
        <v>0</v>
      </c>
      <c r="AE9" s="10">
        <f>'Raw Data'!DR99</f>
        <v>2</v>
      </c>
      <c r="AF9" s="10">
        <f>'Raw Data'!DS99</f>
        <v>0</v>
      </c>
      <c r="AG9" s="10">
        <f>'Raw Data'!DT99</f>
        <v>0</v>
      </c>
      <c r="AH9" s="10">
        <f>'Raw Data'!DU99</f>
        <v>1</v>
      </c>
      <c r="AI9" s="10">
        <f>'Raw Data'!DV99</f>
        <v>1</v>
      </c>
      <c r="AJ9" s="10">
        <f>'Raw Data'!DW99</f>
        <v>0</v>
      </c>
      <c r="AK9" s="10">
        <f>'Raw Data'!DX99</f>
        <v>3</v>
      </c>
      <c r="AL9" s="10">
        <f>'Raw Data'!DY99</f>
        <v>0</v>
      </c>
      <c r="AM9" s="10">
        <f>'Raw Data'!DZ99</f>
        <v>0</v>
      </c>
      <c r="AN9" s="10">
        <f>'Raw Data'!EA99</f>
        <v>1</v>
      </c>
      <c r="AO9" s="10">
        <f>'Raw Data'!EB99</f>
        <v>0</v>
      </c>
      <c r="AP9" s="10">
        <f>'Raw Data'!EC99</f>
        <v>1</v>
      </c>
      <c r="AQ9" s="10">
        <f>'Raw Data'!ED99</f>
        <v>3</v>
      </c>
      <c r="AR9" s="10">
        <f>'Raw Data'!EE99</f>
        <v>0</v>
      </c>
      <c r="AS9" s="10">
        <f>'Raw Data'!EF99</f>
        <v>2</v>
      </c>
      <c r="AT9" s="10">
        <f>'Raw Data'!EG99</f>
        <v>0</v>
      </c>
      <c r="AU9" s="10">
        <f>'Raw Data'!EH99</f>
        <v>1</v>
      </c>
      <c r="AV9" s="10">
        <f>'Raw Data'!EI99</f>
        <v>1</v>
      </c>
      <c r="AW9" s="10">
        <f>'Raw Data'!EJ99</f>
        <v>2</v>
      </c>
      <c r="AX9" s="10">
        <f>'Raw Data'!EK99</f>
        <v>3</v>
      </c>
      <c r="AY9" s="10">
        <f>'Raw Data'!EL99</f>
        <v>0</v>
      </c>
      <c r="AZ9" s="10">
        <f>'Raw Data'!EM99</f>
        <v>0</v>
      </c>
      <c r="BA9" s="10">
        <f>'Raw Data'!EN99</f>
        <v>0</v>
      </c>
      <c r="BB9" s="10">
        <f>'Raw Data'!EO99</f>
        <v>1</v>
      </c>
      <c r="BC9" s="10">
        <f>'Raw Data'!EP99</f>
        <v>1</v>
      </c>
      <c r="BD9" s="10">
        <f>'Raw Data'!EQ99</f>
        <v>1</v>
      </c>
      <c r="BE9" s="10">
        <f>'Raw Data'!ER99</f>
        <v>0</v>
      </c>
      <c r="BF9" s="10">
        <f>'Raw Data'!ES99</f>
        <v>1</v>
      </c>
      <c r="BG9" s="10">
        <f>'Raw Data'!ET99</f>
        <v>1</v>
      </c>
      <c r="BH9" s="10">
        <f>'Raw Data'!EU99</f>
        <v>0</v>
      </c>
      <c r="BI9" s="10">
        <f>'Raw Data'!EV99</f>
        <v>4</v>
      </c>
      <c r="BJ9" s="10">
        <f>'Raw Data'!EW99</f>
        <v>0</v>
      </c>
      <c r="BK9" s="10">
        <f>'Raw Data'!EX99</f>
        <v>1</v>
      </c>
      <c r="BL9" s="10">
        <f>'Raw Data'!EY99</f>
        <v>1</v>
      </c>
      <c r="BM9" s="10">
        <f>'Raw Data'!EZ99</f>
        <v>1</v>
      </c>
      <c r="BN9" s="10">
        <f>'Raw Data'!FA99</f>
        <v>3</v>
      </c>
      <c r="BO9" s="10">
        <f>'Raw Data'!FB99</f>
        <v>0</v>
      </c>
      <c r="BP9" s="10">
        <f>'Raw Data'!FC99</f>
        <v>1</v>
      </c>
      <c r="BQ9" s="10">
        <f>'Raw Data'!FD99</f>
        <v>0</v>
      </c>
      <c r="BR9" s="10">
        <f>'Raw Data'!FE99</f>
        <v>0</v>
      </c>
      <c r="BS9" s="10">
        <f>'Raw Data'!FF99</f>
        <v>1</v>
      </c>
      <c r="BT9" s="10">
        <f>'Raw Data'!FG99</f>
        <v>0</v>
      </c>
      <c r="BU9" s="10">
        <f>'Raw Data'!FH99</f>
        <v>1</v>
      </c>
      <c r="BV9" s="10">
        <f>'Raw Data'!FI99</f>
        <v>0</v>
      </c>
      <c r="BW9" s="10">
        <f>'Raw Data'!FJ99</f>
        <v>2</v>
      </c>
      <c r="BX9" s="10">
        <f>'Raw Data'!FK99</f>
        <v>2</v>
      </c>
      <c r="BY9" s="10">
        <f>'Raw Data'!FL99</f>
        <v>0</v>
      </c>
      <c r="BZ9" s="10">
        <f>'Raw Data'!FM99</f>
        <v>0</v>
      </c>
      <c r="CA9" s="10">
        <f>'Raw Data'!FN99</f>
        <v>10</v>
      </c>
      <c r="CB9" s="10">
        <f>'Raw Data'!FO99</f>
        <v>1</v>
      </c>
      <c r="CC9" s="10">
        <f>'Raw Data'!FP99</f>
        <v>2</v>
      </c>
      <c r="CD9" s="10">
        <f>'Raw Data'!FQ99</f>
        <v>1</v>
      </c>
      <c r="CE9" s="10">
        <f>'Raw Data'!FR99</f>
        <v>0</v>
      </c>
      <c r="CF9" s="10">
        <f>'Raw Data'!FS99</f>
        <v>0</v>
      </c>
      <c r="CG9" s="10">
        <f>'Raw Data'!FT99</f>
        <v>0</v>
      </c>
      <c r="CH9" s="10">
        <f>'Raw Data'!FU99</f>
        <v>0</v>
      </c>
      <c r="CI9" s="10">
        <f>'Raw Data'!FV99</f>
        <v>0</v>
      </c>
      <c r="CJ9" s="10">
        <f>'Raw Data'!FW99</f>
        <v>4</v>
      </c>
      <c r="CK9" s="10">
        <f>'Raw Data'!FX99</f>
        <v>0</v>
      </c>
      <c r="CL9" s="10">
        <f>'Raw Data'!FY99</f>
        <v>2</v>
      </c>
      <c r="CM9" s="10">
        <f>'Raw Data'!FZ99</f>
        <v>0</v>
      </c>
      <c r="CN9" s="10">
        <f>'Raw Data'!GA99</f>
        <v>2</v>
      </c>
      <c r="CO9" s="10">
        <f>'Raw Data'!GB99</f>
        <v>0</v>
      </c>
      <c r="CP9" s="10">
        <f>'Raw Data'!GC99</f>
        <v>1</v>
      </c>
      <c r="CQ9" s="10">
        <f>'Raw Data'!GD99</f>
        <v>1</v>
      </c>
      <c r="CR9" s="10">
        <f>'Raw Data'!GE99</f>
        <v>1</v>
      </c>
      <c r="CS9" s="10">
        <f>'Raw Data'!GF99</f>
        <v>0</v>
      </c>
      <c r="CT9" s="10">
        <f>'Raw Data'!GG99</f>
        <v>0</v>
      </c>
      <c r="CU9" s="10">
        <f>'Raw Data'!GH99</f>
        <v>0</v>
      </c>
      <c r="CV9" s="10">
        <f>'Raw Data'!GI99</f>
        <v>3</v>
      </c>
      <c r="CW9" s="10">
        <f>'Raw Data'!GJ99</f>
        <v>0</v>
      </c>
      <c r="CX9" s="10">
        <f>'Raw Data'!GK99</f>
        <v>0</v>
      </c>
      <c r="CY9" s="10">
        <f>'Raw Data'!GL99</f>
        <v>0</v>
      </c>
      <c r="CZ9" s="10">
        <f>'Raw Data'!GM99</f>
        <v>1</v>
      </c>
      <c r="DA9" s="10">
        <f>'Raw Data'!GN99</f>
        <v>2</v>
      </c>
      <c r="DB9" s="10">
        <f>'Raw Data'!GO99</f>
        <v>0</v>
      </c>
      <c r="DC9" s="10">
        <f>'Raw Data'!GP99</f>
        <v>0</v>
      </c>
      <c r="DD9" s="10">
        <f>'Raw Data'!GQ99</f>
        <v>0</v>
      </c>
      <c r="DE9" s="10">
        <f>'Raw Data'!GR99</f>
        <v>2</v>
      </c>
      <c r="DF9" s="10">
        <f>'Raw Data'!GS99</f>
        <v>0</v>
      </c>
      <c r="DG9" s="10">
        <f>'Raw Data'!GT99</f>
        <v>0</v>
      </c>
      <c r="DH9" s="10">
        <f>'Raw Data'!GU99</f>
        <v>1</v>
      </c>
      <c r="DI9" s="10">
        <f>'Raw Data'!GV99</f>
        <v>1</v>
      </c>
      <c r="DJ9" s="10">
        <f>'Raw Data'!GW99</f>
        <v>0</v>
      </c>
      <c r="DK9" s="10">
        <f>'Raw Data'!GX99</f>
        <v>0</v>
      </c>
      <c r="DL9" s="10">
        <f>'Raw Data'!GY99</f>
        <v>0</v>
      </c>
      <c r="DM9" s="10">
        <f>'Raw Data'!GZ99</f>
        <v>0</v>
      </c>
      <c r="DN9" s="10">
        <f>'Raw Data'!HA99</f>
        <v>1</v>
      </c>
      <c r="DO9" s="10">
        <f>'Raw Data'!HB99</f>
        <v>1</v>
      </c>
      <c r="DP9" s="10">
        <f>'Raw Data'!HC99</f>
        <v>1</v>
      </c>
      <c r="DQ9" s="10">
        <f>'Raw Data'!HD99</f>
        <v>0</v>
      </c>
      <c r="DR9" s="10">
        <f>'Raw Data'!HE99</f>
        <v>1</v>
      </c>
      <c r="DS9" s="10">
        <f>'Raw Data'!HF99</f>
        <v>0</v>
      </c>
      <c r="DT9" s="10">
        <f>'Raw Data'!HG99</f>
        <v>1</v>
      </c>
      <c r="DU9" s="10">
        <f>'Raw Data'!HH99</f>
        <v>2</v>
      </c>
      <c r="DV9" s="10">
        <f>'Raw Data'!HI99</f>
        <v>1</v>
      </c>
      <c r="DW9" s="10">
        <f>'Raw Data'!HJ99</f>
        <v>3</v>
      </c>
      <c r="DX9" s="10">
        <f>'Raw Data'!HK99</f>
        <v>3</v>
      </c>
      <c r="DY9" s="10">
        <f>'Raw Data'!HL99</f>
        <v>2</v>
      </c>
      <c r="DZ9" s="10">
        <f>'Raw Data'!HM99</f>
        <v>2</v>
      </c>
      <c r="EA9" s="10">
        <f>'Raw Data'!HN99</f>
        <v>1</v>
      </c>
      <c r="EB9" s="10">
        <f>'Raw Data'!HO99</f>
        <v>1</v>
      </c>
      <c r="EC9" s="10">
        <f>'Raw Data'!HP99</f>
        <v>3</v>
      </c>
      <c r="ED9" s="10">
        <f>'Raw Data'!HQ99</f>
        <v>2</v>
      </c>
      <c r="EE9" s="10">
        <f>'Raw Data'!HR99</f>
        <v>1</v>
      </c>
      <c r="EF9" s="10">
        <f>'Raw Data'!HS99</f>
        <v>4</v>
      </c>
      <c r="EG9" s="10">
        <f>'Raw Data'!HT99</f>
        <v>2</v>
      </c>
      <c r="EH9" s="10">
        <f>'Raw Data'!HU99</f>
        <v>1</v>
      </c>
      <c r="EI9" s="10">
        <f>'Raw Data'!HV99</f>
        <v>1</v>
      </c>
      <c r="EJ9" s="10">
        <f>'Raw Data'!HW99</f>
        <v>3</v>
      </c>
      <c r="EK9" s="10">
        <f>'Raw Data'!HX99</f>
        <v>1</v>
      </c>
      <c r="EL9" s="10">
        <f>'Raw Data'!HY99</f>
        <v>2</v>
      </c>
      <c r="EM9" s="10">
        <f>'Raw Data'!HZ99</f>
        <v>2</v>
      </c>
      <c r="EN9" s="10">
        <f>'Raw Data'!IA99</f>
        <v>0</v>
      </c>
      <c r="EO9" s="10">
        <f>'Raw Data'!IB99</f>
        <v>2</v>
      </c>
      <c r="EP9" s="10">
        <f>'Raw Data'!IC99</f>
        <v>3</v>
      </c>
      <c r="EQ9" s="10">
        <f>'Raw Data'!ID99</f>
        <v>4</v>
      </c>
      <c r="ER9" s="10">
        <f>'Raw Data'!IE99</f>
        <v>1</v>
      </c>
      <c r="ES9" s="10">
        <f>'Raw Data'!IF99</f>
        <v>0</v>
      </c>
      <c r="ET9" s="10">
        <f>'Raw Data'!IG99</f>
        <v>2</v>
      </c>
      <c r="EU9" s="10">
        <f>'Raw Data'!IH99</f>
        <v>2</v>
      </c>
      <c r="EV9" s="10">
        <f>'Raw Data'!II99</f>
        <v>1</v>
      </c>
      <c r="EW9" s="10">
        <f>'Raw Data'!IJ99</f>
        <v>1</v>
      </c>
      <c r="EX9" s="10">
        <f>'Raw Data'!IK99</f>
        <v>0</v>
      </c>
      <c r="EY9" s="10">
        <f>'Raw Data'!IL99</f>
        <v>0</v>
      </c>
      <c r="EZ9" s="10">
        <f>'Raw Data'!IM99</f>
        <v>0</v>
      </c>
      <c r="FA9" s="10">
        <f>'Raw Data'!IN99</f>
        <v>0</v>
      </c>
      <c r="FB9" s="10">
        <f>'Raw Data'!IO99</f>
        <v>0</v>
      </c>
      <c r="FC9" s="10">
        <f>'Raw Data'!IP99</f>
        <v>0</v>
      </c>
      <c r="FD9" s="10">
        <f>'Raw Data'!IQ99</f>
        <v>0</v>
      </c>
      <c r="FE9" s="10">
        <f>'Raw Data'!IR99</f>
        <v>0</v>
      </c>
      <c r="FF9" s="10">
        <f>'Raw Data'!IS99</f>
        <v>0</v>
      </c>
      <c r="FG9" s="10">
        <f>'Raw Data'!IT99</f>
        <v>0</v>
      </c>
      <c r="FH9" s="10">
        <f>'Raw Data'!IU99</f>
        <v>0</v>
      </c>
      <c r="FI9" s="10">
        <f>'Raw Data'!IV99</f>
        <v>0</v>
      </c>
      <c r="FJ9" s="10">
        <f>'Raw Data'!IW99</f>
        <v>0</v>
      </c>
      <c r="FK9" s="10">
        <f>'Raw Data'!IX99</f>
        <v>0</v>
      </c>
      <c r="FL9" s="10">
        <f>'Raw Data'!IY99</f>
        <v>0</v>
      </c>
      <c r="FM9" s="10">
        <f>'Raw Data'!IZ99</f>
        <v>0</v>
      </c>
      <c r="FN9" s="10">
        <f>'Raw Data'!JA99</f>
        <v>0</v>
      </c>
      <c r="FO9" s="10">
        <f>'Raw Data'!JB99</f>
        <v>0</v>
      </c>
      <c r="FP9" s="10">
        <f>'Raw Data'!JC99</f>
        <v>0</v>
      </c>
      <c r="FQ9" s="10">
        <f>'Raw Data'!JD99</f>
        <v>0</v>
      </c>
      <c r="FR9" s="10">
        <f>'Raw Data'!JE99</f>
        <v>0</v>
      </c>
      <c r="FS9" s="10">
        <f>'Raw Data'!JF99</f>
        <v>0</v>
      </c>
      <c r="FT9" s="10">
        <f>'Raw Data'!JG99</f>
        <v>0</v>
      </c>
      <c r="FU9" s="10">
        <f>'Raw Data'!JH99</f>
        <v>0</v>
      </c>
      <c r="FV9" s="10">
        <f>'Raw Data'!JI99</f>
        <v>0</v>
      </c>
      <c r="FW9" s="10">
        <f>'Raw Data'!JJ99</f>
        <v>0</v>
      </c>
      <c r="FX9" s="10">
        <f>'Raw Data'!JK99</f>
        <v>0</v>
      </c>
      <c r="FY9" s="10">
        <f>'Raw Data'!JL99</f>
        <v>0</v>
      </c>
    </row>
    <row r="10" spans="1:181" ht="14.25" customHeight="1" x14ac:dyDescent="0.35">
      <c r="A10" s="37" t="s">
        <v>103</v>
      </c>
      <c r="B10" s="10">
        <f>'Raw Data'!CO100</f>
        <v>0</v>
      </c>
      <c r="C10" s="10">
        <f>'Raw Data'!CP100</f>
        <v>2</v>
      </c>
      <c r="D10" s="10">
        <f>'Raw Data'!CQ100</f>
        <v>0</v>
      </c>
      <c r="E10" s="10">
        <f>'Raw Data'!CR100</f>
        <v>1</v>
      </c>
      <c r="F10" s="10">
        <f>'Raw Data'!CS100</f>
        <v>2</v>
      </c>
      <c r="G10" s="10">
        <f>'Raw Data'!CT100</f>
        <v>0</v>
      </c>
      <c r="H10" s="10">
        <f>'Raw Data'!CU100</f>
        <v>0</v>
      </c>
      <c r="I10" s="10">
        <f>'Raw Data'!CV100</f>
        <v>1</v>
      </c>
      <c r="J10" s="10">
        <f>'Raw Data'!CW100</f>
        <v>0</v>
      </c>
      <c r="K10" s="10">
        <f>'Raw Data'!CX100</f>
        <v>0</v>
      </c>
      <c r="L10" s="10">
        <f>'Raw Data'!CY100</f>
        <v>13</v>
      </c>
      <c r="M10" s="10">
        <f>'Raw Data'!CZ100</f>
        <v>8</v>
      </c>
      <c r="N10" s="10">
        <f>'Raw Data'!DA100</f>
        <v>1</v>
      </c>
      <c r="O10" s="10">
        <f>'Raw Data'!DB100</f>
        <v>0</v>
      </c>
      <c r="P10" s="10">
        <f>'Raw Data'!DC100</f>
        <v>10</v>
      </c>
      <c r="Q10" s="10">
        <f>'Raw Data'!DD100</f>
        <v>0</v>
      </c>
      <c r="R10" s="10">
        <f>'Raw Data'!DE100</f>
        <v>5</v>
      </c>
      <c r="S10" s="10">
        <f>'Raw Data'!DF100</f>
        <v>1</v>
      </c>
      <c r="T10" s="10">
        <f>'Raw Data'!DG100</f>
        <v>0</v>
      </c>
      <c r="U10" s="10">
        <f>'Raw Data'!DH100</f>
        <v>0</v>
      </c>
      <c r="V10" s="10">
        <f>'Raw Data'!DI100</f>
        <v>1</v>
      </c>
      <c r="W10" s="10">
        <f>'Raw Data'!DJ100</f>
        <v>0</v>
      </c>
      <c r="X10" s="10">
        <f>'Raw Data'!DK100</f>
        <v>0</v>
      </c>
      <c r="Y10" s="10">
        <f>'Raw Data'!DL100</f>
        <v>0</v>
      </c>
      <c r="Z10" s="10">
        <f>'Raw Data'!DM100</f>
        <v>0</v>
      </c>
      <c r="AA10" s="10">
        <f>'Raw Data'!DN100</f>
        <v>1</v>
      </c>
      <c r="AB10" s="10">
        <f>'Raw Data'!DO100</f>
        <v>0</v>
      </c>
      <c r="AC10" s="10">
        <f>'Raw Data'!DP100</f>
        <v>1</v>
      </c>
      <c r="AD10" s="10">
        <f>'Raw Data'!DQ100</f>
        <v>1</v>
      </c>
      <c r="AE10" s="10">
        <f>'Raw Data'!DR100</f>
        <v>0</v>
      </c>
      <c r="AF10" s="10">
        <f>'Raw Data'!DS100</f>
        <v>1</v>
      </c>
      <c r="AG10" s="10">
        <f>'Raw Data'!DT100</f>
        <v>2</v>
      </c>
      <c r="AH10" s="10">
        <f>'Raw Data'!DU100</f>
        <v>2</v>
      </c>
      <c r="AI10" s="10">
        <f>'Raw Data'!DV100</f>
        <v>1</v>
      </c>
      <c r="AJ10" s="10">
        <f>'Raw Data'!DW100</f>
        <v>0</v>
      </c>
      <c r="AK10" s="10">
        <f>'Raw Data'!DX100</f>
        <v>1</v>
      </c>
      <c r="AL10" s="10">
        <f>'Raw Data'!DY100</f>
        <v>0</v>
      </c>
      <c r="AM10" s="10">
        <f>'Raw Data'!DZ100</f>
        <v>2</v>
      </c>
      <c r="AN10" s="10">
        <f>'Raw Data'!EA100</f>
        <v>0</v>
      </c>
      <c r="AO10" s="10">
        <f>'Raw Data'!EB100</f>
        <v>1</v>
      </c>
      <c r="AP10" s="10">
        <f>'Raw Data'!EC100</f>
        <v>0</v>
      </c>
      <c r="AQ10" s="10">
        <f>'Raw Data'!ED100</f>
        <v>2</v>
      </c>
      <c r="AR10" s="10">
        <f>'Raw Data'!EE100</f>
        <v>2</v>
      </c>
      <c r="AS10" s="10">
        <f>'Raw Data'!EF100</f>
        <v>2</v>
      </c>
      <c r="AT10" s="10">
        <f>'Raw Data'!EG100</f>
        <v>0</v>
      </c>
      <c r="AU10" s="10">
        <f>'Raw Data'!EH100</f>
        <v>4</v>
      </c>
      <c r="AV10" s="10">
        <f>'Raw Data'!EI100</f>
        <v>2</v>
      </c>
      <c r="AW10" s="10">
        <f>'Raw Data'!EJ100</f>
        <v>1</v>
      </c>
      <c r="AX10" s="10">
        <f>'Raw Data'!EK100</f>
        <v>0</v>
      </c>
      <c r="AY10" s="10">
        <f>'Raw Data'!EL100</f>
        <v>0</v>
      </c>
      <c r="AZ10" s="10">
        <f>'Raw Data'!EM100</f>
        <v>1</v>
      </c>
      <c r="BA10" s="10">
        <f>'Raw Data'!EN100</f>
        <v>0</v>
      </c>
      <c r="BB10" s="10">
        <f>'Raw Data'!EO100</f>
        <v>0</v>
      </c>
      <c r="BC10" s="10">
        <f>'Raw Data'!EP100</f>
        <v>0</v>
      </c>
      <c r="BD10" s="10">
        <f>'Raw Data'!EQ100</f>
        <v>3</v>
      </c>
      <c r="BE10" s="10">
        <f>'Raw Data'!ER100</f>
        <v>1</v>
      </c>
      <c r="BF10" s="10">
        <f>'Raw Data'!ES100</f>
        <v>2</v>
      </c>
      <c r="BG10" s="10">
        <f>'Raw Data'!ET100</f>
        <v>0</v>
      </c>
      <c r="BH10" s="10">
        <f>'Raw Data'!EU100</f>
        <v>0</v>
      </c>
      <c r="BI10" s="10">
        <f>'Raw Data'!EV100</f>
        <v>1</v>
      </c>
      <c r="BJ10" s="10">
        <f>'Raw Data'!EW100</f>
        <v>2</v>
      </c>
      <c r="BK10" s="10">
        <f>'Raw Data'!EX100</f>
        <v>1</v>
      </c>
      <c r="BL10" s="10">
        <f>'Raw Data'!EY100</f>
        <v>0</v>
      </c>
      <c r="BM10" s="10">
        <f>'Raw Data'!EZ100</f>
        <v>0</v>
      </c>
      <c r="BN10" s="10">
        <f>'Raw Data'!FA100</f>
        <v>1</v>
      </c>
      <c r="BO10" s="10">
        <f>'Raw Data'!FB100</f>
        <v>1</v>
      </c>
      <c r="BP10" s="10">
        <f>'Raw Data'!FC100</f>
        <v>3</v>
      </c>
      <c r="BQ10" s="10">
        <f>'Raw Data'!FD100</f>
        <v>1</v>
      </c>
      <c r="BR10" s="10">
        <f>'Raw Data'!FE100</f>
        <v>3</v>
      </c>
      <c r="BS10" s="10">
        <f>'Raw Data'!FF100</f>
        <v>1</v>
      </c>
      <c r="BT10" s="10">
        <f>'Raw Data'!FG100</f>
        <v>0</v>
      </c>
      <c r="BU10" s="10">
        <f>'Raw Data'!FH100</f>
        <v>1</v>
      </c>
      <c r="BV10" s="10">
        <f>'Raw Data'!FI100</f>
        <v>0</v>
      </c>
      <c r="BW10" s="10">
        <f>'Raw Data'!FJ100</f>
        <v>1</v>
      </c>
      <c r="BX10" s="10">
        <f>'Raw Data'!FK100</f>
        <v>3</v>
      </c>
      <c r="BY10" s="10">
        <f>'Raw Data'!FL100</f>
        <v>2</v>
      </c>
      <c r="BZ10" s="10">
        <f>'Raw Data'!FM100</f>
        <v>1</v>
      </c>
      <c r="CA10" s="10">
        <f>'Raw Data'!FN100</f>
        <v>0</v>
      </c>
      <c r="CB10" s="10">
        <f>'Raw Data'!FO100</f>
        <v>0</v>
      </c>
      <c r="CC10" s="10">
        <f>'Raw Data'!FP100</f>
        <v>2</v>
      </c>
      <c r="CD10" s="10">
        <f>'Raw Data'!FQ100</f>
        <v>0</v>
      </c>
      <c r="CE10" s="10">
        <f>'Raw Data'!FR100</f>
        <v>3</v>
      </c>
      <c r="CF10" s="10">
        <f>'Raw Data'!FS100</f>
        <v>1</v>
      </c>
      <c r="CG10" s="10">
        <f>'Raw Data'!FT100</f>
        <v>1</v>
      </c>
      <c r="CH10" s="10">
        <f>'Raw Data'!FU100</f>
        <v>1</v>
      </c>
      <c r="CI10" s="10">
        <f>'Raw Data'!FV100</f>
        <v>3</v>
      </c>
      <c r="CJ10" s="10">
        <f>'Raw Data'!FW100</f>
        <v>1</v>
      </c>
      <c r="CK10" s="10">
        <f>'Raw Data'!FX100</f>
        <v>0</v>
      </c>
      <c r="CL10" s="10">
        <f>'Raw Data'!FY100</f>
        <v>0</v>
      </c>
      <c r="CM10" s="10">
        <f>'Raw Data'!FZ100</f>
        <v>1</v>
      </c>
      <c r="CN10" s="10">
        <f>'Raw Data'!GA100</f>
        <v>0</v>
      </c>
      <c r="CO10" s="10">
        <f>'Raw Data'!GB100</f>
        <v>1</v>
      </c>
      <c r="CP10" s="10">
        <f>'Raw Data'!GC100</f>
        <v>0</v>
      </c>
      <c r="CQ10" s="10">
        <f>'Raw Data'!GD100</f>
        <v>1</v>
      </c>
      <c r="CR10" s="10">
        <f>'Raw Data'!GE100</f>
        <v>0</v>
      </c>
      <c r="CS10" s="10">
        <f>'Raw Data'!GF100</f>
        <v>0</v>
      </c>
      <c r="CT10" s="10">
        <f>'Raw Data'!GG100</f>
        <v>1</v>
      </c>
      <c r="CU10" s="10">
        <f>'Raw Data'!GH100</f>
        <v>1</v>
      </c>
      <c r="CV10" s="10">
        <f>'Raw Data'!GI100</f>
        <v>1</v>
      </c>
      <c r="CW10" s="10">
        <f>'Raw Data'!GJ100</f>
        <v>1</v>
      </c>
      <c r="CX10" s="10">
        <f>'Raw Data'!GK100</f>
        <v>0</v>
      </c>
      <c r="CY10" s="10">
        <f>'Raw Data'!GL100</f>
        <v>0</v>
      </c>
      <c r="CZ10" s="10">
        <f>'Raw Data'!GM100</f>
        <v>1</v>
      </c>
      <c r="DA10" s="10">
        <f>'Raw Data'!GN100</f>
        <v>0</v>
      </c>
      <c r="DB10" s="10">
        <f>'Raw Data'!GO100</f>
        <v>0</v>
      </c>
      <c r="DC10" s="10">
        <f>'Raw Data'!GP100</f>
        <v>3</v>
      </c>
      <c r="DD10" s="10">
        <f>'Raw Data'!GQ100</f>
        <v>2</v>
      </c>
      <c r="DE10" s="10">
        <f>'Raw Data'!GR100</f>
        <v>0</v>
      </c>
      <c r="DF10" s="10">
        <f>'Raw Data'!GS100</f>
        <v>0</v>
      </c>
      <c r="DG10" s="10">
        <f>'Raw Data'!GT100</f>
        <v>0</v>
      </c>
      <c r="DH10" s="10">
        <f>'Raw Data'!GU100</f>
        <v>4</v>
      </c>
      <c r="DI10" s="10">
        <f>'Raw Data'!GV100</f>
        <v>1</v>
      </c>
      <c r="DJ10" s="10">
        <f>'Raw Data'!GW100</f>
        <v>4</v>
      </c>
      <c r="DK10" s="10">
        <f>'Raw Data'!GX100</f>
        <v>0</v>
      </c>
      <c r="DL10" s="10">
        <f>'Raw Data'!GY100</f>
        <v>1</v>
      </c>
      <c r="DM10" s="10">
        <f>'Raw Data'!GZ100</f>
        <v>2</v>
      </c>
      <c r="DN10" s="10">
        <f>'Raw Data'!HA100</f>
        <v>2</v>
      </c>
      <c r="DO10" s="10">
        <f>'Raw Data'!HB100</f>
        <v>2</v>
      </c>
      <c r="DP10" s="10">
        <f>'Raw Data'!HC100</f>
        <v>1</v>
      </c>
      <c r="DQ10" s="10">
        <f>'Raw Data'!HD100</f>
        <v>0</v>
      </c>
      <c r="DR10" s="10">
        <f>'Raw Data'!HE100</f>
        <v>1</v>
      </c>
      <c r="DS10" s="10">
        <f>'Raw Data'!HF100</f>
        <v>2</v>
      </c>
      <c r="DT10" s="10">
        <f>'Raw Data'!HG100</f>
        <v>1</v>
      </c>
      <c r="DU10" s="10">
        <f>'Raw Data'!HH100</f>
        <v>2</v>
      </c>
      <c r="DV10" s="10">
        <f>'Raw Data'!HI100</f>
        <v>2</v>
      </c>
      <c r="DW10" s="10">
        <f>'Raw Data'!HJ100</f>
        <v>1</v>
      </c>
      <c r="DX10" s="10">
        <f>'Raw Data'!HK100</f>
        <v>4</v>
      </c>
      <c r="DY10" s="10">
        <f>'Raw Data'!HL100</f>
        <v>2</v>
      </c>
      <c r="DZ10" s="10">
        <f>'Raw Data'!HM100</f>
        <v>1</v>
      </c>
      <c r="EA10" s="10">
        <f>'Raw Data'!HN100</f>
        <v>2</v>
      </c>
      <c r="EB10" s="10">
        <f>'Raw Data'!HO100</f>
        <v>0</v>
      </c>
      <c r="EC10" s="10">
        <f>'Raw Data'!HP100</f>
        <v>1</v>
      </c>
      <c r="ED10" s="10">
        <f>'Raw Data'!HQ100</f>
        <v>1</v>
      </c>
      <c r="EE10" s="10">
        <f>'Raw Data'!HR100</f>
        <v>3</v>
      </c>
      <c r="EF10" s="10">
        <f>'Raw Data'!HS100</f>
        <v>1</v>
      </c>
      <c r="EG10" s="10">
        <f>'Raw Data'!HT100</f>
        <v>1</v>
      </c>
      <c r="EH10" s="10">
        <f>'Raw Data'!HU100</f>
        <v>2</v>
      </c>
      <c r="EI10" s="10">
        <f>'Raw Data'!HV100</f>
        <v>1</v>
      </c>
      <c r="EJ10" s="10">
        <f>'Raw Data'!HW100</f>
        <v>0</v>
      </c>
      <c r="EK10" s="10">
        <f>'Raw Data'!HX100</f>
        <v>1</v>
      </c>
      <c r="EL10" s="10">
        <f>'Raw Data'!HY100</f>
        <v>1</v>
      </c>
      <c r="EM10" s="10">
        <f>'Raw Data'!HZ100</f>
        <v>0</v>
      </c>
      <c r="EN10" s="10">
        <f>'Raw Data'!IA100</f>
        <v>1</v>
      </c>
      <c r="EO10" s="10">
        <f>'Raw Data'!IB100</f>
        <v>0</v>
      </c>
      <c r="EP10" s="10">
        <f>'Raw Data'!IC100</f>
        <v>0</v>
      </c>
      <c r="EQ10" s="10">
        <f>'Raw Data'!ID100</f>
        <v>1</v>
      </c>
      <c r="ER10" s="10">
        <f>'Raw Data'!IE100</f>
        <v>1</v>
      </c>
      <c r="ES10" s="10">
        <f>'Raw Data'!IF100</f>
        <v>0</v>
      </c>
      <c r="ET10" s="10">
        <f>'Raw Data'!IG100</f>
        <v>3</v>
      </c>
      <c r="EU10" s="10">
        <f>'Raw Data'!IH100</f>
        <v>1</v>
      </c>
      <c r="EV10" s="10">
        <f>'Raw Data'!II100</f>
        <v>2</v>
      </c>
      <c r="EW10" s="10">
        <f>'Raw Data'!IJ100</f>
        <v>2</v>
      </c>
      <c r="EX10" s="10">
        <f>'Raw Data'!IK100</f>
        <v>0</v>
      </c>
      <c r="EY10" s="10">
        <f>'Raw Data'!IL100</f>
        <v>0</v>
      </c>
      <c r="EZ10" s="10">
        <f>'Raw Data'!IM100</f>
        <v>0</v>
      </c>
      <c r="FA10" s="10">
        <f>'Raw Data'!IN100</f>
        <v>0</v>
      </c>
      <c r="FB10" s="10">
        <f>'Raw Data'!IO100</f>
        <v>0</v>
      </c>
      <c r="FC10" s="10">
        <f>'Raw Data'!IP100</f>
        <v>0</v>
      </c>
      <c r="FD10" s="10">
        <f>'Raw Data'!IQ100</f>
        <v>0</v>
      </c>
      <c r="FE10" s="10">
        <f>'Raw Data'!IR100</f>
        <v>0</v>
      </c>
      <c r="FF10" s="10">
        <f>'Raw Data'!IS100</f>
        <v>0</v>
      </c>
      <c r="FG10" s="10">
        <f>'Raw Data'!IT100</f>
        <v>0</v>
      </c>
      <c r="FH10" s="10">
        <f>'Raw Data'!IU100</f>
        <v>0</v>
      </c>
      <c r="FI10" s="10">
        <f>'Raw Data'!IV100</f>
        <v>0</v>
      </c>
      <c r="FJ10" s="10">
        <f>'Raw Data'!IW100</f>
        <v>0</v>
      </c>
      <c r="FK10" s="10">
        <f>'Raw Data'!IX100</f>
        <v>0</v>
      </c>
      <c r="FL10" s="10">
        <f>'Raw Data'!IY100</f>
        <v>0</v>
      </c>
      <c r="FM10" s="10">
        <f>'Raw Data'!IZ100</f>
        <v>0</v>
      </c>
      <c r="FN10" s="10">
        <f>'Raw Data'!JA100</f>
        <v>0</v>
      </c>
      <c r="FO10" s="10">
        <f>'Raw Data'!JB100</f>
        <v>0</v>
      </c>
      <c r="FP10" s="10">
        <f>'Raw Data'!JC100</f>
        <v>0</v>
      </c>
      <c r="FQ10" s="10">
        <f>'Raw Data'!JD100</f>
        <v>0</v>
      </c>
      <c r="FR10" s="10">
        <f>'Raw Data'!JE100</f>
        <v>0</v>
      </c>
      <c r="FS10" s="10">
        <f>'Raw Data'!JF100</f>
        <v>0</v>
      </c>
      <c r="FT10" s="10">
        <f>'Raw Data'!JG100</f>
        <v>0</v>
      </c>
      <c r="FU10" s="10">
        <f>'Raw Data'!JH100</f>
        <v>0</v>
      </c>
      <c r="FV10" s="10">
        <f>'Raw Data'!JI100</f>
        <v>0</v>
      </c>
      <c r="FW10" s="10">
        <f>'Raw Data'!JJ100</f>
        <v>0</v>
      </c>
      <c r="FX10" s="10">
        <f>'Raw Data'!JK100</f>
        <v>0</v>
      </c>
      <c r="FY10" s="10">
        <f>'Raw Data'!JL100</f>
        <v>0</v>
      </c>
    </row>
    <row r="11" spans="1:181" ht="14.25" customHeight="1" x14ac:dyDescent="0.35">
      <c r="A11" s="37" t="s">
        <v>104</v>
      </c>
      <c r="B11" s="10">
        <f>'Raw Data'!CO101</f>
        <v>0</v>
      </c>
      <c r="C11" s="10">
        <f>'Raw Data'!CP101</f>
        <v>0</v>
      </c>
      <c r="D11" s="10">
        <f>'Raw Data'!CQ101</f>
        <v>0</v>
      </c>
      <c r="E11" s="10">
        <f>'Raw Data'!CR101</f>
        <v>1</v>
      </c>
      <c r="F11" s="10">
        <f>'Raw Data'!CS101</f>
        <v>0</v>
      </c>
      <c r="G11" s="10">
        <f>'Raw Data'!CT101</f>
        <v>1</v>
      </c>
      <c r="H11" s="10">
        <f>'Raw Data'!CU101</f>
        <v>2</v>
      </c>
      <c r="I11" s="10">
        <f>'Raw Data'!CV101</f>
        <v>1</v>
      </c>
      <c r="J11" s="10">
        <f>'Raw Data'!CW101</f>
        <v>2</v>
      </c>
      <c r="K11" s="10">
        <f>'Raw Data'!CX101</f>
        <v>0</v>
      </c>
      <c r="L11" s="10">
        <f>'Raw Data'!CY101</f>
        <v>0</v>
      </c>
      <c r="M11" s="10">
        <f>'Raw Data'!CZ101</f>
        <v>4</v>
      </c>
      <c r="N11" s="10">
        <f>'Raw Data'!DA101</f>
        <v>0</v>
      </c>
      <c r="O11" s="10">
        <f>'Raw Data'!DB101</f>
        <v>0</v>
      </c>
      <c r="P11" s="10">
        <f>'Raw Data'!DC101</f>
        <v>1</v>
      </c>
      <c r="Q11" s="10">
        <f>'Raw Data'!DD101</f>
        <v>1</v>
      </c>
      <c r="R11" s="10">
        <f>'Raw Data'!DE101</f>
        <v>1</v>
      </c>
      <c r="S11" s="10">
        <f>'Raw Data'!DF101</f>
        <v>1</v>
      </c>
      <c r="T11" s="10">
        <f>'Raw Data'!DG101</f>
        <v>0</v>
      </c>
      <c r="U11" s="10">
        <f>'Raw Data'!DH101</f>
        <v>1</v>
      </c>
      <c r="V11" s="10">
        <f>'Raw Data'!DI101</f>
        <v>1</v>
      </c>
      <c r="W11" s="10">
        <f>'Raw Data'!DJ101</f>
        <v>0</v>
      </c>
      <c r="X11" s="10">
        <f>'Raw Data'!DK101</f>
        <v>0</v>
      </c>
      <c r="Y11" s="10">
        <f>'Raw Data'!DL101</f>
        <v>1</v>
      </c>
      <c r="Z11" s="10">
        <f>'Raw Data'!DM101</f>
        <v>0</v>
      </c>
      <c r="AA11" s="10">
        <f>'Raw Data'!DN101</f>
        <v>2</v>
      </c>
      <c r="AB11" s="10">
        <f>'Raw Data'!DO101</f>
        <v>2</v>
      </c>
      <c r="AC11" s="10">
        <f>'Raw Data'!DP101</f>
        <v>0</v>
      </c>
      <c r="AD11" s="10">
        <f>'Raw Data'!DQ101</f>
        <v>0</v>
      </c>
      <c r="AE11" s="10">
        <f>'Raw Data'!DR101</f>
        <v>1</v>
      </c>
      <c r="AF11" s="10">
        <f>'Raw Data'!DS101</f>
        <v>0</v>
      </c>
      <c r="AG11" s="10">
        <f>'Raw Data'!DT101</f>
        <v>0</v>
      </c>
      <c r="AH11" s="10">
        <f>'Raw Data'!DU101</f>
        <v>0</v>
      </c>
      <c r="AI11" s="10">
        <f>'Raw Data'!DV101</f>
        <v>1</v>
      </c>
      <c r="AJ11" s="10">
        <f>'Raw Data'!DW101</f>
        <v>4</v>
      </c>
      <c r="AK11" s="10">
        <f>'Raw Data'!DX101</f>
        <v>0</v>
      </c>
      <c r="AL11" s="10">
        <f>'Raw Data'!DY101</f>
        <v>0</v>
      </c>
      <c r="AM11" s="10">
        <f>'Raw Data'!DZ101</f>
        <v>3</v>
      </c>
      <c r="AN11" s="10">
        <f>'Raw Data'!EA101</f>
        <v>0</v>
      </c>
      <c r="AO11" s="10">
        <f>'Raw Data'!EB101</f>
        <v>0</v>
      </c>
      <c r="AP11" s="10">
        <f>'Raw Data'!EC101</f>
        <v>1</v>
      </c>
      <c r="AQ11" s="10">
        <f>'Raw Data'!ED101</f>
        <v>0</v>
      </c>
      <c r="AR11" s="10">
        <f>'Raw Data'!EE101</f>
        <v>1</v>
      </c>
      <c r="AS11" s="10">
        <f>'Raw Data'!EF101</f>
        <v>1</v>
      </c>
      <c r="AT11" s="10">
        <f>'Raw Data'!EG101</f>
        <v>1</v>
      </c>
      <c r="AU11" s="10">
        <f>'Raw Data'!EH101</f>
        <v>2</v>
      </c>
      <c r="AV11" s="10">
        <f>'Raw Data'!EI101</f>
        <v>2</v>
      </c>
      <c r="AW11" s="10">
        <f>'Raw Data'!EJ101</f>
        <v>2</v>
      </c>
      <c r="AX11" s="10">
        <f>'Raw Data'!EK101</f>
        <v>1</v>
      </c>
      <c r="AY11" s="10">
        <f>'Raw Data'!EL101</f>
        <v>1</v>
      </c>
      <c r="AZ11" s="10">
        <f>'Raw Data'!EM101</f>
        <v>0</v>
      </c>
      <c r="BA11" s="10">
        <f>'Raw Data'!EN101</f>
        <v>0</v>
      </c>
      <c r="BB11" s="10">
        <f>'Raw Data'!EO101</f>
        <v>1</v>
      </c>
      <c r="BC11" s="10">
        <f>'Raw Data'!EP101</f>
        <v>4</v>
      </c>
      <c r="BD11" s="10">
        <f>'Raw Data'!EQ101</f>
        <v>3</v>
      </c>
      <c r="BE11" s="10">
        <f>'Raw Data'!ER101</f>
        <v>1</v>
      </c>
      <c r="BF11" s="10">
        <f>'Raw Data'!ES101</f>
        <v>0</v>
      </c>
      <c r="BG11" s="10">
        <f>'Raw Data'!ET101</f>
        <v>2</v>
      </c>
      <c r="BH11" s="10">
        <f>'Raw Data'!EU101</f>
        <v>2</v>
      </c>
      <c r="BI11" s="10">
        <f>'Raw Data'!EV101</f>
        <v>3</v>
      </c>
      <c r="BJ11" s="10">
        <f>'Raw Data'!EW101</f>
        <v>1</v>
      </c>
      <c r="BK11" s="10">
        <f>'Raw Data'!EX101</f>
        <v>2</v>
      </c>
      <c r="BL11" s="10">
        <f>'Raw Data'!EY101</f>
        <v>4</v>
      </c>
      <c r="BM11" s="10">
        <f>'Raw Data'!EZ101</f>
        <v>2</v>
      </c>
      <c r="BN11" s="10">
        <f>'Raw Data'!FA101</f>
        <v>2</v>
      </c>
      <c r="BO11" s="10">
        <f>'Raw Data'!FB101</f>
        <v>0</v>
      </c>
      <c r="BP11" s="10">
        <f>'Raw Data'!FC101</f>
        <v>2</v>
      </c>
      <c r="BQ11" s="10">
        <f>'Raw Data'!FD101</f>
        <v>1</v>
      </c>
      <c r="BR11" s="10">
        <f>'Raw Data'!FE101</f>
        <v>1</v>
      </c>
      <c r="BS11" s="10">
        <f>'Raw Data'!FF101</f>
        <v>2</v>
      </c>
      <c r="BT11" s="10">
        <f>'Raw Data'!FG101</f>
        <v>2</v>
      </c>
      <c r="BU11" s="10">
        <f>'Raw Data'!FH101</f>
        <v>1</v>
      </c>
      <c r="BV11" s="10">
        <f>'Raw Data'!FI101</f>
        <v>2</v>
      </c>
      <c r="BW11" s="10">
        <f>'Raw Data'!FJ101</f>
        <v>0</v>
      </c>
      <c r="BX11" s="10">
        <f>'Raw Data'!FK101</f>
        <v>2</v>
      </c>
      <c r="BY11" s="10">
        <f>'Raw Data'!FL101</f>
        <v>4</v>
      </c>
      <c r="BZ11" s="10">
        <f>'Raw Data'!FM101</f>
        <v>1</v>
      </c>
      <c r="CA11" s="10">
        <f>'Raw Data'!FN101</f>
        <v>4</v>
      </c>
      <c r="CB11" s="10">
        <f>'Raw Data'!FO101</f>
        <v>1</v>
      </c>
      <c r="CC11" s="10">
        <f>'Raw Data'!FP101</f>
        <v>3</v>
      </c>
      <c r="CD11" s="10">
        <f>'Raw Data'!FQ101</f>
        <v>3</v>
      </c>
      <c r="CE11" s="10">
        <f>'Raw Data'!FR101</f>
        <v>2</v>
      </c>
      <c r="CF11" s="10">
        <f>'Raw Data'!FS101</f>
        <v>1</v>
      </c>
      <c r="CG11" s="10">
        <f>'Raw Data'!FT101</f>
        <v>2</v>
      </c>
      <c r="CH11" s="10">
        <f>'Raw Data'!FU101</f>
        <v>4</v>
      </c>
      <c r="CI11" s="10">
        <f>'Raw Data'!FV101</f>
        <v>1</v>
      </c>
      <c r="CJ11" s="10">
        <f>'Raw Data'!FW101</f>
        <v>1</v>
      </c>
      <c r="CK11" s="10">
        <f>'Raw Data'!FX101</f>
        <v>0</v>
      </c>
      <c r="CL11" s="10">
        <f>'Raw Data'!FY101</f>
        <v>1</v>
      </c>
      <c r="CM11" s="10">
        <f>'Raw Data'!FZ101</f>
        <v>2</v>
      </c>
      <c r="CN11" s="10">
        <f>'Raw Data'!GA101</f>
        <v>1</v>
      </c>
      <c r="CO11" s="10">
        <f>'Raw Data'!GB101</f>
        <v>0</v>
      </c>
      <c r="CP11" s="10">
        <f>'Raw Data'!GC101</f>
        <v>0</v>
      </c>
      <c r="CQ11" s="10">
        <f>'Raw Data'!GD101</f>
        <v>0</v>
      </c>
      <c r="CR11" s="10">
        <f>'Raw Data'!GE101</f>
        <v>0</v>
      </c>
      <c r="CS11" s="10">
        <f>'Raw Data'!GF101</f>
        <v>1</v>
      </c>
      <c r="CT11" s="10">
        <f>'Raw Data'!GG101</f>
        <v>2</v>
      </c>
      <c r="CU11" s="10">
        <f>'Raw Data'!GH101</f>
        <v>3</v>
      </c>
      <c r="CV11" s="10">
        <f>'Raw Data'!GI101</f>
        <v>1</v>
      </c>
      <c r="CW11" s="10">
        <f>'Raw Data'!GJ101</f>
        <v>1</v>
      </c>
      <c r="CX11" s="10">
        <f>'Raw Data'!GK101</f>
        <v>0</v>
      </c>
      <c r="CY11" s="10">
        <f>'Raw Data'!GL101</f>
        <v>2</v>
      </c>
      <c r="CZ11" s="10">
        <f>'Raw Data'!GM101</f>
        <v>2</v>
      </c>
      <c r="DA11" s="10">
        <f>'Raw Data'!GN101</f>
        <v>2</v>
      </c>
      <c r="DB11" s="10">
        <f>'Raw Data'!GO101</f>
        <v>2</v>
      </c>
      <c r="DC11" s="10">
        <f>'Raw Data'!GP101</f>
        <v>0</v>
      </c>
      <c r="DD11" s="10">
        <f>'Raw Data'!GQ101</f>
        <v>4</v>
      </c>
      <c r="DE11" s="10">
        <f>'Raw Data'!GR101</f>
        <v>1</v>
      </c>
      <c r="DF11" s="10">
        <f>'Raw Data'!GS101</f>
        <v>1</v>
      </c>
      <c r="DG11" s="10">
        <f>'Raw Data'!GT101</f>
        <v>0</v>
      </c>
      <c r="DH11" s="10">
        <f>'Raw Data'!GU101</f>
        <v>3</v>
      </c>
      <c r="DI11" s="10">
        <f>'Raw Data'!GV101</f>
        <v>1</v>
      </c>
      <c r="DJ11" s="10">
        <f>'Raw Data'!GW101</f>
        <v>2</v>
      </c>
      <c r="DK11" s="10">
        <f>'Raw Data'!GX101</f>
        <v>3</v>
      </c>
      <c r="DL11" s="10">
        <f>'Raw Data'!GY101</f>
        <v>3</v>
      </c>
      <c r="DM11" s="10">
        <f>'Raw Data'!GZ101</f>
        <v>3</v>
      </c>
      <c r="DN11" s="10">
        <f>'Raw Data'!HA101</f>
        <v>3</v>
      </c>
      <c r="DO11" s="10">
        <f>'Raw Data'!HB101</f>
        <v>1</v>
      </c>
      <c r="DP11" s="10">
        <f>'Raw Data'!HC101</f>
        <v>4</v>
      </c>
      <c r="DQ11" s="10">
        <f>'Raw Data'!HD101</f>
        <v>1</v>
      </c>
      <c r="DR11" s="10">
        <f>'Raw Data'!HE101</f>
        <v>3</v>
      </c>
      <c r="DS11" s="10">
        <f>'Raw Data'!HF101</f>
        <v>2</v>
      </c>
      <c r="DT11" s="10">
        <f>'Raw Data'!HG101</f>
        <v>0</v>
      </c>
      <c r="DU11" s="10">
        <f>'Raw Data'!HH101</f>
        <v>3</v>
      </c>
      <c r="DV11" s="10">
        <f>'Raw Data'!HI101</f>
        <v>4</v>
      </c>
      <c r="DW11" s="10">
        <f>'Raw Data'!HJ101</f>
        <v>2</v>
      </c>
      <c r="DX11" s="10">
        <f>'Raw Data'!HK101</f>
        <v>6</v>
      </c>
      <c r="DY11" s="10">
        <f>'Raw Data'!HL101</f>
        <v>5</v>
      </c>
      <c r="DZ11" s="10">
        <f>'Raw Data'!HM101</f>
        <v>5</v>
      </c>
      <c r="EA11" s="10">
        <f>'Raw Data'!HN101</f>
        <v>4</v>
      </c>
      <c r="EB11" s="10">
        <f>'Raw Data'!HO101</f>
        <v>5</v>
      </c>
      <c r="EC11" s="10">
        <f>'Raw Data'!HP101</f>
        <v>4</v>
      </c>
      <c r="ED11" s="10">
        <f>'Raw Data'!HQ101</f>
        <v>3</v>
      </c>
      <c r="EE11" s="10">
        <f>'Raw Data'!HR101</f>
        <v>3</v>
      </c>
      <c r="EF11" s="10">
        <f>'Raw Data'!HS101</f>
        <v>9</v>
      </c>
      <c r="EG11" s="10">
        <f>'Raw Data'!HT101</f>
        <v>5</v>
      </c>
      <c r="EH11" s="10">
        <f>'Raw Data'!HU101</f>
        <v>3</v>
      </c>
      <c r="EI11" s="10">
        <f>'Raw Data'!HV101</f>
        <v>2</v>
      </c>
      <c r="EJ11" s="10">
        <f>'Raw Data'!HW101</f>
        <v>2</v>
      </c>
      <c r="EK11" s="10">
        <f>'Raw Data'!HX101</f>
        <v>6</v>
      </c>
      <c r="EL11" s="10">
        <f>'Raw Data'!HY101</f>
        <v>1</v>
      </c>
      <c r="EM11" s="10">
        <f>'Raw Data'!HZ101</f>
        <v>1</v>
      </c>
      <c r="EN11" s="10">
        <f>'Raw Data'!IA101</f>
        <v>1</v>
      </c>
      <c r="EO11" s="10">
        <f>'Raw Data'!IB101</f>
        <v>1</v>
      </c>
      <c r="EP11" s="10">
        <f>'Raw Data'!IC101</f>
        <v>2</v>
      </c>
      <c r="EQ11" s="10">
        <f>'Raw Data'!ID101</f>
        <v>4</v>
      </c>
      <c r="ER11" s="10">
        <f>'Raw Data'!IE101</f>
        <v>4</v>
      </c>
      <c r="ES11" s="10">
        <f>'Raw Data'!IF101</f>
        <v>8</v>
      </c>
      <c r="ET11" s="10">
        <f>'Raw Data'!IG101</f>
        <v>2</v>
      </c>
      <c r="EU11" s="10">
        <f>'Raw Data'!IH101</f>
        <v>5</v>
      </c>
      <c r="EV11" s="10">
        <f>'Raw Data'!II101</f>
        <v>1</v>
      </c>
      <c r="EW11" s="10">
        <f>'Raw Data'!IJ101</f>
        <v>0</v>
      </c>
      <c r="EX11" s="10">
        <f>'Raw Data'!IK101</f>
        <v>0</v>
      </c>
      <c r="EY11" s="10">
        <f>'Raw Data'!IL101</f>
        <v>0</v>
      </c>
      <c r="EZ11" s="10">
        <f>'Raw Data'!IM101</f>
        <v>0</v>
      </c>
      <c r="FA11" s="10">
        <f>'Raw Data'!IN101</f>
        <v>0</v>
      </c>
      <c r="FB11" s="10">
        <f>'Raw Data'!IO101</f>
        <v>0</v>
      </c>
      <c r="FC11" s="10">
        <f>'Raw Data'!IP101</f>
        <v>0</v>
      </c>
      <c r="FD11" s="10">
        <f>'Raw Data'!IQ101</f>
        <v>0</v>
      </c>
      <c r="FE11" s="10">
        <f>'Raw Data'!IR101</f>
        <v>0</v>
      </c>
      <c r="FF11" s="10">
        <f>'Raw Data'!IS101</f>
        <v>0</v>
      </c>
      <c r="FG11" s="10">
        <f>'Raw Data'!IT101</f>
        <v>0</v>
      </c>
      <c r="FH11" s="10">
        <f>'Raw Data'!IU101</f>
        <v>0</v>
      </c>
      <c r="FI11" s="10">
        <f>'Raw Data'!IV101</f>
        <v>0</v>
      </c>
      <c r="FJ11" s="10">
        <f>'Raw Data'!IW101</f>
        <v>0</v>
      </c>
      <c r="FK11" s="10">
        <f>'Raw Data'!IX101</f>
        <v>0</v>
      </c>
      <c r="FL11" s="10">
        <f>'Raw Data'!IY101</f>
        <v>0</v>
      </c>
      <c r="FM11" s="10">
        <f>'Raw Data'!IZ101</f>
        <v>0</v>
      </c>
      <c r="FN11" s="10">
        <f>'Raw Data'!JA101</f>
        <v>0</v>
      </c>
      <c r="FO11" s="10">
        <f>'Raw Data'!JB101</f>
        <v>0</v>
      </c>
      <c r="FP11" s="10">
        <f>'Raw Data'!JC101</f>
        <v>0</v>
      </c>
      <c r="FQ11" s="10">
        <f>'Raw Data'!JD101</f>
        <v>0</v>
      </c>
      <c r="FR11" s="10">
        <f>'Raw Data'!JE101</f>
        <v>0</v>
      </c>
      <c r="FS11" s="10">
        <f>'Raw Data'!JF101</f>
        <v>0</v>
      </c>
      <c r="FT11" s="10">
        <f>'Raw Data'!JG101</f>
        <v>0</v>
      </c>
      <c r="FU11" s="10">
        <f>'Raw Data'!JH101</f>
        <v>0</v>
      </c>
      <c r="FV11" s="10">
        <f>'Raw Data'!JI101</f>
        <v>0</v>
      </c>
      <c r="FW11" s="10">
        <f>'Raw Data'!JJ101</f>
        <v>0</v>
      </c>
      <c r="FX11" s="10">
        <f>'Raw Data'!JK101</f>
        <v>0</v>
      </c>
      <c r="FY11" s="10">
        <f>'Raw Data'!JL101</f>
        <v>0</v>
      </c>
    </row>
    <row r="12" spans="1:181" ht="14.25" customHeight="1" x14ac:dyDescent="0.35">
      <c r="A12" s="37" t="s">
        <v>24</v>
      </c>
      <c r="B12" s="10">
        <f>'Raw Data'!CO103</f>
        <v>15</v>
      </c>
      <c r="C12" s="10">
        <f>'Raw Data'!CP103</f>
        <v>18</v>
      </c>
      <c r="D12" s="10">
        <f>'Raw Data'!CQ103</f>
        <v>37</v>
      </c>
      <c r="E12" s="10">
        <f>'Raw Data'!CR103</f>
        <v>27</v>
      </c>
      <c r="F12" s="10">
        <f>'Raw Data'!CS103</f>
        <v>32</v>
      </c>
      <c r="G12" s="10">
        <f>'Raw Data'!CT103</f>
        <v>33</v>
      </c>
      <c r="H12" s="10">
        <f>'Raw Data'!CU103</f>
        <v>18</v>
      </c>
      <c r="I12" s="10">
        <f>'Raw Data'!CV103</f>
        <v>27</v>
      </c>
      <c r="J12" s="10">
        <f>'Raw Data'!CW103</f>
        <v>23</v>
      </c>
      <c r="K12" s="10">
        <f>'Raw Data'!CX103</f>
        <v>18</v>
      </c>
      <c r="L12" s="10">
        <f>'Raw Data'!CY103</f>
        <v>45</v>
      </c>
      <c r="M12" s="10">
        <f>'Raw Data'!CZ103</f>
        <v>38</v>
      </c>
      <c r="N12" s="10">
        <f>'Raw Data'!DA103</f>
        <v>18</v>
      </c>
      <c r="O12" s="10">
        <f>'Raw Data'!DB103</f>
        <v>31</v>
      </c>
      <c r="P12" s="10">
        <f>'Raw Data'!DC103</f>
        <v>50</v>
      </c>
      <c r="Q12" s="10">
        <f>'Raw Data'!DD103</f>
        <v>51</v>
      </c>
      <c r="R12" s="10">
        <f>'Raw Data'!DE103</f>
        <v>40</v>
      </c>
      <c r="S12" s="10">
        <f>'Raw Data'!DF103</f>
        <v>35</v>
      </c>
      <c r="T12" s="10">
        <f>'Raw Data'!DG103</f>
        <v>30</v>
      </c>
      <c r="U12" s="10">
        <f>'Raw Data'!DH103</f>
        <v>45</v>
      </c>
      <c r="V12" s="10">
        <f>'Raw Data'!DI103</f>
        <v>28</v>
      </c>
      <c r="W12" s="10">
        <f>'Raw Data'!DJ103</f>
        <v>40</v>
      </c>
      <c r="X12" s="10">
        <f>'Raw Data'!DK103</f>
        <v>30</v>
      </c>
      <c r="Y12" s="10">
        <f>'Raw Data'!DL103</f>
        <v>27</v>
      </c>
      <c r="Z12" s="10">
        <f>'Raw Data'!DM103</f>
        <v>24</v>
      </c>
      <c r="AA12" s="10">
        <f>'Raw Data'!DN103</f>
        <v>51</v>
      </c>
      <c r="AB12" s="10">
        <f>'Raw Data'!DO103</f>
        <v>44</v>
      </c>
      <c r="AC12" s="10">
        <f>'Raw Data'!DP103</f>
        <v>41</v>
      </c>
      <c r="AD12" s="10">
        <f>'Raw Data'!DQ103</f>
        <v>36</v>
      </c>
      <c r="AE12" s="10">
        <f>'Raw Data'!DR103</f>
        <v>34</v>
      </c>
      <c r="AF12" s="10">
        <f>'Raw Data'!DS103</f>
        <v>39</v>
      </c>
      <c r="AG12" s="10">
        <f>'Raw Data'!DT103</f>
        <v>43</v>
      </c>
      <c r="AH12" s="10">
        <f>'Raw Data'!DU103</f>
        <v>38</v>
      </c>
      <c r="AI12" s="10">
        <f>'Raw Data'!DV103</f>
        <v>56</v>
      </c>
      <c r="AJ12" s="10">
        <f>'Raw Data'!DW103</f>
        <v>27</v>
      </c>
      <c r="AK12" s="10">
        <f>'Raw Data'!DX103</f>
        <v>59</v>
      </c>
      <c r="AL12" s="10">
        <f>'Raw Data'!DY103</f>
        <v>21</v>
      </c>
      <c r="AM12" s="10">
        <f>'Raw Data'!DZ103</f>
        <v>24</v>
      </c>
      <c r="AN12" s="10">
        <f>'Raw Data'!EA103</f>
        <v>29</v>
      </c>
      <c r="AO12" s="10">
        <f>'Raw Data'!EB103</f>
        <v>35</v>
      </c>
      <c r="AP12" s="10">
        <f>'Raw Data'!EC103</f>
        <v>33</v>
      </c>
      <c r="AQ12" s="10">
        <f>'Raw Data'!ED103</f>
        <v>51</v>
      </c>
      <c r="AR12" s="10">
        <f>'Raw Data'!EE103</f>
        <v>73</v>
      </c>
      <c r="AS12" s="10">
        <f>'Raw Data'!EF103</f>
        <v>44</v>
      </c>
      <c r="AT12" s="10">
        <f>'Raw Data'!EG103</f>
        <v>52</v>
      </c>
      <c r="AU12" s="10">
        <f>'Raw Data'!EH103</f>
        <v>48</v>
      </c>
      <c r="AV12" s="10">
        <f>'Raw Data'!EI103</f>
        <v>34</v>
      </c>
      <c r="AW12" s="10">
        <f>'Raw Data'!EJ103</f>
        <v>35</v>
      </c>
      <c r="AX12" s="10">
        <f>'Raw Data'!EK103</f>
        <v>31</v>
      </c>
      <c r="AY12" s="10">
        <f>'Raw Data'!EL103</f>
        <v>30</v>
      </c>
      <c r="AZ12" s="10">
        <f>'Raw Data'!EM103</f>
        <v>40</v>
      </c>
      <c r="BA12" s="10">
        <f>'Raw Data'!EN103</f>
        <v>37</v>
      </c>
      <c r="BB12" s="10">
        <f>'Raw Data'!EO103</f>
        <v>36</v>
      </c>
      <c r="BC12" s="10">
        <f>'Raw Data'!EP103</f>
        <v>40</v>
      </c>
      <c r="BD12" s="10">
        <f>'Raw Data'!EQ103</f>
        <v>43</v>
      </c>
      <c r="BE12" s="10">
        <f>'Raw Data'!ER103</f>
        <v>39</v>
      </c>
      <c r="BF12" s="10">
        <f>'Raw Data'!ES103</f>
        <v>50</v>
      </c>
      <c r="BG12" s="10">
        <f>'Raw Data'!ET103</f>
        <v>39</v>
      </c>
      <c r="BH12" s="10">
        <f>'Raw Data'!EU103</f>
        <v>28</v>
      </c>
      <c r="BI12" s="10">
        <f>'Raw Data'!EV103</f>
        <v>42</v>
      </c>
      <c r="BJ12" s="10">
        <f>'Raw Data'!EW103</f>
        <v>32</v>
      </c>
      <c r="BK12" s="10">
        <f>'Raw Data'!EX103</f>
        <v>37</v>
      </c>
      <c r="BL12" s="10">
        <f>'Raw Data'!EY103</f>
        <v>43</v>
      </c>
      <c r="BM12" s="10">
        <f>'Raw Data'!EZ103</f>
        <v>38</v>
      </c>
      <c r="BN12" s="10">
        <f>'Raw Data'!FA103</f>
        <v>39</v>
      </c>
      <c r="BO12" s="10">
        <f>'Raw Data'!FB103</f>
        <v>48</v>
      </c>
      <c r="BP12" s="10">
        <f>'Raw Data'!FC103</f>
        <v>46</v>
      </c>
      <c r="BQ12" s="10">
        <f>'Raw Data'!FD103</f>
        <v>44</v>
      </c>
      <c r="BR12" s="10">
        <f>'Raw Data'!FE103</f>
        <v>51</v>
      </c>
      <c r="BS12" s="10">
        <f>'Raw Data'!FF103</f>
        <v>44</v>
      </c>
      <c r="BT12" s="10">
        <f>'Raw Data'!FG103</f>
        <v>26</v>
      </c>
      <c r="BU12" s="10">
        <f>'Raw Data'!FH103</f>
        <v>23</v>
      </c>
      <c r="BV12" s="10">
        <f>'Raw Data'!FI103</f>
        <v>29</v>
      </c>
      <c r="BW12" s="10">
        <f>'Raw Data'!FJ103</f>
        <v>19</v>
      </c>
      <c r="BX12" s="10">
        <f>'Raw Data'!FK103</f>
        <v>54</v>
      </c>
      <c r="BY12" s="10">
        <f>'Raw Data'!FL103</f>
        <v>33</v>
      </c>
      <c r="BZ12" s="10">
        <f>'Raw Data'!FM103</f>
        <v>46</v>
      </c>
      <c r="CA12" s="10">
        <f>'Raw Data'!FN103</f>
        <v>75</v>
      </c>
      <c r="CB12" s="10">
        <f>'Raw Data'!FO103</f>
        <v>49</v>
      </c>
      <c r="CC12" s="10">
        <f>'Raw Data'!FP103</f>
        <v>52</v>
      </c>
      <c r="CD12" s="10">
        <f>'Raw Data'!FQ103</f>
        <v>44</v>
      </c>
      <c r="CE12" s="10">
        <f>'Raw Data'!FR103</f>
        <v>66</v>
      </c>
      <c r="CF12" s="10">
        <f>'Raw Data'!FS103</f>
        <v>40</v>
      </c>
      <c r="CG12" s="10">
        <f>'Raw Data'!FT103</f>
        <v>36</v>
      </c>
      <c r="CH12" s="10">
        <f>'Raw Data'!FU103</f>
        <v>35</v>
      </c>
      <c r="CI12" s="10">
        <f>'Raw Data'!FV103</f>
        <v>22</v>
      </c>
      <c r="CJ12" s="10">
        <f>'Raw Data'!FW103</f>
        <v>43</v>
      </c>
      <c r="CK12" s="10">
        <f>'Raw Data'!FX103</f>
        <v>35</v>
      </c>
      <c r="CL12" s="10">
        <f>'Raw Data'!FY103</f>
        <v>42</v>
      </c>
      <c r="CM12" s="10">
        <f>'Raw Data'!FZ103</f>
        <v>53</v>
      </c>
      <c r="CN12" s="10">
        <f>'Raw Data'!GA103</f>
        <v>37</v>
      </c>
      <c r="CO12" s="10">
        <f>'Raw Data'!GB103</f>
        <v>37</v>
      </c>
      <c r="CP12" s="10">
        <f>'Raw Data'!GC103</f>
        <v>35</v>
      </c>
      <c r="CQ12" s="10">
        <f>'Raw Data'!GD103</f>
        <v>36</v>
      </c>
      <c r="CR12" s="10">
        <f>'Raw Data'!GE103</f>
        <v>26</v>
      </c>
      <c r="CS12" s="10">
        <f>'Raw Data'!GF103</f>
        <v>23</v>
      </c>
      <c r="CT12" s="10">
        <f>'Raw Data'!GG103</f>
        <v>21</v>
      </c>
      <c r="CU12" s="10">
        <f>'Raw Data'!GH103</f>
        <v>37</v>
      </c>
      <c r="CV12" s="10">
        <f>'Raw Data'!GI103</f>
        <v>30</v>
      </c>
      <c r="CW12" s="10">
        <f>'Raw Data'!GJ103</f>
        <v>37</v>
      </c>
      <c r="CX12" s="10">
        <f>'Raw Data'!GK103</f>
        <v>34</v>
      </c>
      <c r="CY12" s="10">
        <f>'Raw Data'!GL103</f>
        <v>39</v>
      </c>
      <c r="CZ12" s="10">
        <f>'Raw Data'!GM103</f>
        <v>45</v>
      </c>
      <c r="DA12" s="10">
        <f>'Raw Data'!GN103</f>
        <v>39</v>
      </c>
      <c r="DB12" s="10">
        <f>'Raw Data'!GO103</f>
        <v>35</v>
      </c>
      <c r="DC12" s="10">
        <f>'Raw Data'!GP103</f>
        <v>32</v>
      </c>
      <c r="DD12" s="10">
        <f>'Raw Data'!GQ103</f>
        <v>43</v>
      </c>
      <c r="DE12" s="10">
        <f>'Raw Data'!GR103</f>
        <v>41</v>
      </c>
      <c r="DF12" s="10">
        <f>'Raw Data'!GS103</f>
        <v>23</v>
      </c>
      <c r="DG12" s="10">
        <f>'Raw Data'!GT103</f>
        <v>33</v>
      </c>
      <c r="DH12" s="10">
        <f>'Raw Data'!GU103</f>
        <v>38</v>
      </c>
      <c r="DI12" s="10">
        <f>'Raw Data'!GV103</f>
        <v>25</v>
      </c>
      <c r="DJ12" s="10">
        <f>'Raw Data'!GW103</f>
        <v>27</v>
      </c>
      <c r="DK12" s="10">
        <f>'Raw Data'!GX103</f>
        <v>27</v>
      </c>
      <c r="DL12" s="10">
        <f>'Raw Data'!GY103</f>
        <v>55</v>
      </c>
      <c r="DM12" s="10">
        <f>'Raw Data'!GZ103</f>
        <v>78</v>
      </c>
      <c r="DN12" s="10">
        <f>'Raw Data'!HA103</f>
        <v>80</v>
      </c>
      <c r="DO12" s="10">
        <f>'Raw Data'!HB103</f>
        <v>86</v>
      </c>
      <c r="DP12" s="10">
        <f>'Raw Data'!HC103</f>
        <v>71</v>
      </c>
      <c r="DQ12" s="10">
        <f>'Raw Data'!HD103</f>
        <v>80</v>
      </c>
      <c r="DR12" s="10">
        <f>'Raw Data'!HE103</f>
        <v>68</v>
      </c>
      <c r="DS12" s="10">
        <f>'Raw Data'!HF103</f>
        <v>57</v>
      </c>
      <c r="DT12" s="10">
        <f>'Raw Data'!HG103</f>
        <v>67</v>
      </c>
      <c r="DU12" s="10">
        <f>'Raw Data'!HH103</f>
        <v>93</v>
      </c>
      <c r="DV12" s="10">
        <f>'Raw Data'!HI103</f>
        <v>99</v>
      </c>
      <c r="DW12" s="10">
        <f>'Raw Data'!HJ103</f>
        <v>103</v>
      </c>
      <c r="DX12" s="10">
        <f>'Raw Data'!HK103</f>
        <v>97</v>
      </c>
      <c r="DY12" s="10">
        <f>'Raw Data'!HL103</f>
        <v>89</v>
      </c>
      <c r="DZ12" s="10">
        <f>'Raw Data'!HM103</f>
        <v>81</v>
      </c>
      <c r="EA12" s="10">
        <f>'Raw Data'!HN103</f>
        <v>75</v>
      </c>
      <c r="EB12" s="10">
        <f>'Raw Data'!HO103</f>
        <v>70</v>
      </c>
      <c r="EC12" s="10">
        <f>'Raw Data'!HP103</f>
        <v>76</v>
      </c>
      <c r="ED12" s="10">
        <f>'Raw Data'!HQ103</f>
        <v>56</v>
      </c>
      <c r="EE12" s="10">
        <f>'Raw Data'!HR103</f>
        <v>61</v>
      </c>
      <c r="EF12" s="10">
        <f>'Raw Data'!HS103</f>
        <v>80</v>
      </c>
      <c r="EG12" s="10">
        <f>'Raw Data'!HT103</f>
        <v>75</v>
      </c>
      <c r="EH12" s="10">
        <f>'Raw Data'!HU103</f>
        <v>81</v>
      </c>
      <c r="EI12" s="10">
        <f>'Raw Data'!HV103</f>
        <v>51</v>
      </c>
      <c r="EJ12" s="10">
        <f>'Raw Data'!HW103</f>
        <v>56</v>
      </c>
      <c r="EK12" s="10">
        <f>'Raw Data'!HX103</f>
        <v>62</v>
      </c>
      <c r="EL12" s="10">
        <f>'Raw Data'!HY103</f>
        <v>48</v>
      </c>
      <c r="EM12" s="10">
        <f>'Raw Data'!HZ103</f>
        <v>43</v>
      </c>
      <c r="EN12" s="10">
        <f>'Raw Data'!IA103</f>
        <v>31</v>
      </c>
      <c r="EO12" s="10">
        <f>'Raw Data'!IB103</f>
        <v>36</v>
      </c>
      <c r="EP12" s="10">
        <f>'Raw Data'!IC103</f>
        <v>38</v>
      </c>
      <c r="EQ12" s="10">
        <f>'Raw Data'!ID103</f>
        <v>36</v>
      </c>
      <c r="ER12" s="10">
        <f>'Raw Data'!IE103</f>
        <v>42</v>
      </c>
      <c r="ES12" s="10">
        <f>'Raw Data'!IF103</f>
        <v>47</v>
      </c>
      <c r="ET12" s="10">
        <f>'Raw Data'!IG103</f>
        <v>41</v>
      </c>
      <c r="EU12" s="10">
        <f>'Raw Data'!IH103</f>
        <v>55</v>
      </c>
      <c r="EV12" s="10">
        <f>'Raw Data'!II103</f>
        <v>43</v>
      </c>
      <c r="EW12" s="10">
        <f>'Raw Data'!IJ103</f>
        <v>45</v>
      </c>
      <c r="EX12" s="10">
        <f>'Raw Data'!IK103</f>
        <v>0</v>
      </c>
      <c r="EY12" s="10">
        <f>'Raw Data'!IL103</f>
        <v>0</v>
      </c>
      <c r="EZ12" s="10">
        <f>'Raw Data'!IM103</f>
        <v>0</v>
      </c>
      <c r="FA12" s="10">
        <f>'Raw Data'!IN103</f>
        <v>0</v>
      </c>
      <c r="FB12" s="10">
        <f>'Raw Data'!IO103</f>
        <v>0</v>
      </c>
      <c r="FC12" s="10">
        <f>'Raw Data'!IP103</f>
        <v>0</v>
      </c>
      <c r="FD12" s="10">
        <f>'Raw Data'!IQ103</f>
        <v>0</v>
      </c>
      <c r="FE12" s="10">
        <f>'Raw Data'!IR103</f>
        <v>0</v>
      </c>
      <c r="FF12" s="10">
        <f>'Raw Data'!IS103</f>
        <v>0</v>
      </c>
      <c r="FG12" s="10">
        <f>'Raw Data'!IT103</f>
        <v>0</v>
      </c>
      <c r="FH12" s="10">
        <f>'Raw Data'!IU103</f>
        <v>0</v>
      </c>
      <c r="FI12" s="10">
        <f>'Raw Data'!IV103</f>
        <v>0</v>
      </c>
      <c r="FJ12" s="10">
        <f>'Raw Data'!IW103</f>
        <v>0</v>
      </c>
      <c r="FK12" s="10">
        <f>'Raw Data'!IX103</f>
        <v>0</v>
      </c>
      <c r="FL12" s="10">
        <f>'Raw Data'!IY103</f>
        <v>0</v>
      </c>
      <c r="FM12" s="10">
        <f>'Raw Data'!IZ103</f>
        <v>0</v>
      </c>
      <c r="FN12" s="10">
        <f>'Raw Data'!JA103</f>
        <v>0</v>
      </c>
      <c r="FO12" s="10">
        <f>'Raw Data'!JB103</f>
        <v>0</v>
      </c>
      <c r="FP12" s="10">
        <f>'Raw Data'!JC103</f>
        <v>0</v>
      </c>
      <c r="FQ12" s="10">
        <f>'Raw Data'!JD103</f>
        <v>0</v>
      </c>
      <c r="FR12" s="10">
        <f>'Raw Data'!JE103</f>
        <v>0</v>
      </c>
      <c r="FS12" s="10">
        <f>'Raw Data'!JF103</f>
        <v>0</v>
      </c>
      <c r="FT12" s="10">
        <f>'Raw Data'!JG103</f>
        <v>0</v>
      </c>
      <c r="FU12" s="10">
        <f>'Raw Data'!JH103</f>
        <v>0</v>
      </c>
      <c r="FV12" s="10">
        <f>'Raw Data'!JI103</f>
        <v>0</v>
      </c>
      <c r="FW12" s="10">
        <f>'Raw Data'!JJ103</f>
        <v>0</v>
      </c>
      <c r="FX12" s="10">
        <f>'Raw Data'!JK103</f>
        <v>0</v>
      </c>
      <c r="FY12" s="10">
        <f>'Raw Data'!JL103</f>
        <v>0</v>
      </c>
    </row>
    <row r="13" spans="1:181" ht="14.25" customHeight="1" x14ac:dyDescent="0.3"/>
    <row r="14" spans="1:181" ht="14.25" customHeight="1" x14ac:dyDescent="0.35">
      <c r="A14" s="12"/>
      <c r="B14" s="12"/>
      <c r="C14" s="12"/>
      <c r="D14" s="12"/>
      <c r="E14" s="12"/>
      <c r="F14" s="12"/>
      <c r="G14" s="12"/>
      <c r="H14" s="12">
        <v>40735</v>
      </c>
      <c r="I14" s="12">
        <v>40766</v>
      </c>
      <c r="J14" s="12">
        <v>40797</v>
      </c>
      <c r="K14" s="12">
        <v>40827</v>
      </c>
      <c r="L14" s="12">
        <v>40858</v>
      </c>
      <c r="M14" s="12">
        <v>40888</v>
      </c>
      <c r="N14" s="12">
        <v>40919</v>
      </c>
      <c r="O14" s="12">
        <v>40950</v>
      </c>
      <c r="P14" s="12">
        <v>40979</v>
      </c>
      <c r="Q14" s="12">
        <v>41010</v>
      </c>
      <c r="R14" s="12">
        <v>41040</v>
      </c>
      <c r="S14" s="12">
        <v>41071</v>
      </c>
      <c r="T14" s="12">
        <v>41101</v>
      </c>
      <c r="U14" s="12">
        <v>41132</v>
      </c>
      <c r="V14" s="12">
        <v>41163</v>
      </c>
      <c r="W14" s="12">
        <v>41193</v>
      </c>
      <c r="X14" s="12">
        <v>41224</v>
      </c>
      <c r="Y14" s="12">
        <v>41254</v>
      </c>
      <c r="Z14" s="12">
        <v>41285</v>
      </c>
      <c r="AA14" s="12">
        <v>41316</v>
      </c>
      <c r="AB14" s="12">
        <v>41344</v>
      </c>
      <c r="AC14" s="12">
        <v>41375</v>
      </c>
      <c r="AD14" s="12">
        <v>41405</v>
      </c>
      <c r="AE14" s="12">
        <v>41436</v>
      </c>
      <c r="AF14" s="12">
        <v>41466</v>
      </c>
      <c r="AG14" s="12">
        <v>41497</v>
      </c>
      <c r="AH14" s="12">
        <v>41528</v>
      </c>
      <c r="AI14" s="12">
        <v>41558</v>
      </c>
      <c r="AJ14" s="12">
        <v>41589</v>
      </c>
      <c r="AK14" s="12">
        <v>41619</v>
      </c>
      <c r="AL14" s="12">
        <v>41650</v>
      </c>
      <c r="AM14" s="12">
        <v>41681</v>
      </c>
      <c r="AN14" s="12">
        <v>41709</v>
      </c>
      <c r="AO14" s="12">
        <v>41740</v>
      </c>
      <c r="AP14" s="12">
        <v>41770</v>
      </c>
      <c r="AQ14" s="12">
        <v>41801</v>
      </c>
      <c r="AR14" s="12">
        <v>41831</v>
      </c>
      <c r="AS14" s="12">
        <v>41862</v>
      </c>
      <c r="AT14" s="12">
        <v>41893</v>
      </c>
      <c r="AU14" s="12">
        <v>41923</v>
      </c>
      <c r="AV14" s="12">
        <v>41954</v>
      </c>
      <c r="AW14" s="12">
        <v>41984</v>
      </c>
      <c r="AX14" s="12">
        <v>42015</v>
      </c>
      <c r="AY14" s="12">
        <v>42046</v>
      </c>
      <c r="AZ14" s="12">
        <v>42074</v>
      </c>
      <c r="BA14" s="12">
        <v>42105</v>
      </c>
      <c r="BB14" s="12">
        <v>42135</v>
      </c>
      <c r="BC14" s="12">
        <v>42166</v>
      </c>
      <c r="BD14" s="12">
        <v>42196</v>
      </c>
      <c r="BE14" s="12">
        <v>42227</v>
      </c>
      <c r="BF14" s="12">
        <v>42258</v>
      </c>
      <c r="BG14" s="12">
        <v>42288</v>
      </c>
      <c r="BH14" s="12">
        <v>42319</v>
      </c>
      <c r="BI14" s="12">
        <v>42349</v>
      </c>
      <c r="BJ14" s="12">
        <v>42380</v>
      </c>
      <c r="BK14" s="12">
        <v>42411</v>
      </c>
      <c r="BL14" s="12">
        <v>42440</v>
      </c>
      <c r="BM14" s="12">
        <v>42471</v>
      </c>
      <c r="BN14" s="12">
        <v>42501</v>
      </c>
      <c r="BO14" s="12">
        <v>42532</v>
      </c>
      <c r="BP14" s="12">
        <v>42562</v>
      </c>
      <c r="BQ14" s="12">
        <v>42593</v>
      </c>
      <c r="BR14" s="12">
        <v>42624</v>
      </c>
      <c r="BS14" s="12">
        <v>42654</v>
      </c>
      <c r="BT14" s="12">
        <v>42685</v>
      </c>
      <c r="BU14" s="12">
        <v>42715</v>
      </c>
      <c r="BV14" s="12">
        <v>42746</v>
      </c>
      <c r="BW14" s="12">
        <v>42777</v>
      </c>
      <c r="BX14" s="12">
        <v>42805</v>
      </c>
      <c r="BY14" s="12">
        <v>42836</v>
      </c>
      <c r="BZ14" s="12">
        <v>42866</v>
      </c>
      <c r="CA14" s="12">
        <v>42897</v>
      </c>
      <c r="CB14" s="12">
        <v>42927</v>
      </c>
      <c r="CC14" s="12">
        <v>42958</v>
      </c>
      <c r="CD14" s="12">
        <v>42989</v>
      </c>
      <c r="CE14" s="12">
        <v>43019</v>
      </c>
      <c r="CF14" s="12">
        <v>43050</v>
      </c>
      <c r="CG14" s="12">
        <v>43080</v>
      </c>
      <c r="CH14" s="12">
        <v>43111</v>
      </c>
      <c r="CI14" s="12">
        <v>43142</v>
      </c>
      <c r="CJ14" s="12">
        <v>43170</v>
      </c>
      <c r="CK14" s="12">
        <v>43201</v>
      </c>
      <c r="CL14" s="12">
        <v>43231</v>
      </c>
      <c r="CM14" s="12">
        <v>43262</v>
      </c>
      <c r="CN14" s="12">
        <v>43292</v>
      </c>
      <c r="CO14" s="12">
        <v>43323</v>
      </c>
      <c r="CP14" s="12">
        <v>43354</v>
      </c>
      <c r="CQ14" s="12">
        <v>43384</v>
      </c>
      <c r="CR14" s="12">
        <v>43415</v>
      </c>
      <c r="CS14" s="12">
        <v>43445</v>
      </c>
      <c r="CT14" s="12">
        <v>43476</v>
      </c>
      <c r="CU14" s="12">
        <v>43507</v>
      </c>
      <c r="CV14" s="12">
        <v>43535</v>
      </c>
      <c r="CW14" s="12">
        <v>43566</v>
      </c>
      <c r="CX14" s="12">
        <v>43596</v>
      </c>
      <c r="CY14" s="12">
        <v>43627</v>
      </c>
      <c r="CZ14" s="12">
        <v>43657</v>
      </c>
      <c r="DA14" s="12">
        <v>43688</v>
      </c>
      <c r="DB14" s="12">
        <v>43719</v>
      </c>
      <c r="DC14" s="12">
        <v>43749</v>
      </c>
      <c r="DD14" s="12">
        <v>43780</v>
      </c>
      <c r="DE14" s="12">
        <v>43810</v>
      </c>
      <c r="DF14" s="12">
        <v>43841</v>
      </c>
      <c r="DG14" s="12">
        <v>43872</v>
      </c>
      <c r="DH14" s="12">
        <v>43901</v>
      </c>
      <c r="DI14" s="12">
        <v>43932</v>
      </c>
      <c r="DJ14" s="12">
        <v>43962</v>
      </c>
      <c r="DK14" s="12">
        <v>43993</v>
      </c>
      <c r="DL14" s="12">
        <v>44023</v>
      </c>
      <c r="DM14" s="12">
        <v>44054</v>
      </c>
      <c r="DN14" s="12">
        <v>44085</v>
      </c>
      <c r="DO14" s="12">
        <v>44115</v>
      </c>
      <c r="DP14" s="12">
        <v>44146</v>
      </c>
      <c r="DQ14" s="12">
        <v>44176</v>
      </c>
      <c r="DR14" s="12">
        <v>44207</v>
      </c>
      <c r="DS14" s="12">
        <v>44238</v>
      </c>
      <c r="DT14" s="12">
        <v>44266</v>
      </c>
      <c r="DU14" s="12">
        <v>44297</v>
      </c>
      <c r="DV14" s="12">
        <v>44327</v>
      </c>
      <c r="DW14" s="12">
        <v>44358</v>
      </c>
      <c r="DX14" s="12">
        <v>44388</v>
      </c>
      <c r="DY14" s="12">
        <v>44419</v>
      </c>
      <c r="DZ14" s="12">
        <v>44450</v>
      </c>
      <c r="EA14" s="12">
        <v>44480</v>
      </c>
      <c r="EB14" s="12">
        <v>44511</v>
      </c>
      <c r="EC14" s="12">
        <v>44541</v>
      </c>
      <c r="ED14" s="12">
        <v>44572</v>
      </c>
      <c r="EE14" s="12">
        <v>44603</v>
      </c>
      <c r="EF14" s="12">
        <v>44631</v>
      </c>
      <c r="EG14" s="12">
        <v>44662</v>
      </c>
      <c r="EH14" s="12">
        <v>44692</v>
      </c>
      <c r="EI14" s="12">
        <v>44723</v>
      </c>
      <c r="EJ14" s="12">
        <v>44753</v>
      </c>
      <c r="EK14" s="12">
        <v>44784</v>
      </c>
      <c r="EL14" s="12">
        <v>44815</v>
      </c>
      <c r="EM14" s="12">
        <v>44845</v>
      </c>
      <c r="EN14" s="12">
        <v>44876</v>
      </c>
      <c r="EO14" s="12">
        <v>44906</v>
      </c>
      <c r="EP14" s="12">
        <v>44937</v>
      </c>
      <c r="EQ14" s="12">
        <v>44968</v>
      </c>
      <c r="ER14" s="12">
        <v>44996</v>
      </c>
      <c r="ES14" s="12">
        <v>45027</v>
      </c>
      <c r="ET14" s="12">
        <v>45057</v>
      </c>
      <c r="EU14" s="12">
        <v>45088</v>
      </c>
      <c r="EV14" s="12">
        <v>45118</v>
      </c>
      <c r="EW14" s="12">
        <v>45149</v>
      </c>
      <c r="EX14" s="12">
        <v>45180</v>
      </c>
      <c r="EY14" s="12">
        <v>45210</v>
      </c>
      <c r="EZ14" s="12">
        <v>45241</v>
      </c>
      <c r="FA14" s="12">
        <v>45271</v>
      </c>
      <c r="FB14" s="12">
        <v>45302</v>
      </c>
      <c r="FC14" s="12">
        <v>45333</v>
      </c>
      <c r="FD14" s="12">
        <v>45362</v>
      </c>
      <c r="FE14" s="12">
        <v>45393</v>
      </c>
      <c r="FF14" s="12">
        <v>45423</v>
      </c>
      <c r="FG14" s="12">
        <v>45454</v>
      </c>
      <c r="FH14" s="12">
        <v>45484</v>
      </c>
      <c r="FI14" s="12">
        <v>45515</v>
      </c>
      <c r="FJ14" s="12">
        <v>45546</v>
      </c>
      <c r="FK14" s="12">
        <v>45576</v>
      </c>
      <c r="FL14" s="12">
        <v>45607</v>
      </c>
      <c r="FM14" s="12">
        <v>45637</v>
      </c>
      <c r="FN14" s="12">
        <v>45668</v>
      </c>
      <c r="FO14" s="12">
        <v>45699</v>
      </c>
      <c r="FP14" s="12">
        <v>45727</v>
      </c>
      <c r="FQ14" s="12">
        <v>45758</v>
      </c>
      <c r="FR14" s="12">
        <v>45788</v>
      </c>
      <c r="FS14" s="12">
        <v>45819</v>
      </c>
      <c r="FT14" s="12">
        <v>45849</v>
      </c>
      <c r="FU14" s="12">
        <v>45880</v>
      </c>
      <c r="FV14" s="12">
        <v>45911</v>
      </c>
      <c r="FW14" s="12">
        <v>45941</v>
      </c>
      <c r="FX14" s="12">
        <v>45972</v>
      </c>
      <c r="FY14" s="12">
        <v>46002</v>
      </c>
    </row>
    <row r="15" spans="1:181" ht="14.25" customHeight="1" x14ac:dyDescent="0.35">
      <c r="A15" s="37" t="s">
        <v>105</v>
      </c>
      <c r="H15" s="10">
        <f t="shared" ref="H15:DY15" si="1">H12</f>
        <v>18</v>
      </c>
      <c r="I15" s="10">
        <f t="shared" si="1"/>
        <v>27</v>
      </c>
      <c r="J15" s="10">
        <f t="shared" si="1"/>
        <v>23</v>
      </c>
      <c r="K15" s="10">
        <f t="shared" si="1"/>
        <v>18</v>
      </c>
      <c r="L15" s="10">
        <f t="shared" si="1"/>
        <v>45</v>
      </c>
      <c r="M15" s="10">
        <f t="shared" si="1"/>
        <v>38</v>
      </c>
      <c r="N15" s="10">
        <f t="shared" si="1"/>
        <v>18</v>
      </c>
      <c r="O15" s="10">
        <f t="shared" si="1"/>
        <v>31</v>
      </c>
      <c r="P15" s="10">
        <f t="shared" si="1"/>
        <v>50</v>
      </c>
      <c r="Q15" s="10">
        <f t="shared" si="1"/>
        <v>51</v>
      </c>
      <c r="R15" s="10">
        <f t="shared" si="1"/>
        <v>40</v>
      </c>
      <c r="S15" s="10">
        <f t="shared" si="1"/>
        <v>35</v>
      </c>
      <c r="T15" s="10">
        <f t="shared" si="1"/>
        <v>30</v>
      </c>
      <c r="U15" s="10">
        <f t="shared" si="1"/>
        <v>45</v>
      </c>
      <c r="V15" s="10">
        <f t="shared" si="1"/>
        <v>28</v>
      </c>
      <c r="W15" s="10">
        <f t="shared" si="1"/>
        <v>40</v>
      </c>
      <c r="X15" s="10">
        <f t="shared" si="1"/>
        <v>30</v>
      </c>
      <c r="Y15" s="10">
        <f t="shared" si="1"/>
        <v>27</v>
      </c>
      <c r="Z15" s="10">
        <f t="shared" si="1"/>
        <v>24</v>
      </c>
      <c r="AA15" s="10">
        <f t="shared" si="1"/>
        <v>51</v>
      </c>
      <c r="AB15" s="10">
        <f t="shared" si="1"/>
        <v>44</v>
      </c>
      <c r="AC15" s="10">
        <f t="shared" si="1"/>
        <v>41</v>
      </c>
      <c r="AD15" s="10">
        <f t="shared" si="1"/>
        <v>36</v>
      </c>
      <c r="AE15" s="10">
        <f t="shared" si="1"/>
        <v>34</v>
      </c>
      <c r="AF15" s="10">
        <f t="shared" si="1"/>
        <v>39</v>
      </c>
      <c r="AG15" s="10">
        <f t="shared" si="1"/>
        <v>43</v>
      </c>
      <c r="AH15" s="10">
        <f t="shared" si="1"/>
        <v>38</v>
      </c>
      <c r="AI15" s="10">
        <f t="shared" si="1"/>
        <v>56</v>
      </c>
      <c r="AJ15" s="10">
        <f t="shared" si="1"/>
        <v>27</v>
      </c>
      <c r="AK15" s="10">
        <f t="shared" si="1"/>
        <v>59</v>
      </c>
      <c r="AL15" s="10">
        <f t="shared" si="1"/>
        <v>21</v>
      </c>
      <c r="AM15" s="10">
        <f t="shared" si="1"/>
        <v>24</v>
      </c>
      <c r="AN15" s="10">
        <f t="shared" si="1"/>
        <v>29</v>
      </c>
      <c r="AO15" s="10">
        <f t="shared" si="1"/>
        <v>35</v>
      </c>
      <c r="AP15" s="10">
        <f t="shared" si="1"/>
        <v>33</v>
      </c>
      <c r="AQ15" s="10">
        <f t="shared" si="1"/>
        <v>51</v>
      </c>
      <c r="AR15" s="10">
        <f t="shared" si="1"/>
        <v>73</v>
      </c>
      <c r="AS15" s="10">
        <f t="shared" si="1"/>
        <v>44</v>
      </c>
      <c r="AT15" s="10">
        <f t="shared" si="1"/>
        <v>52</v>
      </c>
      <c r="AU15" s="10">
        <f t="shared" si="1"/>
        <v>48</v>
      </c>
      <c r="AV15" s="10">
        <f t="shared" si="1"/>
        <v>34</v>
      </c>
      <c r="AW15" s="10">
        <f t="shared" si="1"/>
        <v>35</v>
      </c>
      <c r="AX15" s="10">
        <f t="shared" si="1"/>
        <v>31</v>
      </c>
      <c r="AY15" s="10">
        <f t="shared" si="1"/>
        <v>30</v>
      </c>
      <c r="AZ15" s="10">
        <f t="shared" si="1"/>
        <v>40</v>
      </c>
      <c r="BA15" s="10">
        <f t="shared" si="1"/>
        <v>37</v>
      </c>
      <c r="BB15" s="10">
        <f t="shared" si="1"/>
        <v>36</v>
      </c>
      <c r="BC15" s="10">
        <f t="shared" si="1"/>
        <v>40</v>
      </c>
      <c r="BD15" s="10">
        <f t="shared" si="1"/>
        <v>43</v>
      </c>
      <c r="BE15" s="10">
        <f t="shared" si="1"/>
        <v>39</v>
      </c>
      <c r="BF15" s="10">
        <f t="shared" si="1"/>
        <v>50</v>
      </c>
      <c r="BG15" s="10">
        <f t="shared" si="1"/>
        <v>39</v>
      </c>
      <c r="BH15" s="10">
        <f t="shared" si="1"/>
        <v>28</v>
      </c>
      <c r="BI15" s="10">
        <f t="shared" si="1"/>
        <v>42</v>
      </c>
      <c r="BJ15" s="10">
        <f t="shared" si="1"/>
        <v>32</v>
      </c>
      <c r="BK15" s="10">
        <f t="shared" si="1"/>
        <v>37</v>
      </c>
      <c r="BL15" s="10">
        <f t="shared" si="1"/>
        <v>43</v>
      </c>
      <c r="BM15" s="10">
        <f t="shared" si="1"/>
        <v>38</v>
      </c>
      <c r="BN15" s="10">
        <f t="shared" si="1"/>
        <v>39</v>
      </c>
      <c r="BO15" s="10">
        <f t="shared" si="1"/>
        <v>48</v>
      </c>
      <c r="BP15" s="10">
        <f t="shared" si="1"/>
        <v>46</v>
      </c>
      <c r="BQ15" s="10">
        <f t="shared" si="1"/>
        <v>44</v>
      </c>
      <c r="BR15" s="10">
        <f t="shared" si="1"/>
        <v>51</v>
      </c>
      <c r="BS15" s="10">
        <f t="shared" si="1"/>
        <v>44</v>
      </c>
      <c r="BT15" s="10">
        <f t="shared" si="1"/>
        <v>26</v>
      </c>
      <c r="BU15" s="10">
        <f t="shared" si="1"/>
        <v>23</v>
      </c>
      <c r="BV15" s="10">
        <f t="shared" si="1"/>
        <v>29</v>
      </c>
      <c r="BW15" s="10">
        <f t="shared" si="1"/>
        <v>19</v>
      </c>
      <c r="BX15" s="10">
        <f t="shared" si="1"/>
        <v>54</v>
      </c>
      <c r="BY15" s="10">
        <f t="shared" si="1"/>
        <v>33</v>
      </c>
      <c r="BZ15" s="10">
        <f t="shared" si="1"/>
        <v>46</v>
      </c>
      <c r="CA15" s="10">
        <f t="shared" si="1"/>
        <v>75</v>
      </c>
      <c r="CB15" s="10">
        <f t="shared" si="1"/>
        <v>49</v>
      </c>
      <c r="CC15" s="10">
        <f t="shared" si="1"/>
        <v>52</v>
      </c>
      <c r="CD15" s="10">
        <f t="shared" si="1"/>
        <v>44</v>
      </c>
      <c r="CE15" s="10">
        <f t="shared" si="1"/>
        <v>66</v>
      </c>
      <c r="CF15" s="10">
        <f t="shared" si="1"/>
        <v>40</v>
      </c>
      <c r="CG15" s="10">
        <f t="shared" si="1"/>
        <v>36</v>
      </c>
      <c r="CH15" s="10">
        <f t="shared" si="1"/>
        <v>35</v>
      </c>
      <c r="CI15" s="10">
        <f t="shared" si="1"/>
        <v>22</v>
      </c>
      <c r="CJ15" s="10">
        <f t="shared" si="1"/>
        <v>43</v>
      </c>
      <c r="CK15" s="10">
        <f t="shared" si="1"/>
        <v>35</v>
      </c>
      <c r="CL15" s="10">
        <f t="shared" si="1"/>
        <v>42</v>
      </c>
      <c r="CM15" s="10">
        <f t="shared" si="1"/>
        <v>53</v>
      </c>
      <c r="CN15" s="10">
        <f t="shared" si="1"/>
        <v>37</v>
      </c>
      <c r="CO15" s="10">
        <f t="shared" si="1"/>
        <v>37</v>
      </c>
      <c r="CP15" s="10">
        <f t="shared" si="1"/>
        <v>35</v>
      </c>
      <c r="CQ15" s="10">
        <f t="shared" si="1"/>
        <v>36</v>
      </c>
      <c r="CR15" s="10">
        <f t="shared" si="1"/>
        <v>26</v>
      </c>
      <c r="CS15" s="10">
        <f t="shared" si="1"/>
        <v>23</v>
      </c>
      <c r="CT15" s="10">
        <f t="shared" si="1"/>
        <v>21</v>
      </c>
      <c r="CU15" s="10">
        <f t="shared" si="1"/>
        <v>37</v>
      </c>
      <c r="CV15" s="10">
        <f t="shared" si="1"/>
        <v>30</v>
      </c>
      <c r="CW15" s="10">
        <f t="shared" si="1"/>
        <v>37</v>
      </c>
      <c r="CX15" s="10">
        <f t="shared" si="1"/>
        <v>34</v>
      </c>
      <c r="CY15" s="10">
        <f t="shared" si="1"/>
        <v>39</v>
      </c>
      <c r="CZ15" s="10">
        <f t="shared" si="1"/>
        <v>45</v>
      </c>
      <c r="DA15" s="10">
        <f t="shared" si="1"/>
        <v>39</v>
      </c>
      <c r="DB15" s="10">
        <f t="shared" si="1"/>
        <v>35</v>
      </c>
      <c r="DC15" s="10">
        <f t="shared" si="1"/>
        <v>32</v>
      </c>
      <c r="DD15" s="10">
        <f t="shared" si="1"/>
        <v>43</v>
      </c>
      <c r="DE15" s="10">
        <f t="shared" si="1"/>
        <v>41</v>
      </c>
      <c r="DF15" s="10">
        <f t="shared" si="1"/>
        <v>23</v>
      </c>
      <c r="DG15" s="10">
        <f t="shared" si="1"/>
        <v>33</v>
      </c>
      <c r="DH15" s="10">
        <f t="shared" si="1"/>
        <v>38</v>
      </c>
      <c r="DI15" s="10">
        <f t="shared" si="1"/>
        <v>25</v>
      </c>
      <c r="DJ15" s="10">
        <f t="shared" si="1"/>
        <v>27</v>
      </c>
      <c r="DK15" s="10">
        <f t="shared" si="1"/>
        <v>27</v>
      </c>
      <c r="DL15" s="10">
        <f t="shared" si="1"/>
        <v>55</v>
      </c>
      <c r="DM15" s="10">
        <f t="shared" si="1"/>
        <v>78</v>
      </c>
      <c r="DN15" s="10">
        <f t="shared" si="1"/>
        <v>80</v>
      </c>
      <c r="DO15" s="10">
        <f t="shared" si="1"/>
        <v>86</v>
      </c>
      <c r="DP15" s="10">
        <f t="shared" si="1"/>
        <v>71</v>
      </c>
      <c r="DQ15" s="10">
        <f t="shared" si="1"/>
        <v>80</v>
      </c>
      <c r="DR15" s="10">
        <f t="shared" si="1"/>
        <v>68</v>
      </c>
      <c r="DS15" s="10">
        <f t="shared" si="1"/>
        <v>57</v>
      </c>
      <c r="DT15" s="10">
        <f t="shared" si="1"/>
        <v>67</v>
      </c>
      <c r="DU15" s="10">
        <f t="shared" si="1"/>
        <v>93</v>
      </c>
      <c r="DV15" s="10">
        <f t="shared" si="1"/>
        <v>99</v>
      </c>
      <c r="DW15" s="10">
        <f t="shared" si="1"/>
        <v>103</v>
      </c>
      <c r="DX15" s="10">
        <f t="shared" si="1"/>
        <v>97</v>
      </c>
      <c r="DY15" s="10">
        <f t="shared" si="1"/>
        <v>89</v>
      </c>
      <c r="DZ15" s="10">
        <f>DZ12</f>
        <v>81</v>
      </c>
      <c r="EA15" s="10">
        <f>EA12</f>
        <v>75</v>
      </c>
      <c r="EB15" s="10">
        <f>EB12</f>
        <v>70</v>
      </c>
      <c r="EC15" s="10">
        <f>EC12</f>
        <v>76</v>
      </c>
      <c r="ED15" s="10">
        <f>ED12</f>
        <v>56</v>
      </c>
      <c r="EE15" s="10">
        <f t="shared" ref="EE15:FY15" si="2">EE12</f>
        <v>61</v>
      </c>
      <c r="EF15" s="10">
        <f t="shared" si="2"/>
        <v>80</v>
      </c>
      <c r="EG15" s="10">
        <f t="shared" si="2"/>
        <v>75</v>
      </c>
      <c r="EH15" s="10">
        <f t="shared" si="2"/>
        <v>81</v>
      </c>
      <c r="EI15" s="10">
        <f t="shared" si="2"/>
        <v>51</v>
      </c>
      <c r="EJ15" s="10">
        <f t="shared" si="2"/>
        <v>56</v>
      </c>
      <c r="EK15" s="10">
        <f t="shared" si="2"/>
        <v>62</v>
      </c>
      <c r="EL15" s="10">
        <f t="shared" si="2"/>
        <v>48</v>
      </c>
      <c r="EM15" s="10">
        <f t="shared" si="2"/>
        <v>43</v>
      </c>
      <c r="EN15" s="10">
        <f t="shared" si="2"/>
        <v>31</v>
      </c>
      <c r="EO15" s="10">
        <f t="shared" si="2"/>
        <v>36</v>
      </c>
      <c r="EP15" s="10">
        <f t="shared" si="2"/>
        <v>38</v>
      </c>
      <c r="EQ15" s="10">
        <f t="shared" si="2"/>
        <v>36</v>
      </c>
      <c r="ER15" s="10">
        <f t="shared" si="2"/>
        <v>42</v>
      </c>
      <c r="ES15" s="10">
        <f t="shared" si="2"/>
        <v>47</v>
      </c>
      <c r="ET15" s="10">
        <f t="shared" si="2"/>
        <v>41</v>
      </c>
      <c r="EU15" s="10">
        <f t="shared" si="2"/>
        <v>55</v>
      </c>
      <c r="EV15" s="10">
        <f t="shared" si="2"/>
        <v>43</v>
      </c>
      <c r="EW15" s="10">
        <f t="shared" si="2"/>
        <v>45</v>
      </c>
      <c r="EX15" s="10">
        <f t="shared" si="2"/>
        <v>0</v>
      </c>
      <c r="EY15" s="10">
        <f t="shared" si="2"/>
        <v>0</v>
      </c>
      <c r="EZ15" s="10">
        <f t="shared" si="2"/>
        <v>0</v>
      </c>
      <c r="FA15" s="10">
        <f t="shared" si="2"/>
        <v>0</v>
      </c>
      <c r="FB15" s="10">
        <f t="shared" si="2"/>
        <v>0</v>
      </c>
      <c r="FC15" s="10">
        <f t="shared" si="2"/>
        <v>0</v>
      </c>
      <c r="FD15" s="10">
        <f t="shared" si="2"/>
        <v>0</v>
      </c>
      <c r="FE15" s="10">
        <f t="shared" si="2"/>
        <v>0</v>
      </c>
      <c r="FF15" s="10">
        <f t="shared" si="2"/>
        <v>0</v>
      </c>
      <c r="FG15" s="10">
        <f t="shared" si="2"/>
        <v>0</v>
      </c>
      <c r="FH15" s="10">
        <f t="shared" si="2"/>
        <v>0</v>
      </c>
      <c r="FI15" s="10">
        <f t="shared" si="2"/>
        <v>0</v>
      </c>
      <c r="FJ15" s="10">
        <f t="shared" si="2"/>
        <v>0</v>
      </c>
      <c r="FK15" s="10">
        <f t="shared" si="2"/>
        <v>0</v>
      </c>
      <c r="FL15" s="10">
        <f t="shared" si="2"/>
        <v>0</v>
      </c>
      <c r="FM15" s="10">
        <f t="shared" si="2"/>
        <v>0</v>
      </c>
      <c r="FN15" s="10">
        <f t="shared" si="2"/>
        <v>0</v>
      </c>
      <c r="FO15" s="10">
        <f t="shared" si="2"/>
        <v>0</v>
      </c>
      <c r="FP15" s="10">
        <f t="shared" si="2"/>
        <v>0</v>
      </c>
      <c r="FQ15" s="10">
        <f t="shared" si="2"/>
        <v>0</v>
      </c>
      <c r="FR15" s="10">
        <f t="shared" si="2"/>
        <v>0</v>
      </c>
      <c r="FS15" s="10">
        <f t="shared" si="2"/>
        <v>0</v>
      </c>
      <c r="FT15" s="10">
        <f t="shared" si="2"/>
        <v>0</v>
      </c>
      <c r="FU15" s="10">
        <f t="shared" si="2"/>
        <v>0</v>
      </c>
      <c r="FV15" s="10">
        <f t="shared" si="2"/>
        <v>0</v>
      </c>
      <c r="FW15" s="10">
        <f t="shared" si="2"/>
        <v>0</v>
      </c>
      <c r="FX15" s="10">
        <f t="shared" si="2"/>
        <v>0</v>
      </c>
      <c r="FY15" s="10">
        <f t="shared" si="2"/>
        <v>0</v>
      </c>
    </row>
    <row r="16" spans="1:181" ht="14.25" customHeight="1" x14ac:dyDescent="0.35"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</row>
    <row r="17" spans="1:134" ht="14.25" customHeight="1" x14ac:dyDescent="0.35">
      <c r="CH17" s="12" t="s">
        <v>106</v>
      </c>
      <c r="CI17" s="12"/>
      <c r="CJ17" s="12"/>
      <c r="CK17" s="12"/>
      <c r="CL17" s="12"/>
      <c r="CM17" s="12"/>
      <c r="CN17" s="12"/>
      <c r="CO17" s="12"/>
      <c r="CP17" s="12"/>
      <c r="CQ17" s="12"/>
      <c r="CR17" s="1"/>
      <c r="CS17" s="1"/>
      <c r="CT17" s="2" t="s">
        <v>90</v>
      </c>
    </row>
    <row r="18" spans="1:134" ht="14.25" customHeight="1" x14ac:dyDescent="0.3">
      <c r="CT18" s="17" t="s">
        <v>0</v>
      </c>
      <c r="CU18" s="17" t="s">
        <v>1</v>
      </c>
      <c r="CV18" s="17" t="s">
        <v>2</v>
      </c>
      <c r="CW18" s="17" t="s">
        <v>3</v>
      </c>
      <c r="CX18" s="17" t="s">
        <v>4</v>
      </c>
      <c r="CY18" s="17" t="s">
        <v>5</v>
      </c>
      <c r="CZ18" s="17" t="s">
        <v>52</v>
      </c>
      <c r="DA18" s="17" t="s">
        <v>7</v>
      </c>
      <c r="DB18" s="17" t="s">
        <v>8</v>
      </c>
      <c r="DC18" s="17" t="s">
        <v>9</v>
      </c>
      <c r="DD18" s="17" t="s">
        <v>10</v>
      </c>
      <c r="DE18" s="17" t="s">
        <v>11</v>
      </c>
    </row>
    <row r="19" spans="1:134" ht="14.25" hidden="1" customHeight="1" x14ac:dyDescent="0.35">
      <c r="CS19" s="2">
        <v>2014</v>
      </c>
      <c r="CT19" s="10">
        <f t="shared" ref="CT19:DE19" si="3">AL15</f>
        <v>21</v>
      </c>
      <c r="CU19" s="10">
        <f t="shared" si="3"/>
        <v>24</v>
      </c>
      <c r="CV19" s="10">
        <f t="shared" si="3"/>
        <v>29</v>
      </c>
      <c r="CW19" s="10">
        <f t="shared" si="3"/>
        <v>35</v>
      </c>
      <c r="CX19" s="10">
        <f t="shared" si="3"/>
        <v>33</v>
      </c>
      <c r="CY19" s="10">
        <f t="shared" si="3"/>
        <v>51</v>
      </c>
      <c r="CZ19" s="10">
        <f t="shared" si="3"/>
        <v>73</v>
      </c>
      <c r="DA19" s="10">
        <f t="shared" si="3"/>
        <v>44</v>
      </c>
      <c r="DB19" s="10">
        <f t="shared" si="3"/>
        <v>52</v>
      </c>
      <c r="DC19" s="10">
        <f t="shared" si="3"/>
        <v>48</v>
      </c>
      <c r="DD19" s="10">
        <f t="shared" si="3"/>
        <v>34</v>
      </c>
      <c r="DE19" s="10">
        <f t="shared" si="3"/>
        <v>35</v>
      </c>
    </row>
    <row r="20" spans="1:134" ht="14.25" hidden="1" customHeight="1" x14ac:dyDescent="0.35">
      <c r="CS20" s="2">
        <v>2015</v>
      </c>
      <c r="CT20" s="10">
        <f>'Raw Data'!EK46</f>
        <v>32</v>
      </c>
      <c r="CU20" s="10">
        <f>'Raw Data'!EL46</f>
        <v>31</v>
      </c>
      <c r="CV20" s="10">
        <f>'Raw Data'!EM46</f>
        <v>40</v>
      </c>
      <c r="CW20" s="10">
        <f>'Raw Data'!EN46</f>
        <v>38</v>
      </c>
      <c r="CX20" s="10">
        <f>'Raw Data'!EO46</f>
        <v>37</v>
      </c>
      <c r="CY20" s="10">
        <f>'Raw Data'!EP46</f>
        <v>42</v>
      </c>
      <c r="CZ20" s="10">
        <f>'Raw Data'!EQ46</f>
        <v>44</v>
      </c>
      <c r="DA20" s="10">
        <f>'Raw Data'!ER46</f>
        <v>39</v>
      </c>
      <c r="DB20" s="10">
        <f>'Raw Data'!ES46</f>
        <v>51</v>
      </c>
      <c r="DC20" s="10">
        <f>'Raw Data'!ET46</f>
        <v>39</v>
      </c>
      <c r="DD20" s="10">
        <f>'Raw Data'!EU46</f>
        <v>28</v>
      </c>
      <c r="DE20" s="10">
        <f>'Raw Data'!EV46</f>
        <v>46</v>
      </c>
      <c r="DF20" s="10">
        <f>SUM(CT20:DA20)</f>
        <v>303</v>
      </c>
    </row>
    <row r="21" spans="1:134" ht="14.25" hidden="1" customHeight="1" x14ac:dyDescent="0.35">
      <c r="CS21" s="2">
        <v>2016</v>
      </c>
      <c r="CT21" s="10">
        <f>'Raw Data'!EW46</f>
        <v>32</v>
      </c>
      <c r="CU21" s="10">
        <f>'Raw Data'!EX46</f>
        <v>37</v>
      </c>
      <c r="CV21" s="10">
        <f>'Raw Data'!EY46</f>
        <v>43</v>
      </c>
      <c r="CW21" s="10">
        <f>'Raw Data'!EZ46</f>
        <v>38</v>
      </c>
      <c r="CX21" s="10">
        <f>'Raw Data'!FA46</f>
        <v>39</v>
      </c>
      <c r="CY21" s="10">
        <f>'Raw Data'!FB46</f>
        <v>48</v>
      </c>
      <c r="CZ21" s="10">
        <f>'Raw Data'!FC46</f>
        <v>46</v>
      </c>
      <c r="DA21" s="10">
        <f>'Raw Data'!FD46</f>
        <v>44</v>
      </c>
      <c r="DB21" s="10">
        <f>'Raw Data'!FE46</f>
        <v>51</v>
      </c>
      <c r="DC21" s="10">
        <f>'Raw Data'!FF46</f>
        <v>44</v>
      </c>
      <c r="DD21" s="10">
        <f>'Raw Data'!FG46</f>
        <v>26</v>
      </c>
      <c r="DE21" s="10">
        <f>'Raw Data'!FH46</f>
        <v>23</v>
      </c>
      <c r="DF21" s="10">
        <f>SUM(CT21:DA21)</f>
        <v>327</v>
      </c>
    </row>
    <row r="22" spans="1:134" ht="14.25" hidden="1" customHeight="1" x14ac:dyDescent="0.35">
      <c r="CS22" s="2">
        <v>2017</v>
      </c>
      <c r="CT22" s="10">
        <f>'Raw Data'!FI46</f>
        <v>29</v>
      </c>
      <c r="CU22" s="10">
        <f>'Raw Data'!FJ46</f>
        <v>19</v>
      </c>
      <c r="CV22" s="10">
        <f>'Raw Data'!FK46</f>
        <v>54</v>
      </c>
      <c r="CW22" s="10">
        <f>'Raw Data'!FL46</f>
        <v>33</v>
      </c>
      <c r="CX22" s="10">
        <f>'Raw Data'!FM46</f>
        <v>45</v>
      </c>
      <c r="CY22" s="10">
        <f>'Raw Data'!FN46</f>
        <v>76</v>
      </c>
      <c r="CZ22" s="10">
        <f>'Raw Data'!FO46</f>
        <v>49</v>
      </c>
      <c r="DA22" s="10">
        <f>'Raw Data'!FP46</f>
        <v>52</v>
      </c>
      <c r="DB22" s="10">
        <f>'Raw Data'!FQ46</f>
        <v>44</v>
      </c>
      <c r="DC22" s="10">
        <f>'Raw Data'!FR46</f>
        <v>66</v>
      </c>
      <c r="DD22" s="10">
        <f>'Raw Data'!FS46</f>
        <v>42</v>
      </c>
      <c r="DE22" s="10">
        <f>'Raw Data'!FT46</f>
        <v>38</v>
      </c>
      <c r="DF22" s="10">
        <f>SUM(CT22:DE22)</f>
        <v>547</v>
      </c>
    </row>
    <row r="23" spans="1:134" ht="14.25" hidden="1" customHeight="1" x14ac:dyDescent="0.35">
      <c r="CS23" s="2">
        <v>2018</v>
      </c>
      <c r="CT23" s="10">
        <f>'Raw Data'!FU46</f>
        <v>35</v>
      </c>
      <c r="CU23" s="10">
        <f>'Raw Data'!FV46</f>
        <v>22</v>
      </c>
      <c r="CV23" s="10">
        <f>'Raw Data'!FW46</f>
        <v>43</v>
      </c>
      <c r="CW23" s="10">
        <f>'Raw Data'!FX46</f>
        <v>36</v>
      </c>
      <c r="CX23" s="10">
        <f>'Raw Data'!FY46</f>
        <v>44</v>
      </c>
      <c r="CY23" s="10">
        <f>'Raw Data'!FZ46</f>
        <v>53</v>
      </c>
      <c r="CZ23" s="10">
        <f>'Raw Data'!GA46</f>
        <v>37</v>
      </c>
      <c r="DA23" s="10">
        <f>'Raw Data'!GB46</f>
        <v>39</v>
      </c>
      <c r="DB23" s="10">
        <f>'Raw Data'!GC46</f>
        <v>35</v>
      </c>
      <c r="DC23" s="10">
        <f>'Raw Data'!GD46</f>
        <v>36</v>
      </c>
      <c r="DD23" s="10">
        <f>'Raw Data'!GE46</f>
        <v>26</v>
      </c>
      <c r="DE23" s="10">
        <f>'Raw Data'!GF46</f>
        <v>24</v>
      </c>
      <c r="DF23" s="10">
        <f t="shared" ref="DF23:DF28" si="4">SUM(CT23:DA23)</f>
        <v>309</v>
      </c>
    </row>
    <row r="24" spans="1:134" ht="14.25" hidden="1" customHeight="1" x14ac:dyDescent="0.35">
      <c r="CS24" s="2">
        <v>2019</v>
      </c>
      <c r="CT24" s="10">
        <f>'Raw Data'!GG46</f>
        <v>21</v>
      </c>
      <c r="CU24" s="10">
        <f>'Raw Data'!GH46</f>
        <v>37</v>
      </c>
      <c r="CV24" s="10">
        <f>'Raw Data'!GI46</f>
        <v>30</v>
      </c>
      <c r="CW24" s="10">
        <f>'Raw Data'!GJ46</f>
        <v>37</v>
      </c>
      <c r="CX24" s="10">
        <f>'Raw Data'!GK46</f>
        <v>35</v>
      </c>
      <c r="CY24" s="10">
        <f>'Raw Data'!GL46</f>
        <v>39</v>
      </c>
      <c r="CZ24" s="10">
        <f>'Raw Data'!GM46</f>
        <v>45</v>
      </c>
      <c r="DA24" s="10">
        <f>'Raw Data'!GN46</f>
        <v>39</v>
      </c>
      <c r="DB24" s="10">
        <f>'Raw Data'!GO46</f>
        <v>35</v>
      </c>
      <c r="DC24" s="10">
        <f>'Raw Data'!GP46</f>
        <v>32</v>
      </c>
      <c r="DD24" s="10">
        <f>'Raw Data'!GQ46</f>
        <v>43</v>
      </c>
      <c r="DE24" s="10">
        <f>'Raw Data'!GR46</f>
        <v>41</v>
      </c>
      <c r="DF24" s="10">
        <f t="shared" si="4"/>
        <v>283</v>
      </c>
    </row>
    <row r="25" spans="1:134" ht="14.25" customHeight="1" x14ac:dyDescent="0.35">
      <c r="CS25" s="2">
        <v>2020</v>
      </c>
      <c r="CT25" s="10">
        <f t="shared" ref="CT25:DE25" si="5">DF2</f>
        <v>23</v>
      </c>
      <c r="CU25" s="10">
        <f t="shared" si="5"/>
        <v>33</v>
      </c>
      <c r="CV25" s="10">
        <f t="shared" si="5"/>
        <v>38</v>
      </c>
      <c r="CW25" s="10">
        <f t="shared" si="5"/>
        <v>25</v>
      </c>
      <c r="CX25" s="10">
        <f t="shared" si="5"/>
        <v>27</v>
      </c>
      <c r="CY25" s="10">
        <f t="shared" si="5"/>
        <v>27</v>
      </c>
      <c r="CZ25" s="10">
        <f t="shared" si="5"/>
        <v>55</v>
      </c>
      <c r="DA25" s="10">
        <f t="shared" si="5"/>
        <v>78</v>
      </c>
      <c r="DB25" s="10">
        <f t="shared" si="5"/>
        <v>80</v>
      </c>
      <c r="DC25" s="10">
        <f t="shared" si="5"/>
        <v>86</v>
      </c>
      <c r="DD25" s="10">
        <f t="shared" si="5"/>
        <v>71</v>
      </c>
      <c r="DE25" s="10">
        <f t="shared" si="5"/>
        <v>80</v>
      </c>
      <c r="DF25" s="10">
        <f t="shared" si="4"/>
        <v>306</v>
      </c>
    </row>
    <row r="26" spans="1:134" ht="14.25" customHeight="1" x14ac:dyDescent="0.35">
      <c r="CS26" s="2">
        <v>2021</v>
      </c>
      <c r="CT26" s="147">
        <f>DR2</f>
        <v>68</v>
      </c>
      <c r="CU26" s="147">
        <f t="shared" ref="CU26:DE26" si="6">DS2</f>
        <v>57</v>
      </c>
      <c r="CV26" s="147">
        <f t="shared" si="6"/>
        <v>67</v>
      </c>
      <c r="CW26" s="147">
        <f t="shared" si="6"/>
        <v>93</v>
      </c>
      <c r="CX26" s="147">
        <f t="shared" si="6"/>
        <v>99</v>
      </c>
      <c r="CY26" s="147">
        <f t="shared" si="6"/>
        <v>103</v>
      </c>
      <c r="CZ26" s="147">
        <f t="shared" si="6"/>
        <v>97</v>
      </c>
      <c r="DA26" s="147">
        <f t="shared" si="6"/>
        <v>89</v>
      </c>
      <c r="DB26" s="147">
        <f t="shared" si="6"/>
        <v>81</v>
      </c>
      <c r="DC26" s="147">
        <f t="shared" si="6"/>
        <v>75</v>
      </c>
      <c r="DD26" s="147">
        <f t="shared" si="6"/>
        <v>70</v>
      </c>
      <c r="DE26" s="147">
        <f t="shared" si="6"/>
        <v>76</v>
      </c>
      <c r="DF26" s="10">
        <f t="shared" si="4"/>
        <v>673</v>
      </c>
    </row>
    <row r="27" spans="1:134" ht="14.25" customHeight="1" x14ac:dyDescent="0.35">
      <c r="CS27" s="2">
        <v>2022</v>
      </c>
      <c r="CT27" s="147">
        <f>ED2</f>
        <v>56</v>
      </c>
      <c r="CU27" s="147">
        <f t="shared" ref="CU27:DE27" si="7">EE2</f>
        <v>61</v>
      </c>
      <c r="CV27" s="147">
        <f t="shared" si="7"/>
        <v>80</v>
      </c>
      <c r="CW27" s="147">
        <f t="shared" si="7"/>
        <v>75</v>
      </c>
      <c r="CX27" s="147">
        <f t="shared" si="7"/>
        <v>81</v>
      </c>
      <c r="CY27" s="147">
        <f t="shared" si="7"/>
        <v>51</v>
      </c>
      <c r="CZ27" s="147">
        <f t="shared" si="7"/>
        <v>56</v>
      </c>
      <c r="DA27" s="147">
        <f t="shared" si="7"/>
        <v>62</v>
      </c>
      <c r="DB27" s="147">
        <f t="shared" si="7"/>
        <v>48</v>
      </c>
      <c r="DC27" s="147">
        <f t="shared" si="7"/>
        <v>43</v>
      </c>
      <c r="DD27" s="147">
        <f t="shared" si="7"/>
        <v>31</v>
      </c>
      <c r="DE27" s="147">
        <f t="shared" si="7"/>
        <v>36</v>
      </c>
      <c r="DF27" s="10">
        <f t="shared" si="4"/>
        <v>522</v>
      </c>
    </row>
    <row r="28" spans="1:134" ht="14.25" customHeight="1" x14ac:dyDescent="0.35">
      <c r="CS28" s="2">
        <v>2023</v>
      </c>
      <c r="CT28" s="147">
        <f>EP2</f>
        <v>38</v>
      </c>
      <c r="CU28" s="147">
        <f t="shared" ref="CU28:DE28" si="8">EQ2</f>
        <v>36</v>
      </c>
      <c r="CV28" s="147">
        <f t="shared" si="8"/>
        <v>43</v>
      </c>
      <c r="CW28" s="147">
        <f t="shared" si="8"/>
        <v>48</v>
      </c>
      <c r="CX28" s="147">
        <f t="shared" si="8"/>
        <v>41</v>
      </c>
      <c r="CY28" s="147">
        <f t="shared" si="8"/>
        <v>55</v>
      </c>
      <c r="CZ28" s="147">
        <f t="shared" si="8"/>
        <v>43</v>
      </c>
      <c r="DA28" s="147">
        <f t="shared" si="8"/>
        <v>45</v>
      </c>
      <c r="DB28" s="147">
        <f t="shared" si="8"/>
        <v>0</v>
      </c>
      <c r="DC28" s="147">
        <f t="shared" si="8"/>
        <v>0</v>
      </c>
      <c r="DD28" s="147">
        <f t="shared" si="8"/>
        <v>0</v>
      </c>
      <c r="DE28" s="147">
        <f t="shared" si="8"/>
        <v>0</v>
      </c>
      <c r="DF28" s="10">
        <f t="shared" si="4"/>
        <v>349</v>
      </c>
    </row>
    <row r="29" spans="1:134" ht="14.25" customHeight="1" x14ac:dyDescent="0.3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</row>
    <row r="30" spans="1:134" ht="14.25" customHeight="1" thickBot="1" x14ac:dyDescent="0.4">
      <c r="CX30" s="254" t="s">
        <v>106</v>
      </c>
      <c r="CY30" s="255"/>
      <c r="CZ30" s="256"/>
      <c r="DB30" s="254" t="s">
        <v>310</v>
      </c>
      <c r="DC30" s="255"/>
      <c r="DD30" s="256"/>
    </row>
    <row r="31" spans="1:134" ht="14.25" customHeight="1" thickTop="1" x14ac:dyDescent="0.3">
      <c r="CX31" s="6" t="s">
        <v>15</v>
      </c>
      <c r="CY31" s="6" t="s">
        <v>16</v>
      </c>
      <c r="CZ31" s="6" t="s">
        <v>17</v>
      </c>
      <c r="DB31" s="6" t="s">
        <v>15</v>
      </c>
      <c r="DC31" s="6" t="s">
        <v>16</v>
      </c>
      <c r="DD31" s="6" t="s">
        <v>17</v>
      </c>
    </row>
    <row r="32" spans="1:134" ht="14.25" customHeight="1" x14ac:dyDescent="0.35">
      <c r="CX32" s="7" t="s">
        <v>422</v>
      </c>
      <c r="CY32" s="8">
        <f>DA28</f>
        <v>45</v>
      </c>
      <c r="CZ32" s="9">
        <f>(CY32-CY33)/CY33</f>
        <v>-0.27419354838709675</v>
      </c>
      <c r="DB32" s="179">
        <v>2023</v>
      </c>
      <c r="DC32" s="8">
        <f>SUM(CT28:DA28)</f>
        <v>349</v>
      </c>
      <c r="DD32" s="9">
        <f>(DC32-DC33)/DC33</f>
        <v>-0.33141762452107282</v>
      </c>
    </row>
    <row r="33" spans="97:110" ht="14.25" customHeight="1" x14ac:dyDescent="0.35">
      <c r="CX33" s="7" t="s">
        <v>423</v>
      </c>
      <c r="CY33" s="8">
        <f>DA27</f>
        <v>62</v>
      </c>
      <c r="CZ33" s="9">
        <f>(CY33-CY34)/CY34</f>
        <v>-0.30337078651685395</v>
      </c>
      <c r="DB33" s="179">
        <v>2022</v>
      </c>
      <c r="DC33" s="8">
        <f>SUM(CT27:DA27)</f>
        <v>522</v>
      </c>
      <c r="DD33" s="9">
        <f>(DC33-DC34)/DC34</f>
        <v>-0.22436849925705796</v>
      </c>
    </row>
    <row r="34" spans="97:110" ht="14.25" customHeight="1" x14ac:dyDescent="0.35">
      <c r="CX34" s="185" t="s">
        <v>424</v>
      </c>
      <c r="CY34" s="8">
        <f>DA26</f>
        <v>89</v>
      </c>
      <c r="CZ34" s="9">
        <f>(CY34-CY35)/CY35</f>
        <v>0.14102564102564102</v>
      </c>
      <c r="DB34" s="179">
        <v>2021</v>
      </c>
      <c r="DC34" s="8">
        <f>SUM(CT26:DA26)</f>
        <v>673</v>
      </c>
      <c r="DD34" s="9">
        <f>(DC34-DC35)/DC35</f>
        <v>1.1993464052287581</v>
      </c>
    </row>
    <row r="35" spans="97:110" ht="14.25" customHeight="1" x14ac:dyDescent="0.35">
      <c r="CX35" s="7" t="s">
        <v>425</v>
      </c>
      <c r="CY35" s="8">
        <f>DA25</f>
        <v>78</v>
      </c>
      <c r="CZ35" s="9"/>
      <c r="DB35" s="179">
        <v>2020</v>
      </c>
      <c r="DC35" s="8">
        <f>SUM(CT25:DA25)</f>
        <v>306</v>
      </c>
      <c r="DD35" s="9"/>
    </row>
    <row r="36" spans="97:110" ht="14.25" customHeight="1" x14ac:dyDescent="0.3">
      <c r="CX36" s="20"/>
      <c r="CY36" s="20"/>
      <c r="CZ36" s="20"/>
    </row>
    <row r="37" spans="97:110" ht="14.25" customHeight="1" x14ac:dyDescent="0.35">
      <c r="CT37" s="2" t="s">
        <v>89</v>
      </c>
    </row>
    <row r="38" spans="97:110" ht="14.25" customHeight="1" x14ac:dyDescent="0.3">
      <c r="CT38" s="17" t="s">
        <v>0</v>
      </c>
      <c r="CU38" s="17" t="s">
        <v>1</v>
      </c>
      <c r="CV38" s="17" t="s">
        <v>2</v>
      </c>
      <c r="CW38" s="17" t="s">
        <v>3</v>
      </c>
      <c r="CX38" s="17" t="s">
        <v>4</v>
      </c>
      <c r="CY38" s="17" t="s">
        <v>6</v>
      </c>
      <c r="CZ38" s="17" t="s">
        <v>52</v>
      </c>
      <c r="DA38" s="17" t="s">
        <v>7</v>
      </c>
      <c r="DB38" s="17" t="s">
        <v>8</v>
      </c>
      <c r="DC38" s="17" t="s">
        <v>9</v>
      </c>
      <c r="DD38" s="17" t="s">
        <v>10</v>
      </c>
      <c r="DE38" s="17" t="s">
        <v>11</v>
      </c>
    </row>
    <row r="39" spans="97:110" ht="14.25" hidden="1" customHeight="1" x14ac:dyDescent="0.35">
      <c r="CS39" s="2">
        <v>2015</v>
      </c>
      <c r="CT39" s="32">
        <f>AX4</f>
        <v>72000</v>
      </c>
      <c r="CU39" s="32">
        <f>AY4</f>
        <v>84000</v>
      </c>
      <c r="CV39" s="32">
        <f>AZ4</f>
        <v>70750</v>
      </c>
      <c r="CW39" s="32">
        <f>BA4</f>
        <v>70000</v>
      </c>
      <c r="CX39" s="32">
        <f t="shared" ref="CX39:DD39" si="9">BB4</f>
        <v>87500</v>
      </c>
      <c r="CY39" s="32">
        <f t="shared" si="9"/>
        <v>79500</v>
      </c>
      <c r="CZ39" s="32">
        <f t="shared" si="9"/>
        <v>92000</v>
      </c>
      <c r="DA39" s="32">
        <f t="shared" si="9"/>
        <v>72000</v>
      </c>
      <c r="DB39" s="32">
        <f t="shared" si="9"/>
        <v>66720</v>
      </c>
      <c r="DC39" s="32">
        <f t="shared" si="9"/>
        <v>75000</v>
      </c>
      <c r="DD39" s="32">
        <f t="shared" si="9"/>
        <v>58450</v>
      </c>
      <c r="DE39" s="32">
        <f>BI4</f>
        <v>55000</v>
      </c>
    </row>
    <row r="40" spans="97:110" ht="14.25" hidden="1" customHeight="1" x14ac:dyDescent="0.35">
      <c r="CS40" s="2">
        <v>2016</v>
      </c>
      <c r="CT40" s="32">
        <f>BJ4</f>
        <v>76450</v>
      </c>
      <c r="CU40" s="32">
        <f>BK4</f>
        <v>70000</v>
      </c>
      <c r="CV40" s="32">
        <f>BL4</f>
        <v>64500</v>
      </c>
      <c r="CW40" s="32">
        <f>BM4</f>
        <v>59000</v>
      </c>
      <c r="CX40" s="32">
        <f t="shared" ref="CX40:DD40" si="10">BN4</f>
        <v>80000</v>
      </c>
      <c r="CY40" s="32">
        <f t="shared" si="10"/>
        <v>77750</v>
      </c>
      <c r="CZ40" s="32">
        <f t="shared" si="10"/>
        <v>78950</v>
      </c>
      <c r="DA40" s="32">
        <f t="shared" si="10"/>
        <v>75000</v>
      </c>
      <c r="DB40" s="32">
        <f t="shared" si="10"/>
        <v>70000</v>
      </c>
      <c r="DC40" s="32">
        <f t="shared" si="10"/>
        <v>64750</v>
      </c>
      <c r="DD40" s="32">
        <f t="shared" si="10"/>
        <v>98750</v>
      </c>
      <c r="DE40" s="32">
        <f>BU4</f>
        <v>55000</v>
      </c>
    </row>
    <row r="41" spans="97:110" ht="14.25" hidden="1" customHeight="1" x14ac:dyDescent="0.35">
      <c r="CS41" s="2">
        <v>2017</v>
      </c>
      <c r="CT41" s="32">
        <f>BV4</f>
        <v>83000</v>
      </c>
      <c r="CU41" s="32">
        <f>BW4</f>
        <v>95000</v>
      </c>
      <c r="CV41" s="32">
        <f>BX4</f>
        <v>71250</v>
      </c>
      <c r="CW41" s="32">
        <f>BY4</f>
        <v>49000</v>
      </c>
      <c r="CX41" s="32">
        <f t="shared" ref="CX41:DD41" si="11">BZ4</f>
        <v>95000</v>
      </c>
      <c r="CY41" s="32">
        <f t="shared" si="11"/>
        <v>75500</v>
      </c>
      <c r="CZ41" s="32">
        <f t="shared" si="11"/>
        <v>75000</v>
      </c>
      <c r="DA41" s="32">
        <f t="shared" si="11"/>
        <v>82900</v>
      </c>
      <c r="DB41" s="32">
        <f t="shared" si="11"/>
        <v>77500</v>
      </c>
      <c r="DC41" s="32">
        <f t="shared" si="11"/>
        <v>80250</v>
      </c>
      <c r="DD41" s="32">
        <f t="shared" si="11"/>
        <v>69250</v>
      </c>
      <c r="DE41" s="32">
        <f>CG4</f>
        <v>61900</v>
      </c>
      <c r="DF41" s="34">
        <f>SUM(CT41:DE41)/12</f>
        <v>76295.833333333328</v>
      </c>
    </row>
    <row r="42" spans="97:110" ht="14.25" hidden="1" customHeight="1" x14ac:dyDescent="0.35">
      <c r="CS42" s="2">
        <v>2018</v>
      </c>
      <c r="CT42" s="32">
        <f>CH4</f>
        <v>110000</v>
      </c>
      <c r="CU42" s="32">
        <f>CI4</f>
        <v>103500</v>
      </c>
      <c r="CV42" s="32">
        <f>CJ4</f>
        <v>100000</v>
      </c>
      <c r="CW42" s="32">
        <f>CK4</f>
        <v>79500</v>
      </c>
      <c r="CX42" s="32">
        <f t="shared" ref="CX42:DD42" si="12">CL4</f>
        <v>69000</v>
      </c>
      <c r="CY42" s="32">
        <f t="shared" si="12"/>
        <v>85000</v>
      </c>
      <c r="CZ42" s="32">
        <f t="shared" si="12"/>
        <v>133000</v>
      </c>
      <c r="DA42" s="32">
        <f t="shared" si="12"/>
        <v>90000</v>
      </c>
      <c r="DB42" s="32">
        <f t="shared" si="12"/>
        <v>85000</v>
      </c>
      <c r="DC42" s="32">
        <f t="shared" si="12"/>
        <v>92500</v>
      </c>
      <c r="DD42" s="32">
        <f t="shared" si="12"/>
        <v>102500</v>
      </c>
      <c r="DE42" s="32">
        <f>CS4</f>
        <v>72000</v>
      </c>
      <c r="DF42" s="34">
        <f>SUM(CT42:DE42)/12</f>
        <v>93500</v>
      </c>
    </row>
    <row r="43" spans="97:110" ht="14.25" hidden="1" customHeight="1" x14ac:dyDescent="0.35">
      <c r="CS43" s="2">
        <v>2019</v>
      </c>
      <c r="CT43" s="32">
        <f>CT4</f>
        <v>115000</v>
      </c>
      <c r="CU43" s="32">
        <f>CU4</f>
        <v>95000</v>
      </c>
      <c r="CV43" s="32">
        <f>CV4</f>
        <v>50000</v>
      </c>
      <c r="CW43" s="32">
        <f>CW4</f>
        <v>50000</v>
      </c>
      <c r="CX43" s="32">
        <f t="shared" ref="CX43:DD43" si="13">CX4</f>
        <v>68750</v>
      </c>
      <c r="CY43" s="32">
        <f t="shared" si="13"/>
        <v>76000</v>
      </c>
      <c r="CZ43" s="32">
        <f t="shared" si="13"/>
        <v>70000</v>
      </c>
      <c r="DA43" s="32">
        <f t="shared" si="13"/>
        <v>95500</v>
      </c>
      <c r="DB43" s="32">
        <f t="shared" si="13"/>
        <v>90000</v>
      </c>
      <c r="DC43" s="32">
        <f t="shared" si="13"/>
        <v>87500</v>
      </c>
      <c r="DD43" s="32">
        <f t="shared" si="13"/>
        <v>115000</v>
      </c>
      <c r="DE43" s="32">
        <f>DE4</f>
        <v>78000</v>
      </c>
    </row>
    <row r="44" spans="97:110" ht="14.25" customHeight="1" x14ac:dyDescent="0.35">
      <c r="CS44" s="2">
        <v>2020</v>
      </c>
      <c r="CT44" s="32">
        <f>DF4</f>
        <v>134791</v>
      </c>
      <c r="CU44" s="32">
        <f>DG4</f>
        <v>70000</v>
      </c>
      <c r="CV44" s="32">
        <f>DH4</f>
        <v>77000</v>
      </c>
      <c r="CW44" s="32">
        <f>DI4</f>
        <v>112500</v>
      </c>
      <c r="CX44" s="32">
        <f t="shared" ref="CX44:DD44" si="14">DJ4</f>
        <v>95000</v>
      </c>
      <c r="CY44" s="32">
        <f t="shared" si="14"/>
        <v>95000</v>
      </c>
      <c r="CZ44" s="32">
        <f t="shared" si="14"/>
        <v>76000</v>
      </c>
      <c r="DA44" s="32">
        <f t="shared" si="14"/>
        <v>95000</v>
      </c>
      <c r="DB44" s="32">
        <f t="shared" si="14"/>
        <v>99900</v>
      </c>
      <c r="DC44" s="32">
        <f t="shared" si="14"/>
        <v>110000</v>
      </c>
      <c r="DD44" s="32">
        <f t="shared" si="14"/>
        <v>95000</v>
      </c>
      <c r="DE44" s="32">
        <f>DQ4</f>
        <v>89000</v>
      </c>
    </row>
    <row r="45" spans="97:110" ht="14.25" customHeight="1" x14ac:dyDescent="0.35">
      <c r="CS45" s="2">
        <v>2021</v>
      </c>
      <c r="CT45" s="32">
        <f>DR4</f>
        <v>119000</v>
      </c>
      <c r="CU45" s="32">
        <f>DS4</f>
        <v>100000</v>
      </c>
      <c r="CV45" s="32">
        <f>DT4</f>
        <v>107500</v>
      </c>
      <c r="CW45" s="32">
        <f>DU4</f>
        <v>114000</v>
      </c>
      <c r="CX45" s="32">
        <f t="shared" ref="CX45:DD45" si="15">DV4</f>
        <v>80000</v>
      </c>
      <c r="CY45" s="32">
        <f t="shared" si="15"/>
        <v>95000</v>
      </c>
      <c r="CZ45" s="32">
        <f t="shared" si="15"/>
        <v>105000</v>
      </c>
      <c r="DA45" s="32">
        <f t="shared" si="15"/>
        <v>110000</v>
      </c>
      <c r="DB45" s="32">
        <f t="shared" si="15"/>
        <v>115000</v>
      </c>
      <c r="DC45" s="32">
        <f t="shared" si="15"/>
        <v>125000</v>
      </c>
      <c r="DD45" s="32">
        <f t="shared" si="15"/>
        <v>137450</v>
      </c>
      <c r="DE45" s="32">
        <f>EC4</f>
        <v>114950</v>
      </c>
    </row>
    <row r="46" spans="97:110" ht="14.25" customHeight="1" x14ac:dyDescent="0.35">
      <c r="CS46" s="2">
        <v>2022</v>
      </c>
      <c r="CT46" s="32">
        <f>ED4</f>
        <v>112250</v>
      </c>
      <c r="CU46" s="32">
        <f>EE4</f>
        <v>107000</v>
      </c>
      <c r="CV46" s="32">
        <f>EF4</f>
        <v>128050</v>
      </c>
      <c r="CW46" s="32">
        <f>EG4</f>
        <v>129900</v>
      </c>
      <c r="CX46" s="32">
        <f t="shared" ref="CX46:DD46" si="16">EH4</f>
        <v>129750</v>
      </c>
      <c r="CY46" s="32">
        <f t="shared" si="16"/>
        <v>115750</v>
      </c>
      <c r="CZ46" s="32">
        <f t="shared" si="16"/>
        <v>147000</v>
      </c>
      <c r="DA46" s="32">
        <f t="shared" si="16"/>
        <v>115050</v>
      </c>
      <c r="DB46" s="32">
        <f t="shared" si="16"/>
        <v>110111</v>
      </c>
      <c r="DC46" s="32">
        <f t="shared" si="16"/>
        <v>140000</v>
      </c>
      <c r="DD46" s="32">
        <f t="shared" si="16"/>
        <v>160000</v>
      </c>
      <c r="DE46" s="32">
        <f>EO4</f>
        <v>155000</v>
      </c>
    </row>
    <row r="47" spans="97:110" ht="14.25" customHeight="1" x14ac:dyDescent="0.35">
      <c r="CS47" s="2">
        <v>2023</v>
      </c>
      <c r="CT47" s="32">
        <f>EP4</f>
        <v>128750</v>
      </c>
      <c r="CU47" s="32">
        <f>EQ4</f>
        <v>126250</v>
      </c>
      <c r="CV47" s="32">
        <f>ER4</f>
        <v>99000</v>
      </c>
      <c r="CW47" s="32">
        <f>ES4</f>
        <v>130000</v>
      </c>
      <c r="CX47" s="32">
        <f t="shared" ref="CX47:DD47" si="17">ET4</f>
        <v>110000</v>
      </c>
      <c r="CY47" s="32">
        <f t="shared" si="17"/>
        <v>133690</v>
      </c>
      <c r="CZ47" s="32">
        <f t="shared" si="17"/>
        <v>163000</v>
      </c>
      <c r="DA47" s="32">
        <f t="shared" si="17"/>
        <v>150000</v>
      </c>
      <c r="DB47" s="32">
        <f t="shared" si="17"/>
        <v>0</v>
      </c>
      <c r="DC47" s="32">
        <f t="shared" si="17"/>
        <v>0</v>
      </c>
      <c r="DD47" s="32">
        <f t="shared" si="17"/>
        <v>0</v>
      </c>
      <c r="DE47" s="32">
        <f>FA4</f>
        <v>0</v>
      </c>
    </row>
    <row r="48" spans="97:110" ht="14.25" customHeight="1" x14ac:dyDescent="0.35"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</row>
    <row r="49" spans="97:109" ht="14.25" customHeight="1" thickBot="1" x14ac:dyDescent="0.4">
      <c r="CT49" s="32"/>
      <c r="CU49" s="32"/>
      <c r="CV49" s="32"/>
      <c r="CW49" s="32"/>
      <c r="CX49" s="254" t="s">
        <v>107</v>
      </c>
      <c r="CY49" s="255"/>
      <c r="CZ49" s="256"/>
      <c r="DA49" s="32"/>
      <c r="DB49" s="257" t="s">
        <v>107</v>
      </c>
      <c r="DC49" s="257"/>
      <c r="DD49" s="257"/>
      <c r="DE49" s="32"/>
    </row>
    <row r="50" spans="97:109" ht="14.25" customHeight="1" thickTop="1" x14ac:dyDescent="0.35">
      <c r="CT50" s="32"/>
      <c r="CU50" s="32"/>
      <c r="CV50" s="32"/>
      <c r="CW50" s="32"/>
      <c r="CX50" s="6" t="s">
        <v>15</v>
      </c>
      <c r="CY50" s="6" t="s">
        <v>16</v>
      </c>
      <c r="CZ50" s="6" t="s">
        <v>17</v>
      </c>
      <c r="DA50" s="32"/>
      <c r="DB50" s="6" t="s">
        <v>15</v>
      </c>
      <c r="DC50" s="6" t="s">
        <v>16</v>
      </c>
      <c r="DD50" s="6" t="s">
        <v>17</v>
      </c>
      <c r="DE50" s="32"/>
    </row>
    <row r="51" spans="97:109" ht="14.25" customHeight="1" x14ac:dyDescent="0.35">
      <c r="CT51" s="32"/>
      <c r="CU51" s="32"/>
      <c r="CV51" s="32"/>
      <c r="CW51" s="32"/>
      <c r="CX51" s="7" t="s">
        <v>422</v>
      </c>
      <c r="CY51" s="35">
        <f>DA47</f>
        <v>150000</v>
      </c>
      <c r="CZ51" s="9">
        <f>(CY51-CY52)/CY52</f>
        <v>0.30378096479791394</v>
      </c>
      <c r="DA51" s="32"/>
      <c r="DB51" s="7">
        <v>2023</v>
      </c>
      <c r="DC51" s="35">
        <v>130000</v>
      </c>
      <c r="DD51" s="9">
        <f>(DC51-DC52)/DC52</f>
        <v>6.1224489795918366E-2</v>
      </c>
      <c r="DE51" s="32"/>
    </row>
    <row r="52" spans="97:109" ht="14.25" customHeight="1" x14ac:dyDescent="0.35">
      <c r="CT52" s="32"/>
      <c r="CU52" s="32"/>
      <c r="CV52" s="32"/>
      <c r="CW52" s="32"/>
      <c r="CX52" s="7" t="s">
        <v>423</v>
      </c>
      <c r="CY52" s="35">
        <f>DA46</f>
        <v>115050</v>
      </c>
      <c r="CZ52" s="9">
        <f>(CY52-CY53)/CY53</f>
        <v>4.5909090909090906E-2</v>
      </c>
      <c r="DA52" s="32"/>
      <c r="DB52" s="7">
        <v>2022</v>
      </c>
      <c r="DC52" s="35">
        <v>122500</v>
      </c>
      <c r="DD52" s="9">
        <f>(DC52-DC53)/DC53</f>
        <v>0.22622622622622623</v>
      </c>
      <c r="DE52" s="32"/>
    </row>
    <row r="53" spans="97:109" ht="14.25" customHeight="1" x14ac:dyDescent="0.35">
      <c r="CT53" s="32"/>
      <c r="CU53" s="32"/>
      <c r="CV53" s="32"/>
      <c r="CW53" s="32"/>
      <c r="CX53" s="185" t="s">
        <v>424</v>
      </c>
      <c r="CY53" s="35">
        <f>DA45</f>
        <v>110000</v>
      </c>
      <c r="CZ53" s="9">
        <f>(CY53-CY54)/CY54</f>
        <v>0.15789473684210525</v>
      </c>
      <c r="DA53" s="32"/>
      <c r="DB53" s="7">
        <v>2021</v>
      </c>
      <c r="DC53" s="35">
        <v>99900</v>
      </c>
      <c r="DD53" s="9">
        <f>(DC53-DC54)/DC54</f>
        <v>0.11</v>
      </c>
      <c r="DE53" s="32"/>
    </row>
    <row r="54" spans="97:109" ht="14.25" customHeight="1" x14ac:dyDescent="0.35">
      <c r="CT54" s="32"/>
      <c r="CU54" s="32"/>
      <c r="CV54" s="32"/>
      <c r="CW54" s="32"/>
      <c r="CX54" s="7" t="s">
        <v>425</v>
      </c>
      <c r="CY54" s="35">
        <f>DA44</f>
        <v>95000</v>
      </c>
      <c r="CZ54" s="9"/>
      <c r="DA54" s="32"/>
      <c r="DB54" s="7">
        <v>2020</v>
      </c>
      <c r="DC54" s="35">
        <v>90000</v>
      </c>
      <c r="DD54" s="9"/>
      <c r="DE54" s="32"/>
    </row>
    <row r="55" spans="97:109" ht="14.25" customHeight="1" x14ac:dyDescent="0.35"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</row>
    <row r="56" spans="97:109" ht="14.25" customHeight="1" x14ac:dyDescent="0.35">
      <c r="CT56" s="2" t="s">
        <v>93</v>
      </c>
      <c r="CU56" s="21"/>
      <c r="CV56" s="21"/>
      <c r="CW56" s="21"/>
    </row>
    <row r="57" spans="97:109" ht="14.25" customHeight="1" x14ac:dyDescent="0.3">
      <c r="CT57" s="17" t="s">
        <v>0</v>
      </c>
      <c r="CU57" s="17" t="s">
        <v>1</v>
      </c>
      <c r="CV57" s="17" t="s">
        <v>2</v>
      </c>
      <c r="CW57" s="17" t="s">
        <v>3</v>
      </c>
      <c r="CX57" s="17" t="s">
        <v>4</v>
      </c>
      <c r="CY57" s="17" t="s">
        <v>6</v>
      </c>
      <c r="CZ57" s="17" t="s">
        <v>52</v>
      </c>
      <c r="DA57" s="17" t="s">
        <v>7</v>
      </c>
      <c r="DB57" s="17" t="s">
        <v>8</v>
      </c>
      <c r="DC57" s="17" t="s">
        <v>9</v>
      </c>
      <c r="DD57" s="17" t="s">
        <v>10</v>
      </c>
      <c r="DE57" s="17" t="s">
        <v>11</v>
      </c>
    </row>
    <row r="58" spans="97:109" ht="14.25" hidden="1" customHeight="1" x14ac:dyDescent="0.35">
      <c r="CS58" s="2">
        <v>2015</v>
      </c>
      <c r="CT58" s="32">
        <f>AX3</f>
        <v>110204</v>
      </c>
      <c r="CU58" s="32">
        <f>AY3</f>
        <v>102623</v>
      </c>
      <c r="CV58" s="32">
        <f>AZ3</f>
        <v>87975</v>
      </c>
      <c r="CW58" s="32">
        <f>BA3</f>
        <v>101099</v>
      </c>
      <c r="CX58" s="32">
        <f t="shared" ref="CX58:DD58" si="18">BB3</f>
        <v>216373</v>
      </c>
      <c r="CY58" s="32">
        <f t="shared" si="18"/>
        <v>111462</v>
      </c>
      <c r="CZ58" s="32">
        <f t="shared" si="18"/>
        <v>178079</v>
      </c>
      <c r="DA58" s="32">
        <f t="shared" si="18"/>
        <v>86702</v>
      </c>
      <c r="DB58" s="32">
        <f t="shared" si="18"/>
        <v>160944</v>
      </c>
      <c r="DC58" s="32">
        <f t="shared" si="18"/>
        <v>81685</v>
      </c>
      <c r="DD58" s="32">
        <f t="shared" si="18"/>
        <v>237153</v>
      </c>
      <c r="DE58" s="32">
        <f>BI3</f>
        <v>120910</v>
      </c>
    </row>
    <row r="59" spans="97:109" ht="14.25" hidden="1" customHeight="1" x14ac:dyDescent="0.35">
      <c r="CS59" s="2">
        <v>2016</v>
      </c>
      <c r="CT59" s="32">
        <f>BJ3</f>
        <v>76851</v>
      </c>
      <c r="CU59" s="32">
        <f>BK3</f>
        <v>90406</v>
      </c>
      <c r="CV59" s="32">
        <f>BL3</f>
        <v>190946</v>
      </c>
      <c r="CW59" s="32">
        <f>BM3</f>
        <v>96831</v>
      </c>
      <c r="CX59" s="32">
        <f t="shared" ref="CX59:DD59" si="19">BN3</f>
        <v>104817</v>
      </c>
      <c r="CY59" s="32">
        <f t="shared" si="19"/>
        <v>103856</v>
      </c>
      <c r="CZ59" s="32">
        <f t="shared" si="19"/>
        <v>289971</v>
      </c>
      <c r="DA59" s="32">
        <f t="shared" si="19"/>
        <v>106252</v>
      </c>
      <c r="DB59" s="32">
        <f t="shared" si="19"/>
        <v>138723</v>
      </c>
      <c r="DC59" s="32">
        <f t="shared" si="19"/>
        <v>92843</v>
      </c>
      <c r="DD59" s="32">
        <f t="shared" si="19"/>
        <v>163523</v>
      </c>
      <c r="DE59" s="32">
        <f>BU3</f>
        <v>144460</v>
      </c>
    </row>
    <row r="60" spans="97:109" ht="14.25" customHeight="1" x14ac:dyDescent="0.35">
      <c r="CS60" s="2">
        <v>2017</v>
      </c>
      <c r="CT60" s="32">
        <f>BV3</f>
        <v>100048</v>
      </c>
      <c r="CU60" s="32">
        <f>BW3</f>
        <v>116157</v>
      </c>
      <c r="CV60" s="32">
        <f>BX3</f>
        <v>114108</v>
      </c>
      <c r="CW60" s="32">
        <f>BY3</f>
        <v>141193</v>
      </c>
      <c r="CX60" s="32">
        <f t="shared" ref="CX60:DD60" si="20">BZ3</f>
        <v>103777</v>
      </c>
      <c r="CY60" s="32">
        <f t="shared" si="20"/>
        <v>93727</v>
      </c>
      <c r="CZ60" s="32">
        <f t="shared" si="20"/>
        <v>93689</v>
      </c>
      <c r="DA60" s="32">
        <f t="shared" si="20"/>
        <v>101173</v>
      </c>
      <c r="DB60" s="32">
        <f t="shared" si="20"/>
        <v>133354</v>
      </c>
      <c r="DC60" s="32">
        <f t="shared" si="20"/>
        <v>124331</v>
      </c>
      <c r="DD60" s="32">
        <f t="shared" si="20"/>
        <v>130892</v>
      </c>
      <c r="DE60" s="32">
        <f>CG3</f>
        <v>126380</v>
      </c>
    </row>
    <row r="61" spans="97:109" ht="14.25" customHeight="1" x14ac:dyDescent="0.35">
      <c r="CS61" s="2">
        <v>2018</v>
      </c>
      <c r="CT61" s="32">
        <f>CH3</f>
        <v>144135</v>
      </c>
      <c r="CU61" s="32">
        <f>CI3</f>
        <v>116451</v>
      </c>
      <c r="CV61" s="32">
        <f>CJ3</f>
        <v>153531</v>
      </c>
      <c r="CW61" s="32">
        <f>CK3</f>
        <v>108688</v>
      </c>
      <c r="CX61" s="32">
        <f t="shared" ref="CX61:DD61" si="21">CL3</f>
        <v>118595</v>
      </c>
      <c r="CY61" s="32">
        <f t="shared" si="21"/>
        <v>120586</v>
      </c>
      <c r="CZ61" s="32">
        <f t="shared" si="21"/>
        <v>219840</v>
      </c>
      <c r="DA61" s="32">
        <f t="shared" si="21"/>
        <v>137428</v>
      </c>
      <c r="DB61" s="32">
        <f t="shared" si="21"/>
        <v>107766</v>
      </c>
      <c r="DC61" s="32">
        <f t="shared" si="21"/>
        <v>119177</v>
      </c>
      <c r="DD61" s="32">
        <f t="shared" si="21"/>
        <v>133434</v>
      </c>
      <c r="DE61" s="32">
        <f>CS3</f>
        <v>123000</v>
      </c>
    </row>
    <row r="62" spans="97:109" ht="14.25" customHeight="1" x14ac:dyDescent="0.35">
      <c r="CS62" s="2">
        <v>2019</v>
      </c>
      <c r="CT62" s="32">
        <f>CT3</f>
        <v>145685</v>
      </c>
      <c r="CU62" s="32">
        <f>CU3</f>
        <v>111560</v>
      </c>
      <c r="CV62" s="32">
        <f>CV3</f>
        <v>117766</v>
      </c>
      <c r="CW62" s="32">
        <f>CW3</f>
        <v>80586</v>
      </c>
      <c r="CX62" s="32">
        <f t="shared" ref="CX62:DD62" si="22">CX3</f>
        <v>108102</v>
      </c>
      <c r="CY62" s="32">
        <f t="shared" si="22"/>
        <v>94658</v>
      </c>
      <c r="CZ62" s="32">
        <f t="shared" si="22"/>
        <v>95844</v>
      </c>
      <c r="DA62" s="32">
        <f t="shared" si="22"/>
        <v>170225</v>
      </c>
      <c r="DB62" s="32">
        <f t="shared" si="22"/>
        <v>165212</v>
      </c>
      <c r="DC62" s="32">
        <f t="shared" si="22"/>
        <v>130693</v>
      </c>
      <c r="DD62" s="32">
        <f t="shared" si="22"/>
        <v>120530</v>
      </c>
      <c r="DE62" s="32">
        <f>DE3</f>
        <v>118280</v>
      </c>
    </row>
    <row r="63" spans="97:109" ht="14.25" customHeight="1" x14ac:dyDescent="0.35">
      <c r="CS63" s="2">
        <v>2020</v>
      </c>
      <c r="CT63" s="32">
        <f>DF3</f>
        <v>119750</v>
      </c>
      <c r="CU63" s="32">
        <f>DG3</f>
        <v>133486</v>
      </c>
      <c r="CV63" s="32">
        <f>DH3</f>
        <v>86317</v>
      </c>
      <c r="CW63" s="32">
        <f>DI3</f>
        <v>122183</v>
      </c>
      <c r="CX63" s="32">
        <f t="shared" ref="CX63:DD63" si="23">DJ3</f>
        <v>140240</v>
      </c>
      <c r="CY63" s="32">
        <f t="shared" si="23"/>
        <v>111700</v>
      </c>
      <c r="CZ63" s="32">
        <f t="shared" si="23"/>
        <v>112682</v>
      </c>
      <c r="DA63" s="32">
        <f t="shared" si="23"/>
        <v>116675</v>
      </c>
      <c r="DB63" s="32">
        <f t="shared" si="23"/>
        <v>133471</v>
      </c>
      <c r="DC63" s="32">
        <f t="shared" si="23"/>
        <v>148784</v>
      </c>
      <c r="DD63" s="32">
        <f t="shared" si="23"/>
        <v>142764</v>
      </c>
      <c r="DE63" s="32">
        <f>DQ3</f>
        <v>148240</v>
      </c>
    </row>
    <row r="64" spans="97:109" ht="14.25" customHeight="1" x14ac:dyDescent="0.35">
      <c r="CS64" s="2">
        <v>2021</v>
      </c>
      <c r="CT64" s="32">
        <f>DR3</f>
        <v>145714</v>
      </c>
      <c r="CU64" s="32">
        <f>DS3</f>
        <v>159957</v>
      </c>
      <c r="CV64" s="32">
        <f>DT3</f>
        <v>161844</v>
      </c>
      <c r="CW64" s="32">
        <f>DU3</f>
        <v>151254</v>
      </c>
      <c r="CX64" s="32">
        <f t="shared" ref="CX64:DD64" si="24">DV3</f>
        <v>110453</v>
      </c>
      <c r="CY64" s="32">
        <f t="shared" si="24"/>
        <v>158496</v>
      </c>
      <c r="CZ64" s="32">
        <f t="shared" si="24"/>
        <v>149607</v>
      </c>
      <c r="DA64" s="32">
        <f t="shared" si="24"/>
        <v>156534</v>
      </c>
      <c r="DB64" s="32">
        <f t="shared" si="24"/>
        <v>157615</v>
      </c>
      <c r="DC64" s="32">
        <f t="shared" si="24"/>
        <v>188693</v>
      </c>
      <c r="DD64" s="32">
        <f t="shared" si="24"/>
        <v>179468</v>
      </c>
      <c r="DE64" s="32">
        <f>EC3</f>
        <v>195770</v>
      </c>
    </row>
    <row r="65" spans="97:109" ht="14.25" customHeight="1" x14ac:dyDescent="0.35">
      <c r="CS65" s="2">
        <v>2022</v>
      </c>
      <c r="CT65" s="32">
        <f>ED3</f>
        <v>155367</v>
      </c>
      <c r="CU65" s="32">
        <f>EE3</f>
        <v>136429</v>
      </c>
      <c r="CV65" s="32">
        <f>EF3</f>
        <v>157210</v>
      </c>
      <c r="CW65" s="32">
        <f>EG3</f>
        <v>193148</v>
      </c>
      <c r="CX65" s="32">
        <f t="shared" ref="CX65:DD65" si="25">EH3</f>
        <v>150081</v>
      </c>
      <c r="CY65" s="32">
        <f t="shared" si="25"/>
        <v>157656</v>
      </c>
      <c r="CZ65" s="32">
        <f t="shared" si="25"/>
        <v>166514</v>
      </c>
      <c r="DA65" s="32">
        <f t="shared" si="25"/>
        <v>160426</v>
      </c>
      <c r="DB65" s="32">
        <f t="shared" si="25"/>
        <v>177062</v>
      </c>
      <c r="DC65" s="32">
        <f t="shared" si="25"/>
        <v>250600</v>
      </c>
      <c r="DD65" s="32">
        <f t="shared" si="25"/>
        <v>196932</v>
      </c>
      <c r="DE65" s="32">
        <f>EO3</f>
        <v>187848</v>
      </c>
    </row>
    <row r="66" spans="97:109" ht="14.25" customHeight="1" x14ac:dyDescent="0.35">
      <c r="CS66" s="2">
        <v>2023</v>
      </c>
      <c r="CT66" s="32">
        <f>EP3</f>
        <v>190311</v>
      </c>
      <c r="CU66" s="32">
        <f>EQ3</f>
        <v>175977</v>
      </c>
      <c r="CV66" s="32">
        <f t="shared" ref="CV66:DC66" si="26">ER3</f>
        <v>145315</v>
      </c>
      <c r="CW66" s="32">
        <f t="shared" si="26"/>
        <v>182202</v>
      </c>
      <c r="CX66" s="32">
        <f t="shared" si="26"/>
        <v>189726</v>
      </c>
      <c r="CY66" s="32">
        <f t="shared" si="26"/>
        <v>156384</v>
      </c>
      <c r="CZ66" s="32">
        <f t="shared" si="26"/>
        <v>199692</v>
      </c>
      <c r="DA66" s="32">
        <f t="shared" si="26"/>
        <v>180797</v>
      </c>
      <c r="DB66" s="32">
        <f t="shared" si="26"/>
        <v>0</v>
      </c>
      <c r="DC66" s="32">
        <f t="shared" si="26"/>
        <v>0</v>
      </c>
      <c r="DD66" s="32"/>
      <c r="DE66" s="32"/>
    </row>
    <row r="67" spans="97:109" ht="14.25" customHeight="1" x14ac:dyDescent="0.35"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</row>
    <row r="68" spans="97:109" ht="14.25" customHeight="1" thickBot="1" x14ac:dyDescent="0.4">
      <c r="CX68" s="257" t="s">
        <v>108</v>
      </c>
      <c r="CY68" s="257"/>
      <c r="CZ68" s="257"/>
      <c r="DB68" s="257" t="s">
        <v>395</v>
      </c>
      <c r="DC68" s="257"/>
      <c r="DD68" s="257"/>
    </row>
    <row r="69" spans="97:109" ht="14.25" customHeight="1" thickTop="1" x14ac:dyDescent="0.3">
      <c r="CX69" s="6" t="s">
        <v>15</v>
      </c>
      <c r="CY69" s="6" t="s">
        <v>16</v>
      </c>
      <c r="CZ69" s="6" t="s">
        <v>17</v>
      </c>
      <c r="DB69" s="6" t="s">
        <v>15</v>
      </c>
      <c r="DC69" s="6" t="s">
        <v>16</v>
      </c>
      <c r="DD69" s="6" t="s">
        <v>17</v>
      </c>
    </row>
    <row r="70" spans="97:109" ht="14.25" customHeight="1" x14ac:dyDescent="0.35">
      <c r="CX70" s="7" t="s">
        <v>422</v>
      </c>
      <c r="CY70" s="35">
        <f>DA66</f>
        <v>180797</v>
      </c>
      <c r="CZ70" s="9">
        <f>(CY70-CY71)/CY71</f>
        <v>0.12698066398214752</v>
      </c>
      <c r="DB70" s="7">
        <v>2023</v>
      </c>
      <c r="DC70" s="35">
        <f>SUM(CT66:DA66)/8</f>
        <v>177550.5</v>
      </c>
      <c r="DD70" s="9">
        <f>(DC70-DC71)/DC71</f>
        <v>0.11244479496503453</v>
      </c>
    </row>
    <row r="71" spans="97:109" ht="14.25" customHeight="1" x14ac:dyDescent="0.35">
      <c r="CX71" s="7" t="s">
        <v>423</v>
      </c>
      <c r="CY71" s="35">
        <f>DA65</f>
        <v>160426</v>
      </c>
      <c r="CZ71" s="9">
        <f>(CY71-CY72)/CY72</f>
        <v>2.4863607906269566E-2</v>
      </c>
      <c r="DB71" s="7">
        <v>2022</v>
      </c>
      <c r="DC71" s="35">
        <f>SUM(CT65:DA65)/8</f>
        <v>159603.875</v>
      </c>
      <c r="DD71" s="9">
        <f>(DC71-DC72)/DC72</f>
        <v>6.9498994437366554E-2</v>
      </c>
    </row>
    <row r="72" spans="97:109" ht="14.25" customHeight="1" x14ac:dyDescent="0.35">
      <c r="CX72" s="185" t="s">
        <v>424</v>
      </c>
      <c r="CY72" s="35">
        <f>DA64</f>
        <v>156534</v>
      </c>
      <c r="CZ72" s="9">
        <f>(CY72-CY73)/CY73</f>
        <v>0.34162416970216414</v>
      </c>
      <c r="DB72" s="7">
        <v>2021</v>
      </c>
      <c r="DC72" s="35">
        <f>SUM(CT64:DA64)/8</f>
        <v>149232.375</v>
      </c>
      <c r="DD72" s="9">
        <f>(DC72-DC73)/DC73</f>
        <v>0.26597796683679148</v>
      </c>
    </row>
    <row r="73" spans="97:109" ht="14.25" customHeight="1" x14ac:dyDescent="0.35">
      <c r="CX73" s="7" t="s">
        <v>425</v>
      </c>
      <c r="CY73" s="35">
        <f>DA63</f>
        <v>116675</v>
      </c>
      <c r="CZ73" s="9"/>
      <c r="DB73" s="7">
        <v>2020</v>
      </c>
      <c r="DC73" s="35">
        <f>SUM(CT63:DA63)/8</f>
        <v>117879.125</v>
      </c>
      <c r="DD73" s="9"/>
    </row>
    <row r="74" spans="97:109" ht="14.25" customHeight="1" x14ac:dyDescent="0.3"/>
    <row r="75" spans="97:109" ht="14.25" customHeight="1" x14ac:dyDescent="0.3"/>
    <row r="76" spans="97:109" ht="14.25" customHeight="1" x14ac:dyDescent="0.3"/>
    <row r="77" spans="97:109" ht="14.25" customHeight="1" x14ac:dyDescent="0.3"/>
    <row r="78" spans="97:109" ht="14.25" customHeight="1" x14ac:dyDescent="0.3"/>
    <row r="79" spans="97:109" ht="14.25" customHeight="1" x14ac:dyDescent="0.3"/>
    <row r="80" spans="97:109" ht="14.25" customHeight="1" x14ac:dyDescent="0.3">
      <c r="CT80" s="239"/>
      <c r="CU80" s="239"/>
      <c r="CV80" s="239"/>
      <c r="CX80" s="239"/>
      <c r="CY80" s="239"/>
      <c r="CZ80" s="239"/>
    </row>
    <row r="81" spans="98:104" ht="14.25" customHeight="1" x14ac:dyDescent="0.3">
      <c r="CT81" s="240"/>
      <c r="CU81" s="240"/>
      <c r="CV81" s="240"/>
      <c r="CX81" s="240"/>
      <c r="CY81" s="240"/>
      <c r="CZ81" s="240"/>
    </row>
    <row r="82" spans="98:104" ht="14.25" customHeight="1" x14ac:dyDescent="0.3"/>
    <row r="83" spans="98:104" ht="14.25" customHeight="1" x14ac:dyDescent="0.3"/>
    <row r="84" spans="98:104" ht="14.25" customHeight="1" x14ac:dyDescent="0.3"/>
    <row r="85" spans="98:104" ht="14.25" customHeight="1" x14ac:dyDescent="0.3"/>
    <row r="86" spans="98:104" ht="14.25" customHeight="1" x14ac:dyDescent="0.3"/>
    <row r="87" spans="98:104" ht="14.25" customHeight="1" x14ac:dyDescent="0.3"/>
    <row r="88" spans="98:104" ht="14.25" customHeight="1" x14ac:dyDescent="0.3"/>
    <row r="89" spans="98:104" ht="14.25" customHeight="1" x14ac:dyDescent="0.3"/>
    <row r="90" spans="98:104" ht="14.25" customHeight="1" x14ac:dyDescent="0.3"/>
    <row r="91" spans="98:104" ht="14.25" customHeight="1" x14ac:dyDescent="0.3"/>
    <row r="92" spans="98:104" ht="14.25" customHeight="1" x14ac:dyDescent="0.3"/>
    <row r="93" spans="98:104" ht="14.25" customHeight="1" x14ac:dyDescent="0.3"/>
    <row r="94" spans="98:104" ht="14.25" customHeight="1" x14ac:dyDescent="0.3"/>
    <row r="95" spans="98:104" ht="14.25" customHeight="1" x14ac:dyDescent="0.3"/>
    <row r="96" spans="98:104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</sheetData>
  <mergeCells count="6">
    <mergeCell ref="CX30:CZ30"/>
    <mergeCell ref="CX49:CZ49"/>
    <mergeCell ref="CX68:CZ68"/>
    <mergeCell ref="DB30:DD30"/>
    <mergeCell ref="DB49:DD49"/>
    <mergeCell ref="DB68:DD68"/>
  </mergeCells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A1:GQ1013"/>
  <sheetViews>
    <sheetView topLeftCell="A18" workbookViewId="0">
      <selection activeCell="D34" sqref="D34:F36"/>
    </sheetView>
  </sheetViews>
  <sheetFormatPr defaultColWidth="12.58203125" defaultRowHeight="15" customHeight="1" x14ac:dyDescent="0.3"/>
  <cols>
    <col min="1" max="1" width="9.08203125" customWidth="1"/>
    <col min="2" max="9" width="7.58203125" customWidth="1"/>
    <col min="10" max="10" width="9.4140625" customWidth="1"/>
    <col min="11" max="11" width="7.58203125" customWidth="1"/>
    <col min="12" max="12" width="9.08203125" customWidth="1"/>
    <col min="13" max="26" width="7.58203125" customWidth="1"/>
  </cols>
  <sheetData>
    <row r="1" spans="1:26" ht="14.25" customHeight="1" x14ac:dyDescent="0.35">
      <c r="A1" s="21" t="s">
        <v>21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1"/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6</v>
      </c>
      <c r="H2" s="4" t="s">
        <v>52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35">
      <c r="A3" s="17">
        <v>2015</v>
      </c>
      <c r="B3" s="13">
        <f>'Raw Data'!EK21</f>
        <v>1870</v>
      </c>
      <c r="C3" s="13">
        <f>'Raw Data'!EL21</f>
        <v>1954</v>
      </c>
      <c r="D3" s="13">
        <f>'Raw Data'!EM21</f>
        <v>1914</v>
      </c>
      <c r="E3" s="13">
        <f>'Raw Data'!EN21</f>
        <v>1940</v>
      </c>
      <c r="F3" s="13">
        <f>'Raw Data'!EO21</f>
        <v>1930</v>
      </c>
      <c r="G3" s="13">
        <f>'Raw Data'!EP21</f>
        <v>1902</v>
      </c>
      <c r="H3" s="13">
        <f>'Raw Data'!EQ21</f>
        <v>1859</v>
      </c>
      <c r="I3" s="13">
        <f>'Raw Data'!ER21</f>
        <v>1853</v>
      </c>
      <c r="J3" s="13">
        <f>'Raw Data'!ES21</f>
        <v>1819</v>
      </c>
      <c r="K3" s="13">
        <f>'Raw Data'!ET21</f>
        <v>1780</v>
      </c>
      <c r="L3" s="13">
        <f>'Raw Data'!EU21</f>
        <v>1717</v>
      </c>
      <c r="M3" s="13">
        <f>'Raw Data'!EV21</f>
        <v>1569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hidden="1" customHeight="1" x14ac:dyDescent="0.35">
      <c r="A4" s="17">
        <v>2016</v>
      </c>
      <c r="B4" s="13">
        <f>'Raw Data'!EW21</f>
        <v>1598</v>
      </c>
      <c r="C4" s="13">
        <f>'Raw Data'!EX21</f>
        <v>1667</v>
      </c>
      <c r="D4" s="13">
        <f>'Raw Data'!EY21</f>
        <v>1765</v>
      </c>
      <c r="E4" s="13">
        <f>'Raw Data'!EZ21</f>
        <v>1821</v>
      </c>
      <c r="F4" s="13">
        <f>'Raw Data'!FA21</f>
        <v>1742</v>
      </c>
      <c r="G4" s="13">
        <f>'Raw Data'!FB21</f>
        <v>1744</v>
      </c>
      <c r="H4" s="13">
        <f>'Raw Data'!FC21</f>
        <v>1685</v>
      </c>
      <c r="I4" s="13">
        <f>'Raw Data'!FD21</f>
        <v>1644</v>
      </c>
      <c r="J4" s="13">
        <f>'Raw Data'!FE21</f>
        <v>1642</v>
      </c>
      <c r="K4" s="13">
        <f>'Raw Data'!FF21</f>
        <v>1621</v>
      </c>
      <c r="L4" s="13">
        <f>'Raw Data'!FG21</f>
        <v>1531</v>
      </c>
      <c r="M4" s="13">
        <f>'Raw Data'!FH21</f>
        <v>1418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hidden="1" customHeight="1" x14ac:dyDescent="0.35">
      <c r="A5" s="17">
        <v>2017</v>
      </c>
      <c r="B5" s="13">
        <f>'Raw Data'!FI21</f>
        <v>1454</v>
      </c>
      <c r="C5" s="13">
        <f>'Raw Data'!FJ21</f>
        <v>1506</v>
      </c>
      <c r="D5" s="13">
        <f>'Raw Data'!FK21</f>
        <v>1513</v>
      </c>
      <c r="E5" s="13">
        <f>'Raw Data'!FL21</f>
        <v>1545</v>
      </c>
      <c r="F5" s="13">
        <f>'Raw Data'!FM21</f>
        <v>1555</v>
      </c>
      <c r="G5" s="13">
        <f>'Raw Data'!FN21</f>
        <v>1526</v>
      </c>
      <c r="H5" s="13">
        <f>'Raw Data'!FO21</f>
        <v>1513</v>
      </c>
      <c r="I5" s="13">
        <f>'Raw Data'!FP21</f>
        <v>1513</v>
      </c>
      <c r="J5" s="13">
        <f>'Raw Data'!FQ21</f>
        <v>1484</v>
      </c>
      <c r="K5" s="13">
        <f>'Raw Data'!FR21</f>
        <v>1497</v>
      </c>
      <c r="L5" s="13">
        <f>'Raw Data'!FS21</f>
        <v>1452</v>
      </c>
      <c r="M5" s="13">
        <f>'Raw Data'!FT21</f>
        <v>1354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hidden="1" customHeight="1" x14ac:dyDescent="0.35">
      <c r="A6" s="17">
        <v>2018</v>
      </c>
      <c r="B6" s="13">
        <f>'Raw Data'!FU21</f>
        <v>1369</v>
      </c>
      <c r="C6" s="13">
        <f>'Raw Data'!FV21</f>
        <v>1434</v>
      </c>
      <c r="D6" s="13">
        <f>'Raw Data'!FW21</f>
        <v>1508</v>
      </c>
      <c r="E6" s="13">
        <f>'Raw Data'!FX21</f>
        <v>1496</v>
      </c>
      <c r="F6" s="13">
        <f>'Raw Data'!FY21</f>
        <v>1514</v>
      </c>
      <c r="G6" s="13">
        <f>'Raw Data'!FZ21</f>
        <v>1469</v>
      </c>
      <c r="H6" s="13">
        <f>'Raw Data'!GA21</f>
        <v>1463</v>
      </c>
      <c r="I6" s="13">
        <f>'Raw Data'!GB21</f>
        <v>1528</v>
      </c>
      <c r="J6" s="13">
        <f>'Raw Data'!GC21</f>
        <v>1506</v>
      </c>
      <c r="K6" s="13">
        <f>'Raw Data'!GD21</f>
        <v>1531</v>
      </c>
      <c r="L6" s="13">
        <f>'Raw Data'!GE21</f>
        <v>1519</v>
      </c>
      <c r="M6" s="13">
        <f>'Raw Data'!GF21</f>
        <v>1441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hidden="1" customHeight="1" x14ac:dyDescent="0.35">
      <c r="A7" s="17">
        <v>2019</v>
      </c>
      <c r="B7" s="13">
        <f>'Raw Data'!GG21</f>
        <v>1496</v>
      </c>
      <c r="C7" s="13">
        <f>'Raw Data'!GH21</f>
        <v>1558</v>
      </c>
      <c r="D7" s="13">
        <f>'Raw Data'!GI21</f>
        <v>1651</v>
      </c>
      <c r="E7" s="13">
        <f>'Raw Data'!GJ21</f>
        <v>1673</v>
      </c>
      <c r="F7" s="13">
        <f>'Raw Data'!GK21</f>
        <v>1627</v>
      </c>
      <c r="G7" s="13">
        <f>'Raw Data'!GL21</f>
        <v>1579</v>
      </c>
      <c r="H7" s="13">
        <f>'Raw Data'!GM21</f>
        <v>1506</v>
      </c>
      <c r="I7" s="13">
        <f>'Raw Data'!GN21</f>
        <v>1499</v>
      </c>
      <c r="J7" s="13">
        <f>'Raw Data'!GO21</f>
        <v>1472</v>
      </c>
      <c r="K7" s="13">
        <f>'Raw Data'!GP21</f>
        <v>1490</v>
      </c>
      <c r="L7" s="13">
        <f>'Raw Data'!GQ21</f>
        <v>1500</v>
      </c>
      <c r="M7" s="13">
        <f>'Raw Data'!GR21</f>
        <v>1341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17">
        <v>2020</v>
      </c>
      <c r="B8" s="13">
        <f>'Raw Data'!GS21</f>
        <v>1336</v>
      </c>
      <c r="C8" s="13">
        <f>'Raw Data'!GT21</f>
        <v>1330</v>
      </c>
      <c r="D8" s="13">
        <f>'Raw Data'!GU21</f>
        <v>1360</v>
      </c>
      <c r="E8" s="13">
        <f>'Raw Data'!GV21</f>
        <v>1324</v>
      </c>
      <c r="F8" s="13">
        <f>'Raw Data'!GW21</f>
        <v>1247</v>
      </c>
      <c r="G8" s="13">
        <f>'Raw Data'!GX21</f>
        <v>975</v>
      </c>
      <c r="H8" s="13">
        <f>'Raw Data'!GY21</f>
        <v>881</v>
      </c>
      <c r="I8" s="13">
        <f>'Raw Data'!GZ21</f>
        <v>723</v>
      </c>
      <c r="J8" s="13">
        <f>'Raw Data'!HA21</f>
        <v>689</v>
      </c>
      <c r="K8" s="13">
        <f>'Raw Data'!HB21</f>
        <v>656</v>
      </c>
      <c r="L8" s="13">
        <f>'Raw Data'!HC21</f>
        <v>623</v>
      </c>
      <c r="M8" s="13">
        <f>'Raw Data'!HD21</f>
        <v>560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149">
        <v>2021</v>
      </c>
      <c r="B9" s="150">
        <f>'Raw Data'!HE21</f>
        <v>447</v>
      </c>
      <c r="C9" s="150">
        <f>'Raw Data'!HF21</f>
        <v>418</v>
      </c>
      <c r="D9" s="150">
        <f>'Raw Data'!HG21</f>
        <v>380</v>
      </c>
      <c r="E9" s="150">
        <f>'Raw Data'!HH21</f>
        <v>392</v>
      </c>
      <c r="F9" s="150">
        <f>'Raw Data'!HI21</f>
        <v>402</v>
      </c>
      <c r="G9" s="150">
        <f>'Raw Data'!HJ21</f>
        <v>424</v>
      </c>
      <c r="H9" s="150">
        <f>'Raw Data'!HK21</f>
        <v>477</v>
      </c>
      <c r="I9" s="150">
        <f>'Raw Data'!HL21</f>
        <v>501</v>
      </c>
      <c r="J9" s="150">
        <f>'Raw Data'!HM21</f>
        <v>484</v>
      </c>
      <c r="K9" s="150">
        <f>'Raw Data'!HN21</f>
        <v>428</v>
      </c>
      <c r="L9" s="150">
        <f>'Raw Data'!HO21</f>
        <v>380</v>
      </c>
      <c r="M9" s="150">
        <f>'Raw Data'!HP21</f>
        <v>311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5">
      <c r="A10" s="149">
        <v>2022</v>
      </c>
      <c r="B10" s="150">
        <f>'Raw Data'!HQ21</f>
        <v>284</v>
      </c>
      <c r="C10" s="150">
        <f>'Raw Data'!HR21</f>
        <v>267</v>
      </c>
      <c r="D10" s="150">
        <f>'Raw Data'!HS21</f>
        <v>266</v>
      </c>
      <c r="E10" s="150">
        <f>'Raw Data'!HT21</f>
        <v>326</v>
      </c>
      <c r="F10" s="150">
        <f>'Raw Data'!HU21</f>
        <v>413</v>
      </c>
      <c r="G10" s="150">
        <f>'Raw Data'!HV21</f>
        <v>529</v>
      </c>
      <c r="H10" s="150">
        <f>'Raw Data'!HW21</f>
        <v>561</v>
      </c>
      <c r="I10" s="150">
        <f>'Raw Data'!HX21</f>
        <v>548</v>
      </c>
      <c r="J10" s="150">
        <f>'Raw Data'!HY21</f>
        <v>510</v>
      </c>
      <c r="K10" s="150">
        <f>'Raw Data'!HZ21</f>
        <v>509</v>
      </c>
      <c r="L10" s="150">
        <f>'Raw Data'!IA21</f>
        <v>529</v>
      </c>
      <c r="M10" s="150">
        <f>'Raw Data'!IB21</f>
        <v>455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149">
        <v>2023</v>
      </c>
      <c r="B11" s="150">
        <f>'Raw Data'!IC21</f>
        <v>391</v>
      </c>
      <c r="C11" s="150">
        <f>'Raw Data'!ID21</f>
        <v>373</v>
      </c>
      <c r="D11" s="150">
        <f>'Raw Data'!IE21</f>
        <v>356</v>
      </c>
      <c r="E11" s="150">
        <f>'Raw Data'!IF21</f>
        <v>371</v>
      </c>
      <c r="F11" s="150">
        <f>'Raw Data'!IG21</f>
        <v>382</v>
      </c>
      <c r="G11" s="150">
        <f>'Raw Data'!IH21</f>
        <v>412</v>
      </c>
      <c r="H11" s="150">
        <f>'Raw Data'!II21</f>
        <v>456</v>
      </c>
      <c r="I11" s="150">
        <f>'Raw Data'!IJ21</f>
        <v>474</v>
      </c>
      <c r="J11" s="150">
        <f>'Raw Data'!IK21</f>
        <v>0</v>
      </c>
      <c r="K11" s="150">
        <f>'Raw Data'!IL21</f>
        <v>0</v>
      </c>
      <c r="L11" s="150">
        <f>'Raw Data'!IM21</f>
        <v>0</v>
      </c>
      <c r="M11" s="150">
        <f>'Raw Data'!IN21</f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5">
      <c r="A12" s="21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1"/>
      <c r="B13" s="4"/>
      <c r="C13" s="4"/>
      <c r="D13" s="254" t="s">
        <v>18</v>
      </c>
      <c r="E13" s="255"/>
      <c r="F13" s="256"/>
      <c r="G13" s="4"/>
      <c r="H13" s="4"/>
      <c r="I13" s="4"/>
      <c r="J13" s="4"/>
      <c r="K13" s="4"/>
      <c r="L13" s="4"/>
      <c r="M13" s="4"/>
      <c r="N13" s="4"/>
      <c r="O13" s="40"/>
      <c r="P13" s="40"/>
      <c r="Q13" s="22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thickTop="1" x14ac:dyDescent="0.35">
      <c r="A14" s="21"/>
      <c r="B14" s="4"/>
      <c r="C14" s="4"/>
      <c r="D14" s="6" t="s">
        <v>15</v>
      </c>
      <c r="E14" s="6" t="s">
        <v>16</v>
      </c>
      <c r="F14" s="6" t="s">
        <v>17</v>
      </c>
      <c r="G14" s="4"/>
      <c r="H14" s="4"/>
      <c r="I14" s="4"/>
      <c r="J14" s="4"/>
      <c r="K14" s="4"/>
      <c r="L14" s="4"/>
      <c r="M14" s="4"/>
      <c r="N14" s="4"/>
      <c r="O14" s="40"/>
      <c r="P14" s="40"/>
      <c r="Q14" s="22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1"/>
      <c r="B15" s="4"/>
      <c r="C15" s="4"/>
      <c r="D15" s="7" t="s">
        <v>422</v>
      </c>
      <c r="E15" s="8">
        <f>I11</f>
        <v>474</v>
      </c>
      <c r="F15" s="9">
        <f>(E15-E16)/E16</f>
        <v>-0.13503649635036497</v>
      </c>
      <c r="G15" s="4"/>
      <c r="H15" s="4"/>
      <c r="I15" s="4"/>
      <c r="J15" s="4"/>
      <c r="K15" s="4"/>
      <c r="L15" s="4"/>
      <c r="M15" s="4"/>
      <c r="N15" s="4"/>
      <c r="O15" s="40"/>
      <c r="P15" s="40"/>
      <c r="Q15" s="22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21"/>
      <c r="B16" s="4"/>
      <c r="C16" s="4"/>
      <c r="D16" s="7" t="s">
        <v>423</v>
      </c>
      <c r="E16" s="8">
        <f>I10</f>
        <v>548</v>
      </c>
      <c r="F16" s="9">
        <f>(E16-E17)/E17</f>
        <v>9.3812375249500993E-2</v>
      </c>
      <c r="G16" s="4"/>
      <c r="H16" s="4"/>
      <c r="I16" s="4"/>
      <c r="J16" s="4"/>
      <c r="K16" s="4"/>
      <c r="L16" s="4"/>
      <c r="M16" s="4"/>
      <c r="N16" s="4"/>
      <c r="O16" s="40"/>
      <c r="P16" s="40"/>
      <c r="Q16" s="22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1"/>
      <c r="B17" s="4"/>
      <c r="C17" s="4"/>
      <c r="D17" s="185" t="s">
        <v>424</v>
      </c>
      <c r="E17" s="8">
        <f>I9</f>
        <v>501</v>
      </c>
      <c r="F17" s="9">
        <f>(E17-E18)/E18</f>
        <v>-0.30705394190871371</v>
      </c>
      <c r="G17" s="4"/>
      <c r="H17" s="4"/>
      <c r="I17" s="4"/>
      <c r="J17" s="4"/>
      <c r="K17" s="4"/>
      <c r="L17" s="4"/>
      <c r="M17" s="4"/>
      <c r="N17" s="4"/>
      <c r="O17" s="40"/>
      <c r="P17" s="40"/>
      <c r="Q17" s="22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35">
      <c r="A18" s="21"/>
      <c r="B18" s="4"/>
      <c r="C18" s="4"/>
      <c r="D18" s="7" t="s">
        <v>425</v>
      </c>
      <c r="E18" s="8">
        <f>I8</f>
        <v>723</v>
      </c>
      <c r="F18" s="9"/>
      <c r="G18" s="4"/>
      <c r="H18" s="4"/>
      <c r="I18" s="4"/>
      <c r="J18" s="4"/>
      <c r="K18" s="4"/>
      <c r="L18" s="4"/>
      <c r="M18" s="4"/>
      <c r="N18" s="4"/>
      <c r="O18" s="40"/>
      <c r="P18" s="40"/>
      <c r="Q18" s="22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1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0"/>
      <c r="P19" s="40"/>
      <c r="Q19" s="22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21" t="s">
        <v>109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0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5" x14ac:dyDescent="0.35">
      <c r="A21" s="21"/>
      <c r="B21" s="4" t="s">
        <v>0</v>
      </c>
      <c r="C21" s="4" t="s">
        <v>1</v>
      </c>
      <c r="D21" s="4" t="s">
        <v>2</v>
      </c>
      <c r="E21" s="4" t="s">
        <v>3</v>
      </c>
      <c r="F21" s="4" t="s">
        <v>4</v>
      </c>
      <c r="G21" s="4" t="s">
        <v>6</v>
      </c>
      <c r="H21" s="4" t="s">
        <v>52</v>
      </c>
      <c r="I21" s="4" t="s">
        <v>7</v>
      </c>
      <c r="J21" s="4" t="s">
        <v>8</v>
      </c>
      <c r="K21" s="4" t="s">
        <v>9</v>
      </c>
      <c r="L21" s="4" t="s">
        <v>10</v>
      </c>
      <c r="M21" s="4" t="s">
        <v>11</v>
      </c>
      <c r="N21" s="4"/>
      <c r="O21" s="4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5" hidden="1" x14ac:dyDescent="0.35">
      <c r="A22" s="17">
        <v>2015</v>
      </c>
      <c r="B22" s="13">
        <f>'Raw Data'!EK20</f>
        <v>956</v>
      </c>
      <c r="C22" s="13">
        <f>'Raw Data'!EL20</f>
        <v>987</v>
      </c>
      <c r="D22" s="13">
        <f>'Raw Data'!EM20</f>
        <v>979</v>
      </c>
      <c r="E22" s="13">
        <f>'Raw Data'!EN20</f>
        <v>1018</v>
      </c>
      <c r="F22" s="13">
        <f>'Raw Data'!EO20</f>
        <v>1058</v>
      </c>
      <c r="G22" s="13">
        <f>'Raw Data'!EP20</f>
        <v>1068</v>
      </c>
      <c r="H22" s="13">
        <f>'Raw Data'!EQ20</f>
        <v>1060</v>
      </c>
      <c r="I22" s="13">
        <f>'Raw Data'!ER20</f>
        <v>1052</v>
      </c>
      <c r="J22" s="13">
        <f>'Raw Data'!ES20</f>
        <v>1056</v>
      </c>
      <c r="K22" s="13">
        <f>'Raw Data'!ET20</f>
        <v>1064</v>
      </c>
      <c r="L22" s="13">
        <f>'Raw Data'!EU20</f>
        <v>1044</v>
      </c>
      <c r="M22" s="13">
        <f>'Raw Data'!EV20</f>
        <v>955</v>
      </c>
      <c r="N22" s="4"/>
      <c r="O22" s="4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5" hidden="1" x14ac:dyDescent="0.35">
      <c r="A23" s="17">
        <v>2016</v>
      </c>
      <c r="B23" s="13">
        <f>'Raw Data'!EW20</f>
        <v>929</v>
      </c>
      <c r="C23" s="13">
        <f>'Raw Data'!EX20</f>
        <v>946</v>
      </c>
      <c r="D23" s="13">
        <f>'Raw Data'!EY20</f>
        <v>940</v>
      </c>
      <c r="E23" s="13">
        <f>'Raw Data'!EZ20</f>
        <v>972</v>
      </c>
      <c r="F23" s="13">
        <f>'Raw Data'!FA20</f>
        <v>940</v>
      </c>
      <c r="G23" s="13">
        <f>'Raw Data'!FB20</f>
        <v>952</v>
      </c>
      <c r="H23" s="13">
        <f>'Raw Data'!FC20</f>
        <v>927</v>
      </c>
      <c r="I23" s="13">
        <f>'Raw Data'!FD20</f>
        <v>897</v>
      </c>
      <c r="J23" s="13">
        <f>'Raw Data'!FE20</f>
        <v>882</v>
      </c>
      <c r="K23" s="13">
        <f>'Raw Data'!FF20</f>
        <v>852</v>
      </c>
      <c r="L23" s="13">
        <f>'Raw Data'!FG20</f>
        <v>823</v>
      </c>
      <c r="M23" s="13">
        <f>'Raw Data'!FH20</f>
        <v>764</v>
      </c>
      <c r="N23" s="4"/>
      <c r="O23" s="4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5" hidden="1" x14ac:dyDescent="0.35">
      <c r="A24" s="17">
        <v>2017</v>
      </c>
      <c r="B24" s="13">
        <f>'Raw Data'!FI20</f>
        <v>784</v>
      </c>
      <c r="C24" s="13">
        <f>'Raw Data'!FJ20</f>
        <v>804</v>
      </c>
      <c r="D24" s="13">
        <f>'Raw Data'!FK20</f>
        <v>824</v>
      </c>
      <c r="E24" s="13">
        <f>'Raw Data'!FL20</f>
        <v>817</v>
      </c>
      <c r="F24" s="13">
        <f>'Raw Data'!FM20</f>
        <v>811</v>
      </c>
      <c r="G24" s="13">
        <f>'Raw Data'!FN20</f>
        <v>800</v>
      </c>
      <c r="H24" s="13">
        <f>'Raw Data'!FO20</f>
        <v>808</v>
      </c>
      <c r="I24" s="13">
        <f>'Raw Data'!FP20</f>
        <v>795</v>
      </c>
      <c r="J24" s="13">
        <f>'Raw Data'!FQ20</f>
        <v>764</v>
      </c>
      <c r="K24" s="13">
        <f>'Raw Data'!FR20</f>
        <v>760</v>
      </c>
      <c r="L24" s="13">
        <f>'Raw Data'!FS20</f>
        <v>741</v>
      </c>
      <c r="M24" s="13">
        <f>'Raw Data'!FT20</f>
        <v>679</v>
      </c>
      <c r="N24" s="4"/>
      <c r="O24" s="4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5" hidden="1" x14ac:dyDescent="0.35">
      <c r="A25" s="17">
        <v>2018</v>
      </c>
      <c r="B25" s="13">
        <f>'Raw Data'!FU20</f>
        <v>680</v>
      </c>
      <c r="C25" s="13">
        <f>'Raw Data'!FV20</f>
        <v>658</v>
      </c>
      <c r="D25" s="13">
        <f>'Raw Data'!FW20</f>
        <v>680</v>
      </c>
      <c r="E25" s="13">
        <f>'Raw Data'!FX20</f>
        <v>695</v>
      </c>
      <c r="F25" s="13">
        <f>'Raw Data'!FY20</f>
        <v>708</v>
      </c>
      <c r="G25" s="13">
        <f>'Raw Data'!FZ20</f>
        <v>740</v>
      </c>
      <c r="H25" s="13">
        <f>'Raw Data'!GA20</f>
        <v>739</v>
      </c>
      <c r="I25" s="13">
        <f>'Raw Data'!GB20</f>
        <v>746</v>
      </c>
      <c r="J25" s="13">
        <f>'Raw Data'!GC20</f>
        <v>748</v>
      </c>
      <c r="K25" s="13">
        <f>'Raw Data'!GD20</f>
        <v>763</v>
      </c>
      <c r="L25" s="13">
        <f>'Raw Data'!GE20</f>
        <v>774</v>
      </c>
      <c r="M25" s="13">
        <f>'Raw Data'!GF20</f>
        <v>702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hidden="1" customHeight="1" x14ac:dyDescent="0.35">
      <c r="A26" s="17">
        <v>2019</v>
      </c>
      <c r="B26" s="13">
        <f>'Raw Data'!GG20</f>
        <v>722</v>
      </c>
      <c r="C26" s="13">
        <f>'Raw Data'!GH20</f>
        <v>763</v>
      </c>
      <c r="D26" s="13">
        <f>'Raw Data'!GI20</f>
        <v>785</v>
      </c>
      <c r="E26" s="13">
        <f>'Raw Data'!GJ20</f>
        <v>835</v>
      </c>
      <c r="F26" s="13">
        <f>'Raw Data'!GK20</f>
        <v>866</v>
      </c>
      <c r="G26" s="13">
        <f>'Raw Data'!GL20</f>
        <v>841</v>
      </c>
      <c r="H26" s="13">
        <f>'Raw Data'!GM20</f>
        <v>841</v>
      </c>
      <c r="I26" s="13">
        <f>'Raw Data'!GN20</f>
        <v>854</v>
      </c>
      <c r="J26" s="13">
        <f>'Raw Data'!GO20</f>
        <v>839</v>
      </c>
      <c r="K26" s="13">
        <f>'Raw Data'!GP20</f>
        <v>819</v>
      </c>
      <c r="L26" s="13">
        <f>'Raw Data'!GQ20</f>
        <v>793</v>
      </c>
      <c r="M26" s="13">
        <f>'Raw Data'!GR20</f>
        <v>707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17">
        <v>2020</v>
      </c>
      <c r="B27" s="13">
        <f>'Raw Data'!GS20</f>
        <v>732</v>
      </c>
      <c r="C27" s="13">
        <f>'Raw Data'!GT20</f>
        <v>752</v>
      </c>
      <c r="D27" s="13">
        <f>'Raw Data'!GU20</f>
        <v>763</v>
      </c>
      <c r="E27" s="13">
        <f>'Raw Data'!GV20</f>
        <v>756</v>
      </c>
      <c r="F27" s="13">
        <f>'Raw Data'!GW20</f>
        <v>763</v>
      </c>
      <c r="G27" s="13">
        <f>'Raw Data'!GX20</f>
        <v>722</v>
      </c>
      <c r="H27" s="13">
        <f>'Raw Data'!GY20</f>
        <v>699</v>
      </c>
      <c r="I27" s="13">
        <f>'Raw Data'!GZ20</f>
        <v>664</v>
      </c>
      <c r="J27" s="13">
        <f>'Raw Data'!HA20</f>
        <v>669</v>
      </c>
      <c r="K27" s="13">
        <f>'Raw Data'!HB20</f>
        <v>627</v>
      </c>
      <c r="L27" s="13">
        <f>'Raw Data'!HC20</f>
        <v>603</v>
      </c>
      <c r="M27" s="13">
        <f>'Raw Data'!HD20</f>
        <v>541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149">
        <v>2021</v>
      </c>
      <c r="B28" s="150">
        <f>'Raw Data'!HE20</f>
        <v>541</v>
      </c>
      <c r="C28" s="150">
        <f>'Raw Data'!HF20</f>
        <v>586</v>
      </c>
      <c r="D28" s="150">
        <f>'Raw Data'!HG20</f>
        <v>561</v>
      </c>
      <c r="E28" s="150">
        <f>'Raw Data'!HH20</f>
        <v>576</v>
      </c>
      <c r="F28" s="150">
        <f>'Raw Data'!HI20</f>
        <v>572</v>
      </c>
      <c r="G28" s="150">
        <f>'Raw Data'!HJ20</f>
        <v>590</v>
      </c>
      <c r="H28" s="150">
        <f>'Raw Data'!HK20</f>
        <v>583</v>
      </c>
      <c r="I28" s="150">
        <f>'Raw Data'!HL20</f>
        <v>568</v>
      </c>
      <c r="J28" s="150">
        <f>'Raw Data'!HM20</f>
        <v>532</v>
      </c>
      <c r="K28" s="150">
        <f>'Raw Data'!HN20</f>
        <v>476</v>
      </c>
      <c r="L28" s="150">
        <f>'Raw Data'!HO20</f>
        <v>466</v>
      </c>
      <c r="M28" s="150">
        <f>'Raw Data'!HP20</f>
        <v>411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149">
        <v>2022</v>
      </c>
      <c r="B29" s="150">
        <f>'Raw Data'!HQ20</f>
        <v>404</v>
      </c>
      <c r="C29" s="150">
        <f>'Raw Data'!HR20</f>
        <v>385</v>
      </c>
      <c r="D29" s="150">
        <f>'Raw Data'!HS20</f>
        <v>424</v>
      </c>
      <c r="E29" s="150">
        <f>'Raw Data'!HT20</f>
        <v>400</v>
      </c>
      <c r="F29" s="150">
        <f>'Raw Data'!HU20</f>
        <v>435</v>
      </c>
      <c r="G29" s="150">
        <f>'Raw Data'!HV20</f>
        <v>465</v>
      </c>
      <c r="H29" s="150">
        <f>'Raw Data'!HW20</f>
        <v>467</v>
      </c>
      <c r="I29" s="150">
        <f>'Raw Data'!HX20</f>
        <v>470</v>
      </c>
      <c r="J29" s="150">
        <f>'Raw Data'!HY20</f>
        <v>451</v>
      </c>
      <c r="K29" s="150">
        <f>'Raw Data'!HZ20</f>
        <v>448</v>
      </c>
      <c r="L29" s="150">
        <f>'Raw Data'!IA20</f>
        <v>390</v>
      </c>
      <c r="M29" s="150">
        <f>'Raw Data'!IB20</f>
        <v>384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149">
        <v>2023</v>
      </c>
      <c r="B30" s="150">
        <f>'Raw Data'!IC20</f>
        <v>381</v>
      </c>
      <c r="C30" s="150">
        <f>'Raw Data'!ID20</f>
        <v>382</v>
      </c>
      <c r="D30" s="150">
        <f>'Raw Data'!IE20</f>
        <v>373</v>
      </c>
      <c r="E30" s="150">
        <f>'Raw Data'!IF20</f>
        <v>372</v>
      </c>
      <c r="F30" s="150">
        <f>'Raw Data'!IG20</f>
        <v>357</v>
      </c>
      <c r="G30" s="150">
        <f>'Raw Data'!IH20</f>
        <v>343</v>
      </c>
      <c r="H30" s="150">
        <f>'Raw Data'!II20</f>
        <v>352</v>
      </c>
      <c r="I30" s="150">
        <f>'Raw Data'!IJ20</f>
        <v>333</v>
      </c>
      <c r="J30" s="150">
        <f>'Raw Data'!IK20</f>
        <v>0</v>
      </c>
      <c r="K30" s="150">
        <f>'Raw Data'!IL20</f>
        <v>0</v>
      </c>
      <c r="L30" s="150">
        <f>'Raw Data'!IM20</f>
        <v>0</v>
      </c>
      <c r="M30" s="150">
        <f>'Raw Data'!IN20</f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1"/>
      <c r="B32" s="4"/>
      <c r="C32" s="4"/>
      <c r="D32" s="254" t="s">
        <v>110</v>
      </c>
      <c r="E32" s="255"/>
      <c r="F32" s="256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thickTop="1" x14ac:dyDescent="0.35">
      <c r="A33" s="21"/>
      <c r="B33" s="4"/>
      <c r="C33" s="4"/>
      <c r="D33" s="6" t="s">
        <v>15</v>
      </c>
      <c r="E33" s="6" t="s">
        <v>16</v>
      </c>
      <c r="F33" s="6" t="s">
        <v>17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1"/>
      <c r="B34" s="4"/>
      <c r="C34" s="4"/>
      <c r="D34" s="7" t="s">
        <v>422</v>
      </c>
      <c r="E34" s="8">
        <f>I30</f>
        <v>333</v>
      </c>
      <c r="F34" s="9">
        <f>(E34-E35)/E35</f>
        <v>-0.29148936170212764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1"/>
      <c r="B35" s="4"/>
      <c r="C35" s="4"/>
      <c r="D35" s="7" t="s">
        <v>423</v>
      </c>
      <c r="E35" s="8">
        <f>I29</f>
        <v>470</v>
      </c>
      <c r="F35" s="9">
        <f>(E35-E36)/E36</f>
        <v>-0.17253521126760563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1"/>
      <c r="B36" s="4"/>
      <c r="C36" s="4"/>
      <c r="D36" s="185" t="s">
        <v>424</v>
      </c>
      <c r="E36" s="8">
        <f>I28</f>
        <v>568</v>
      </c>
      <c r="F36" s="9">
        <f>(E36-E37)/E37</f>
        <v>-0.14457831325301204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1"/>
      <c r="B37" s="4"/>
      <c r="C37" s="4"/>
      <c r="D37" s="7" t="s">
        <v>425</v>
      </c>
      <c r="E37" s="8">
        <f>I27</f>
        <v>664</v>
      </c>
      <c r="F37" s="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1" t="s">
        <v>23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1"/>
      <c r="B40" s="4" t="s">
        <v>0</v>
      </c>
      <c r="C40" s="4" t="s">
        <v>1</v>
      </c>
      <c r="D40" s="4" t="s">
        <v>2</v>
      </c>
      <c r="E40" s="4" t="s">
        <v>3</v>
      </c>
      <c r="F40" s="4" t="s">
        <v>4</v>
      </c>
      <c r="G40" s="4" t="s">
        <v>6</v>
      </c>
      <c r="H40" s="4" t="s">
        <v>52</v>
      </c>
      <c r="I40" s="4" t="s">
        <v>7</v>
      </c>
      <c r="J40" s="4" t="s">
        <v>8</v>
      </c>
      <c r="K40" s="4" t="s">
        <v>9</v>
      </c>
      <c r="L40" s="4" t="s">
        <v>10</v>
      </c>
      <c r="M40" s="4" t="s">
        <v>11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hidden="1" customHeight="1" x14ac:dyDescent="0.35">
      <c r="A41" s="17">
        <v>2015</v>
      </c>
      <c r="B41" s="13">
        <f>'Raw Data'!EK19</f>
        <v>119</v>
      </c>
      <c r="C41" s="13">
        <f>'Raw Data'!EL19</f>
        <v>115</v>
      </c>
      <c r="D41" s="13">
        <f>'Raw Data'!EM19</f>
        <v>105</v>
      </c>
      <c r="E41" s="13">
        <f>'Raw Data'!EN19</f>
        <v>103</v>
      </c>
      <c r="F41" s="13">
        <f>'Raw Data'!EO19</f>
        <v>105</v>
      </c>
      <c r="G41" s="13">
        <f>'Raw Data'!EP19</f>
        <v>101</v>
      </c>
      <c r="H41" s="13">
        <f>'Raw Data'!EQ19</f>
        <v>105</v>
      </c>
      <c r="I41" s="13">
        <f>'Raw Data'!ER19</f>
        <v>95</v>
      </c>
      <c r="J41" s="13">
        <f>'Raw Data'!ES19</f>
        <v>99</v>
      </c>
      <c r="K41" s="13">
        <f>'Raw Data'!ET19</f>
        <v>94</v>
      </c>
      <c r="L41" s="13">
        <f>'Raw Data'!EU19</f>
        <v>98</v>
      </c>
      <c r="M41" s="13">
        <f>'Raw Data'!EV19</f>
        <v>88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hidden="1" customHeight="1" x14ac:dyDescent="0.35">
      <c r="A42" s="17">
        <v>2016</v>
      </c>
      <c r="B42" s="13">
        <f>'Raw Data'!EW19</f>
        <v>89</v>
      </c>
      <c r="C42" s="13">
        <f>'Raw Data'!EX19</f>
        <v>75</v>
      </c>
      <c r="D42" s="13">
        <f>'Raw Data'!EY19</f>
        <v>78</v>
      </c>
      <c r="E42" s="13">
        <f>'Raw Data'!EZ19</f>
        <v>78</v>
      </c>
      <c r="F42" s="13">
        <f>'Raw Data'!FA19</f>
        <v>74</v>
      </c>
      <c r="G42" s="13">
        <f>'Raw Data'!FB19</f>
        <v>74</v>
      </c>
      <c r="H42" s="13">
        <f>'Raw Data'!FC19</f>
        <v>83</v>
      </c>
      <c r="I42" s="13">
        <f>'Raw Data'!FD19</f>
        <v>75</v>
      </c>
      <c r="J42" s="13">
        <f>'Raw Data'!FE19</f>
        <v>73</v>
      </c>
      <c r="K42" s="13">
        <f>'Raw Data'!FF19</f>
        <v>74</v>
      </c>
      <c r="L42" s="13">
        <f>'Raw Data'!FG19</f>
        <v>85</v>
      </c>
      <c r="M42" s="13">
        <f>'Raw Data'!FH19</f>
        <v>69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hidden="1" customHeight="1" x14ac:dyDescent="0.35">
      <c r="A43" s="17">
        <v>2017</v>
      </c>
      <c r="B43" s="13">
        <f>'Raw Data'!FI19</f>
        <v>71</v>
      </c>
      <c r="C43" s="13">
        <f>'Raw Data'!FJ19</f>
        <v>73</v>
      </c>
      <c r="D43" s="13">
        <f>'Raw Data'!FK19</f>
        <v>67</v>
      </c>
      <c r="E43" s="13">
        <f>'Raw Data'!FL19</f>
        <v>68</v>
      </c>
      <c r="F43" s="13">
        <f>'Raw Data'!FM19</f>
        <v>68</v>
      </c>
      <c r="G43" s="13">
        <f>'Raw Data'!FN19</f>
        <v>63</v>
      </c>
      <c r="H43" s="13">
        <f>'Raw Data'!FO19</f>
        <v>65</v>
      </c>
      <c r="I43" s="13">
        <f>'Raw Data'!FP19</f>
        <v>63</v>
      </c>
      <c r="J43" s="13">
        <f>'Raw Data'!FQ19</f>
        <v>57</v>
      </c>
      <c r="K43" s="13">
        <f>'Raw Data'!FR19</f>
        <v>64</v>
      </c>
      <c r="L43" s="13">
        <f>'Raw Data'!FS19</f>
        <v>65</v>
      </c>
      <c r="M43" s="13">
        <f>'Raw Data'!FT19</f>
        <v>58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17">
        <v>2018</v>
      </c>
      <c r="B44" s="13">
        <f>'Raw Data'!FU19</f>
        <v>58</v>
      </c>
      <c r="C44" s="13">
        <f>'Raw Data'!FV19</f>
        <v>57</v>
      </c>
      <c r="D44" s="13">
        <f>'Raw Data'!FW19</f>
        <v>58</v>
      </c>
      <c r="E44" s="13">
        <f>'Raw Data'!FX19</f>
        <v>54</v>
      </c>
      <c r="F44" s="13">
        <f>'Raw Data'!FY19</f>
        <v>50</v>
      </c>
      <c r="G44" s="13">
        <f>'Raw Data'!FZ19</f>
        <v>55</v>
      </c>
      <c r="H44" s="13">
        <f>'Raw Data'!GA19</f>
        <v>53</v>
      </c>
      <c r="I44" s="13">
        <f>'Raw Data'!GB19</f>
        <v>59</v>
      </c>
      <c r="J44" s="13">
        <f>'Raw Data'!GC19</f>
        <v>58</v>
      </c>
      <c r="K44" s="13">
        <f>'Raw Data'!GD19</f>
        <v>58</v>
      </c>
      <c r="L44" s="13">
        <f>'Raw Data'!GE19</f>
        <v>59</v>
      </c>
      <c r="M44" s="13">
        <f>'Raw Data'!GF19</f>
        <v>54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17">
        <v>2019</v>
      </c>
      <c r="B45" s="13">
        <f>'Raw Data'!GG19</f>
        <v>56</v>
      </c>
      <c r="C45" s="13">
        <f>'Raw Data'!GH19</f>
        <v>54</v>
      </c>
      <c r="D45" s="13">
        <f>'Raw Data'!GI19</f>
        <v>59</v>
      </c>
      <c r="E45" s="13">
        <f>'Raw Data'!GJ19</f>
        <v>61</v>
      </c>
      <c r="F45" s="13">
        <f>'Raw Data'!GK19</f>
        <v>57</v>
      </c>
      <c r="G45" s="13">
        <f>'Raw Data'!GL19</f>
        <v>51</v>
      </c>
      <c r="H45" s="13">
        <f>'Raw Data'!GM19</f>
        <v>55</v>
      </c>
      <c r="I45" s="13">
        <f>'Raw Data'!GN19</f>
        <v>62</v>
      </c>
      <c r="J45" s="13">
        <f>'Raw Data'!GO19</f>
        <v>68</v>
      </c>
      <c r="K45" s="13">
        <f>'Raw Data'!GP19</f>
        <v>67</v>
      </c>
      <c r="L45" s="13">
        <f>'Raw Data'!GQ19</f>
        <v>61</v>
      </c>
      <c r="M45" s="13">
        <f>'Raw Data'!GR19</f>
        <v>50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17">
        <v>2020</v>
      </c>
      <c r="B46" s="13">
        <f>'Raw Data'!GS19</f>
        <v>46</v>
      </c>
      <c r="C46" s="13">
        <f>'Raw Data'!GT19</f>
        <v>45</v>
      </c>
      <c r="D46" s="13">
        <f>'Raw Data'!GU19</f>
        <v>43</v>
      </c>
      <c r="E46" s="13">
        <f>'Raw Data'!GV19</f>
        <v>44</v>
      </c>
      <c r="F46" s="13">
        <f>'Raw Data'!GW19</f>
        <v>46</v>
      </c>
      <c r="G46" s="13">
        <f>'Raw Data'!GX19</f>
        <v>49</v>
      </c>
      <c r="H46" s="13">
        <f>'Raw Data'!GY19</f>
        <v>50</v>
      </c>
      <c r="I46" s="13">
        <f>'Raw Data'!GZ19</f>
        <v>49</v>
      </c>
      <c r="J46" s="13">
        <f>'Raw Data'!HA19</f>
        <v>52</v>
      </c>
      <c r="K46" s="13">
        <f>'Raw Data'!HB19</f>
        <v>54</v>
      </c>
      <c r="L46" s="13">
        <f>'Raw Data'!HC19</f>
        <v>53</v>
      </c>
      <c r="M46" s="13">
        <f>'Raw Data'!HD19</f>
        <v>45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149">
        <v>2021</v>
      </c>
      <c r="B47" s="150">
        <f>'Raw Data'!HE19</f>
        <v>46</v>
      </c>
      <c r="C47" s="150">
        <f>'Raw Data'!HF19</f>
        <v>51</v>
      </c>
      <c r="D47" s="150">
        <f>'Raw Data'!HG19</f>
        <v>47</v>
      </c>
      <c r="E47" s="150">
        <f>'Raw Data'!HH19</f>
        <v>48</v>
      </c>
      <c r="F47" s="150">
        <f>'Raw Data'!HI19</f>
        <v>55</v>
      </c>
      <c r="G47" s="150">
        <f>'Raw Data'!HJ19</f>
        <v>58</v>
      </c>
      <c r="H47" s="150">
        <f>'Raw Data'!HK19</f>
        <v>54</v>
      </c>
      <c r="I47" s="150">
        <f>'Raw Data'!HL19</f>
        <v>46</v>
      </c>
      <c r="J47" s="150">
        <f>'Raw Data'!HM19</f>
        <v>46</v>
      </c>
      <c r="K47" s="150">
        <f>'Raw Data'!HN19</f>
        <v>41</v>
      </c>
      <c r="L47" s="150">
        <f>'Raw Data'!HO19</f>
        <v>41</v>
      </c>
      <c r="M47" s="150">
        <f>'Raw Data'!HP19</f>
        <v>37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149">
        <v>2022</v>
      </c>
      <c r="B48" s="150">
        <f>'Raw Data'!HQ19</f>
        <v>43</v>
      </c>
      <c r="C48" s="150">
        <f>'Raw Data'!HR19</f>
        <v>41</v>
      </c>
      <c r="D48" s="150">
        <f>'Raw Data'!HS19</f>
        <v>45</v>
      </c>
      <c r="E48" s="150">
        <f>'Raw Data'!HT19</f>
        <v>46</v>
      </c>
      <c r="F48" s="150">
        <f>'Raw Data'!HU19</f>
        <v>49</v>
      </c>
      <c r="G48" s="150">
        <f>'Raw Data'!HV19</f>
        <v>45</v>
      </c>
      <c r="H48" s="150">
        <f>'Raw Data'!HW19</f>
        <v>45</v>
      </c>
      <c r="I48" s="150">
        <f>'Raw Data'!HX19</f>
        <v>37</v>
      </c>
      <c r="J48" s="150">
        <f>'Raw Data'!HY19</f>
        <v>38</v>
      </c>
      <c r="K48" s="150">
        <f>'Raw Data'!HZ19</f>
        <v>35</v>
      </c>
      <c r="L48" s="150">
        <f>'Raw Data'!IA19</f>
        <v>36</v>
      </c>
      <c r="M48" s="150">
        <f>'Raw Data'!IB19</f>
        <v>33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149">
        <v>2023</v>
      </c>
      <c r="B49" s="150">
        <f>'Raw Data'!IC19</f>
        <v>36</v>
      </c>
      <c r="C49" s="150">
        <f>'Raw Data'!ID19</f>
        <v>35</v>
      </c>
      <c r="D49" s="150">
        <f>'Raw Data'!IE19</f>
        <v>30</v>
      </c>
      <c r="E49" s="150">
        <f>'Raw Data'!IF19</f>
        <v>25</v>
      </c>
      <c r="F49" s="150">
        <f>'Raw Data'!IG19</f>
        <v>28</v>
      </c>
      <c r="G49" s="150">
        <f>'Raw Data'!IH19</f>
        <v>31</v>
      </c>
      <c r="H49" s="150">
        <f>'Raw Data'!II19</f>
        <v>31</v>
      </c>
      <c r="I49" s="150">
        <f>'Raw Data'!IJ19</f>
        <v>35</v>
      </c>
      <c r="J49" s="150">
        <f>'Raw Data'!IK19</f>
        <v>0</v>
      </c>
      <c r="K49" s="150">
        <f>'Raw Data'!IL19</f>
        <v>0</v>
      </c>
      <c r="L49" s="150">
        <f>'Raw Data'!IM19</f>
        <v>0</v>
      </c>
      <c r="M49" s="150">
        <f>'Raw Data'!IN19</f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1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1" t="s">
        <v>24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1"/>
      <c r="B52" s="4" t="s">
        <v>0</v>
      </c>
      <c r="C52" s="4" t="s">
        <v>1</v>
      </c>
      <c r="D52" s="4" t="s">
        <v>2</v>
      </c>
      <c r="E52" s="4" t="s">
        <v>3</v>
      </c>
      <c r="F52" s="4" t="s">
        <v>4</v>
      </c>
      <c r="G52" s="4" t="s">
        <v>6</v>
      </c>
      <c r="H52" s="4" t="s">
        <v>52</v>
      </c>
      <c r="I52" s="4" t="s">
        <v>7</v>
      </c>
      <c r="J52" s="4" t="s">
        <v>8</v>
      </c>
      <c r="K52" s="4" t="s">
        <v>9</v>
      </c>
      <c r="L52" s="4" t="s">
        <v>10</v>
      </c>
      <c r="M52" s="4" t="s">
        <v>11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 hidden="1" customHeight="1" x14ac:dyDescent="0.35">
      <c r="A53" s="17">
        <v>2015</v>
      </c>
      <c r="B53" s="13">
        <f t="shared" ref="B53:M53" si="0">B3+B22+B41</f>
        <v>2945</v>
      </c>
      <c r="C53" s="13">
        <f t="shared" si="0"/>
        <v>3056</v>
      </c>
      <c r="D53" s="13">
        <f t="shared" si="0"/>
        <v>2998</v>
      </c>
      <c r="E53" s="13">
        <f t="shared" si="0"/>
        <v>3061</v>
      </c>
      <c r="F53" s="13">
        <f t="shared" si="0"/>
        <v>3093</v>
      </c>
      <c r="G53" s="13">
        <f t="shared" si="0"/>
        <v>3071</v>
      </c>
      <c r="H53" s="13">
        <f t="shared" si="0"/>
        <v>3024</v>
      </c>
      <c r="I53" s="13">
        <f t="shared" si="0"/>
        <v>3000</v>
      </c>
      <c r="J53" s="13">
        <f t="shared" si="0"/>
        <v>2974</v>
      </c>
      <c r="K53" s="13">
        <f t="shared" si="0"/>
        <v>2938</v>
      </c>
      <c r="L53" s="13">
        <f t="shared" si="0"/>
        <v>2859</v>
      </c>
      <c r="M53" s="13">
        <f t="shared" si="0"/>
        <v>2612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 hidden="1" customHeight="1" x14ac:dyDescent="0.35">
      <c r="A54" s="17">
        <v>2016</v>
      </c>
      <c r="B54" s="13">
        <f t="shared" ref="B54:M54" si="1">B4+B23+B42</f>
        <v>2616</v>
      </c>
      <c r="C54" s="13">
        <f t="shared" si="1"/>
        <v>2688</v>
      </c>
      <c r="D54" s="13">
        <f t="shared" si="1"/>
        <v>2783</v>
      </c>
      <c r="E54" s="13">
        <f t="shared" si="1"/>
        <v>2871</v>
      </c>
      <c r="F54" s="13">
        <f t="shared" si="1"/>
        <v>2756</v>
      </c>
      <c r="G54" s="13">
        <f t="shared" si="1"/>
        <v>2770</v>
      </c>
      <c r="H54" s="13">
        <f t="shared" si="1"/>
        <v>2695</v>
      </c>
      <c r="I54" s="13">
        <f t="shared" si="1"/>
        <v>2616</v>
      </c>
      <c r="J54" s="13">
        <f t="shared" si="1"/>
        <v>2597</v>
      </c>
      <c r="K54" s="13">
        <f t="shared" si="1"/>
        <v>2547</v>
      </c>
      <c r="L54" s="13">
        <f t="shared" si="1"/>
        <v>2439</v>
      </c>
      <c r="M54" s="13">
        <f t="shared" si="1"/>
        <v>2251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 hidden="1" customHeight="1" x14ac:dyDescent="0.35">
      <c r="A55" s="17">
        <v>2017</v>
      </c>
      <c r="B55" s="13">
        <f t="shared" ref="B55:M55" si="2">B5+B24+B43</f>
        <v>2309</v>
      </c>
      <c r="C55" s="13">
        <f t="shared" si="2"/>
        <v>2383</v>
      </c>
      <c r="D55" s="13">
        <f t="shared" si="2"/>
        <v>2404</v>
      </c>
      <c r="E55" s="13">
        <f t="shared" si="2"/>
        <v>2430</v>
      </c>
      <c r="F55" s="13">
        <f t="shared" si="2"/>
        <v>2434</v>
      </c>
      <c r="G55" s="13">
        <f t="shared" si="2"/>
        <v>2389</v>
      </c>
      <c r="H55" s="13">
        <f t="shared" si="2"/>
        <v>2386</v>
      </c>
      <c r="I55" s="13">
        <f t="shared" si="2"/>
        <v>2371</v>
      </c>
      <c r="J55" s="13">
        <f t="shared" si="2"/>
        <v>2305</v>
      </c>
      <c r="K55" s="13">
        <f t="shared" si="2"/>
        <v>2321</v>
      </c>
      <c r="L55" s="13">
        <f t="shared" si="2"/>
        <v>2258</v>
      </c>
      <c r="M55" s="13">
        <f t="shared" si="2"/>
        <v>2091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hidden="1" customHeight="1" x14ac:dyDescent="0.35">
      <c r="A56" s="17">
        <v>2018</v>
      </c>
      <c r="B56" s="13">
        <f t="shared" ref="B56:M56" si="3">B6+B25+B44</f>
        <v>2107</v>
      </c>
      <c r="C56" s="13">
        <f t="shared" si="3"/>
        <v>2149</v>
      </c>
      <c r="D56" s="13">
        <f t="shared" si="3"/>
        <v>2246</v>
      </c>
      <c r="E56" s="13">
        <f t="shared" si="3"/>
        <v>2245</v>
      </c>
      <c r="F56" s="13">
        <f t="shared" si="3"/>
        <v>2272</v>
      </c>
      <c r="G56" s="13">
        <f t="shared" si="3"/>
        <v>2264</v>
      </c>
      <c r="H56" s="13">
        <f t="shared" si="3"/>
        <v>2255</v>
      </c>
      <c r="I56" s="13">
        <f t="shared" si="3"/>
        <v>2333</v>
      </c>
      <c r="J56" s="13">
        <f t="shared" si="3"/>
        <v>2312</v>
      </c>
      <c r="K56" s="13">
        <f t="shared" si="3"/>
        <v>2352</v>
      </c>
      <c r="L56" s="13">
        <f t="shared" si="3"/>
        <v>2352</v>
      </c>
      <c r="M56" s="13">
        <f t="shared" si="3"/>
        <v>2197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hidden="1" customHeight="1" x14ac:dyDescent="0.35">
      <c r="A57" s="17">
        <v>2019</v>
      </c>
      <c r="B57" s="13">
        <f t="shared" ref="B57:M57" si="4">B45+B26+B7</f>
        <v>2274</v>
      </c>
      <c r="C57" s="13">
        <f t="shared" si="4"/>
        <v>2375</v>
      </c>
      <c r="D57" s="13">
        <f t="shared" si="4"/>
        <v>2495</v>
      </c>
      <c r="E57" s="13">
        <f t="shared" si="4"/>
        <v>2569</v>
      </c>
      <c r="F57" s="13">
        <f t="shared" si="4"/>
        <v>2550</v>
      </c>
      <c r="G57" s="13">
        <f t="shared" si="4"/>
        <v>2471</v>
      </c>
      <c r="H57" s="13">
        <f t="shared" si="4"/>
        <v>2402</v>
      </c>
      <c r="I57" s="13">
        <f t="shared" si="4"/>
        <v>2415</v>
      </c>
      <c r="J57" s="13">
        <f t="shared" si="4"/>
        <v>2379</v>
      </c>
      <c r="K57" s="13">
        <f t="shared" si="4"/>
        <v>2376</v>
      </c>
      <c r="L57" s="13">
        <f t="shared" si="4"/>
        <v>2354</v>
      </c>
      <c r="M57" s="13">
        <f t="shared" si="4"/>
        <v>2098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17">
        <v>2020</v>
      </c>
      <c r="B58" s="13">
        <f t="shared" ref="B58:M58" si="5">B46+B27+B8</f>
        <v>2114</v>
      </c>
      <c r="C58" s="13">
        <f t="shared" si="5"/>
        <v>2127</v>
      </c>
      <c r="D58" s="13">
        <f t="shared" si="5"/>
        <v>2166</v>
      </c>
      <c r="E58" s="13">
        <f t="shared" si="5"/>
        <v>2124</v>
      </c>
      <c r="F58" s="13">
        <f t="shared" si="5"/>
        <v>2056</v>
      </c>
      <c r="G58" s="13">
        <f t="shared" si="5"/>
        <v>1746</v>
      </c>
      <c r="H58" s="13">
        <f t="shared" si="5"/>
        <v>1630</v>
      </c>
      <c r="I58" s="13">
        <f t="shared" si="5"/>
        <v>1436</v>
      </c>
      <c r="J58" s="13">
        <f t="shared" si="5"/>
        <v>1410</v>
      </c>
      <c r="K58" s="13">
        <f t="shared" si="5"/>
        <v>1337</v>
      </c>
      <c r="L58" s="13">
        <f t="shared" si="5"/>
        <v>1279</v>
      </c>
      <c r="M58" s="13">
        <f t="shared" si="5"/>
        <v>1146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149">
        <v>2021</v>
      </c>
      <c r="B59" s="13">
        <f t="shared" ref="B59:M59" si="6">B47+B28+B9</f>
        <v>1034</v>
      </c>
      <c r="C59" s="13">
        <f t="shared" si="6"/>
        <v>1055</v>
      </c>
      <c r="D59" s="13">
        <f t="shared" si="6"/>
        <v>988</v>
      </c>
      <c r="E59" s="13">
        <f t="shared" si="6"/>
        <v>1016</v>
      </c>
      <c r="F59" s="13">
        <f t="shared" si="6"/>
        <v>1029</v>
      </c>
      <c r="G59" s="13">
        <f t="shared" si="6"/>
        <v>1072</v>
      </c>
      <c r="H59" s="13">
        <f t="shared" si="6"/>
        <v>1114</v>
      </c>
      <c r="I59" s="13">
        <f t="shared" si="6"/>
        <v>1115</v>
      </c>
      <c r="J59" s="13">
        <f t="shared" si="6"/>
        <v>1062</v>
      </c>
      <c r="K59" s="13">
        <f t="shared" si="6"/>
        <v>945</v>
      </c>
      <c r="L59" s="13">
        <f t="shared" si="6"/>
        <v>887</v>
      </c>
      <c r="M59" s="13">
        <f t="shared" si="6"/>
        <v>759</v>
      </c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149">
        <v>2022</v>
      </c>
      <c r="B60" s="150">
        <f t="shared" ref="B60:M60" si="7">B10+B29+B48</f>
        <v>731</v>
      </c>
      <c r="C60" s="150">
        <f t="shared" si="7"/>
        <v>693</v>
      </c>
      <c r="D60" s="150">
        <f t="shared" si="7"/>
        <v>735</v>
      </c>
      <c r="E60" s="150">
        <f t="shared" si="7"/>
        <v>772</v>
      </c>
      <c r="F60" s="150">
        <f t="shared" si="7"/>
        <v>897</v>
      </c>
      <c r="G60" s="150">
        <f t="shared" si="7"/>
        <v>1039</v>
      </c>
      <c r="H60" s="150">
        <f t="shared" si="7"/>
        <v>1073</v>
      </c>
      <c r="I60" s="150">
        <f t="shared" si="7"/>
        <v>1055</v>
      </c>
      <c r="J60" s="150">
        <f t="shared" si="7"/>
        <v>999</v>
      </c>
      <c r="K60" s="150">
        <f t="shared" si="7"/>
        <v>992</v>
      </c>
      <c r="L60" s="150">
        <f t="shared" si="7"/>
        <v>955</v>
      </c>
      <c r="M60" s="150">
        <f t="shared" si="7"/>
        <v>872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149">
        <v>2023</v>
      </c>
      <c r="B61" s="150">
        <f t="shared" ref="B61:M61" si="8">B11+B30+B49</f>
        <v>808</v>
      </c>
      <c r="C61" s="150">
        <f t="shared" si="8"/>
        <v>790</v>
      </c>
      <c r="D61" s="150">
        <f t="shared" si="8"/>
        <v>759</v>
      </c>
      <c r="E61" s="150">
        <f t="shared" si="8"/>
        <v>768</v>
      </c>
      <c r="F61" s="150">
        <f t="shared" si="8"/>
        <v>767</v>
      </c>
      <c r="G61" s="150">
        <f t="shared" si="8"/>
        <v>786</v>
      </c>
      <c r="H61" s="150">
        <f t="shared" si="8"/>
        <v>839</v>
      </c>
      <c r="I61" s="150">
        <f t="shared" si="8"/>
        <v>842</v>
      </c>
      <c r="J61" s="150">
        <f t="shared" si="8"/>
        <v>0</v>
      </c>
      <c r="K61" s="150">
        <f t="shared" si="8"/>
        <v>0</v>
      </c>
      <c r="L61" s="150">
        <f t="shared" si="8"/>
        <v>0</v>
      </c>
      <c r="M61" s="150">
        <f t="shared" si="8"/>
        <v>0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1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1"/>
      <c r="B63" s="4"/>
      <c r="C63" s="4"/>
      <c r="D63" s="254" t="s">
        <v>111</v>
      </c>
      <c r="E63" s="255"/>
      <c r="F63" s="256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thickTop="1" x14ac:dyDescent="0.35">
      <c r="A64" s="21"/>
      <c r="B64" s="4"/>
      <c r="C64" s="4"/>
      <c r="D64" s="6" t="s">
        <v>15</v>
      </c>
      <c r="E64" s="6" t="s">
        <v>16</v>
      </c>
      <c r="F64" s="6" t="s">
        <v>17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199" ht="14.25" customHeight="1" x14ac:dyDescent="0.35">
      <c r="A65" s="21"/>
      <c r="B65" s="4"/>
      <c r="C65" s="4"/>
      <c r="D65" s="7" t="s">
        <v>422</v>
      </c>
      <c r="E65" s="8">
        <f>I61</f>
        <v>842</v>
      </c>
      <c r="F65" s="9">
        <f>(E65-E66)/E66</f>
        <v>-0.2018957345971564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199" ht="14.25" customHeight="1" x14ac:dyDescent="0.35">
      <c r="A66" s="21"/>
      <c r="B66" s="4"/>
      <c r="C66" s="4"/>
      <c r="D66" s="7" t="s">
        <v>423</v>
      </c>
      <c r="E66" s="8">
        <f>I60</f>
        <v>1055</v>
      </c>
      <c r="F66" s="9">
        <f>(E66-E67)/E67</f>
        <v>-5.3811659192825115E-2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199" ht="14.25" customHeight="1" x14ac:dyDescent="0.35">
      <c r="A67" s="21"/>
      <c r="B67" s="4"/>
      <c r="C67" s="4"/>
      <c r="D67" s="185" t="s">
        <v>424</v>
      </c>
      <c r="E67" s="8">
        <f>I59</f>
        <v>1115</v>
      </c>
      <c r="F67" s="9">
        <f>(E67-E68)/E68</f>
        <v>-0.22353760445682452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199" ht="14.25" customHeight="1" x14ac:dyDescent="0.35">
      <c r="A68" s="21"/>
      <c r="B68" s="4"/>
      <c r="C68" s="4"/>
      <c r="D68" s="7" t="s">
        <v>425</v>
      </c>
      <c r="E68" s="8">
        <f>I58</f>
        <v>1436</v>
      </c>
      <c r="F68" s="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199" ht="14.25" customHeight="1" x14ac:dyDescent="0.35">
      <c r="A69" s="21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199" ht="14.25" customHeight="1" x14ac:dyDescent="0.35">
      <c r="A70" s="21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199" ht="14.25" customHeight="1" x14ac:dyDescent="0.35">
      <c r="A71" s="21" t="s">
        <v>109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199" ht="14.25" customHeight="1" x14ac:dyDescent="0.35">
      <c r="A72" s="21"/>
      <c r="B72" s="47">
        <v>39295</v>
      </c>
      <c r="C72" s="47">
        <v>39326</v>
      </c>
      <c r="D72" s="47">
        <v>39356</v>
      </c>
      <c r="E72" s="47">
        <v>39387</v>
      </c>
      <c r="F72" s="47">
        <v>39417</v>
      </c>
      <c r="G72" s="47">
        <v>39448</v>
      </c>
      <c r="H72" s="47">
        <v>39479</v>
      </c>
      <c r="I72" s="47">
        <v>39508</v>
      </c>
      <c r="J72" s="47">
        <v>39539</v>
      </c>
      <c r="K72" s="47">
        <v>39569</v>
      </c>
      <c r="L72" s="47">
        <v>39600</v>
      </c>
      <c r="M72" s="47">
        <v>39630</v>
      </c>
      <c r="N72" s="47">
        <v>39661</v>
      </c>
      <c r="O72" s="47">
        <v>39692</v>
      </c>
      <c r="P72" s="47">
        <v>39722</v>
      </c>
      <c r="Q72" s="47">
        <v>39753</v>
      </c>
      <c r="R72" s="47">
        <v>39783</v>
      </c>
      <c r="S72" s="47">
        <v>39814</v>
      </c>
      <c r="T72" s="47">
        <v>39845</v>
      </c>
      <c r="U72" s="47">
        <v>39873</v>
      </c>
      <c r="V72" s="47">
        <v>39904</v>
      </c>
      <c r="W72" s="47">
        <v>39934</v>
      </c>
      <c r="X72" s="47">
        <v>39965</v>
      </c>
      <c r="Y72" s="47">
        <v>39995</v>
      </c>
      <c r="Z72" s="47">
        <v>40026</v>
      </c>
      <c r="AA72" s="47">
        <v>40057</v>
      </c>
      <c r="AB72" s="47">
        <v>40087</v>
      </c>
      <c r="AC72" s="47">
        <v>40118</v>
      </c>
      <c r="AD72" s="47">
        <v>40148</v>
      </c>
      <c r="AE72" s="47">
        <v>40179</v>
      </c>
      <c r="AF72" s="47">
        <v>40210</v>
      </c>
      <c r="AG72" s="47">
        <v>40238</v>
      </c>
      <c r="AH72" s="47">
        <v>40269</v>
      </c>
      <c r="AI72" s="47">
        <v>40299</v>
      </c>
      <c r="AJ72" s="47">
        <v>40330</v>
      </c>
      <c r="AK72" s="47">
        <v>40360</v>
      </c>
      <c r="AL72" s="47">
        <v>40391</v>
      </c>
      <c r="AM72" s="47">
        <v>40422</v>
      </c>
      <c r="AN72" s="47">
        <v>40452</v>
      </c>
      <c r="AO72" s="47">
        <v>40483</v>
      </c>
      <c r="AP72" s="47">
        <v>40513</v>
      </c>
      <c r="AQ72" s="47">
        <v>40544</v>
      </c>
      <c r="AR72" s="47">
        <v>40575</v>
      </c>
      <c r="AS72" s="47">
        <v>40603</v>
      </c>
      <c r="AT72" s="47">
        <v>40634</v>
      </c>
      <c r="AU72" s="47">
        <v>40664</v>
      </c>
      <c r="AV72" s="47">
        <v>40695</v>
      </c>
      <c r="AW72" s="47">
        <v>40725</v>
      </c>
      <c r="AX72" s="47">
        <v>40756</v>
      </c>
      <c r="AY72" s="47">
        <v>40787</v>
      </c>
      <c r="AZ72" s="47">
        <v>40817</v>
      </c>
      <c r="BA72" s="47">
        <v>40848</v>
      </c>
      <c r="BB72" s="47">
        <v>40878</v>
      </c>
      <c r="BC72" s="47">
        <v>40909</v>
      </c>
      <c r="BD72" s="47">
        <v>40940</v>
      </c>
      <c r="BE72" s="47">
        <v>40969</v>
      </c>
      <c r="BF72" s="47">
        <v>41000</v>
      </c>
      <c r="BG72" s="47">
        <v>41030</v>
      </c>
      <c r="BH72" s="47">
        <v>41061</v>
      </c>
      <c r="BI72" s="47">
        <v>41091</v>
      </c>
      <c r="BJ72" s="47">
        <v>41122</v>
      </c>
      <c r="BK72" s="47">
        <v>41153</v>
      </c>
      <c r="BL72" s="47">
        <v>41183</v>
      </c>
      <c r="BM72" s="47">
        <v>41214</v>
      </c>
      <c r="BN72" s="47">
        <v>41244</v>
      </c>
      <c r="BO72" s="47">
        <v>41275</v>
      </c>
      <c r="BP72" s="47">
        <v>41306</v>
      </c>
      <c r="BQ72" s="47">
        <v>41334</v>
      </c>
      <c r="BR72" s="47">
        <v>41365</v>
      </c>
      <c r="BS72" s="47">
        <v>41395</v>
      </c>
      <c r="BT72" s="47">
        <v>41426</v>
      </c>
      <c r="BU72" s="47">
        <v>41456</v>
      </c>
      <c r="BV72" s="47">
        <v>41487</v>
      </c>
      <c r="BW72" s="47">
        <v>41518</v>
      </c>
      <c r="BX72" s="47">
        <v>41548</v>
      </c>
      <c r="BY72" s="47">
        <v>41579</v>
      </c>
      <c r="BZ72" s="47">
        <v>41609</v>
      </c>
      <c r="CA72" s="47">
        <v>41640</v>
      </c>
      <c r="CB72" s="47">
        <v>41671</v>
      </c>
      <c r="CC72" s="47">
        <v>41699</v>
      </c>
      <c r="CD72" s="47">
        <v>41730</v>
      </c>
      <c r="CE72" s="47">
        <v>41760</v>
      </c>
      <c r="CF72" s="47">
        <v>41791</v>
      </c>
      <c r="CG72" s="47">
        <v>41821</v>
      </c>
      <c r="CH72" s="47">
        <v>41852</v>
      </c>
      <c r="CI72" s="47">
        <v>41883</v>
      </c>
      <c r="CJ72" s="47">
        <v>41913</v>
      </c>
      <c r="CK72" s="47">
        <v>41944</v>
      </c>
      <c r="CL72" s="47">
        <v>41974</v>
      </c>
      <c r="CM72" s="47">
        <v>42005</v>
      </c>
      <c r="CN72" s="47">
        <v>42036</v>
      </c>
      <c r="CO72" s="47">
        <v>42064</v>
      </c>
      <c r="CP72" s="47">
        <v>42095</v>
      </c>
      <c r="CQ72" s="47">
        <v>42125</v>
      </c>
      <c r="CR72" s="47">
        <v>42156</v>
      </c>
      <c r="CS72" s="47">
        <v>42186</v>
      </c>
      <c r="CT72" s="47">
        <v>42217</v>
      </c>
      <c r="CU72" s="47">
        <v>42248</v>
      </c>
      <c r="CV72" s="47">
        <v>42278</v>
      </c>
      <c r="CW72" s="47">
        <v>42309</v>
      </c>
      <c r="CX72" s="47">
        <v>42339</v>
      </c>
      <c r="CY72" s="47">
        <v>42370</v>
      </c>
      <c r="CZ72" s="47">
        <v>42401</v>
      </c>
      <c r="DA72" s="47">
        <v>42430</v>
      </c>
      <c r="DB72" s="47">
        <v>42461</v>
      </c>
      <c r="DC72" s="47">
        <v>42491</v>
      </c>
      <c r="DD72" s="47">
        <v>42522</v>
      </c>
      <c r="DE72" s="47">
        <v>42552</v>
      </c>
      <c r="DF72" s="47">
        <v>42583</v>
      </c>
      <c r="DG72" s="47">
        <v>42614</v>
      </c>
      <c r="DH72" s="47">
        <v>42644</v>
      </c>
      <c r="DI72" s="47">
        <v>42675</v>
      </c>
      <c r="DJ72" s="47">
        <v>42705</v>
      </c>
      <c r="DK72" s="47">
        <v>42736</v>
      </c>
      <c r="DL72" s="47">
        <v>42767</v>
      </c>
      <c r="DM72" s="47">
        <v>42795</v>
      </c>
      <c r="DN72" s="47">
        <v>42826</v>
      </c>
      <c r="DO72" s="47">
        <v>42856</v>
      </c>
      <c r="DP72" s="47">
        <v>42887</v>
      </c>
      <c r="DQ72" s="47">
        <v>42917</v>
      </c>
      <c r="DR72" s="47">
        <v>42948</v>
      </c>
      <c r="DS72" s="47">
        <v>42979</v>
      </c>
      <c r="DT72" s="47">
        <v>43009</v>
      </c>
      <c r="DU72" s="47">
        <v>43040</v>
      </c>
      <c r="DV72" s="47">
        <v>43070</v>
      </c>
      <c r="DW72" s="47">
        <v>43101</v>
      </c>
      <c r="DX72" s="47">
        <v>43132</v>
      </c>
      <c r="DY72" s="47">
        <v>43160</v>
      </c>
      <c r="DZ72" s="47">
        <v>43191</v>
      </c>
      <c r="EA72" s="47">
        <v>43221</v>
      </c>
      <c r="EB72" s="47">
        <v>43252</v>
      </c>
      <c r="EC72" s="47">
        <v>43282</v>
      </c>
      <c r="ED72" s="47">
        <v>43313</v>
      </c>
      <c r="EE72" s="47">
        <v>43344</v>
      </c>
      <c r="EF72" s="47">
        <v>43374</v>
      </c>
      <c r="EG72" s="47">
        <v>43405</v>
      </c>
      <c r="EH72" s="47">
        <v>43435</v>
      </c>
      <c r="EI72" s="47">
        <v>43466</v>
      </c>
      <c r="EJ72" s="47">
        <v>43497</v>
      </c>
      <c r="EK72" s="47">
        <v>43525</v>
      </c>
      <c r="EL72" s="47">
        <v>43556</v>
      </c>
      <c r="EM72" s="47">
        <v>43586</v>
      </c>
      <c r="EN72" s="47">
        <v>43617</v>
      </c>
      <c r="EO72" s="47">
        <v>43647</v>
      </c>
      <c r="EP72" s="47">
        <v>43678</v>
      </c>
      <c r="EQ72" s="47">
        <v>43709</v>
      </c>
      <c r="ER72" s="47">
        <v>43739</v>
      </c>
      <c r="ES72" s="47">
        <v>43770</v>
      </c>
      <c r="ET72" s="47">
        <v>43800</v>
      </c>
      <c r="EU72" s="47">
        <v>43831</v>
      </c>
      <c r="EV72" s="47">
        <v>43862</v>
      </c>
      <c r="EW72" s="47">
        <v>43891</v>
      </c>
      <c r="EX72" s="47">
        <v>43922</v>
      </c>
      <c r="EY72" s="47">
        <v>43952</v>
      </c>
      <c r="EZ72" s="47">
        <v>43983</v>
      </c>
      <c r="FA72" s="47">
        <v>44013</v>
      </c>
      <c r="FB72" s="47">
        <v>44044</v>
      </c>
      <c r="FC72" s="47">
        <v>44075</v>
      </c>
      <c r="FD72" s="47">
        <v>44105</v>
      </c>
      <c r="FE72" s="47">
        <v>44136</v>
      </c>
      <c r="FF72" s="47">
        <v>44166</v>
      </c>
      <c r="FG72" s="47">
        <v>44197</v>
      </c>
      <c r="FH72" s="47">
        <v>44228</v>
      </c>
      <c r="FI72" s="47">
        <v>44256</v>
      </c>
      <c r="FJ72" s="47">
        <v>44287</v>
      </c>
      <c r="FK72" s="47">
        <v>44317</v>
      </c>
      <c r="FL72" s="47">
        <v>44348</v>
      </c>
      <c r="FM72" s="47">
        <v>44378</v>
      </c>
      <c r="FN72" s="47">
        <v>44409</v>
      </c>
      <c r="FO72" s="47">
        <v>44440</v>
      </c>
      <c r="FP72" s="47">
        <v>44470</v>
      </c>
      <c r="FQ72" s="47">
        <v>44501</v>
      </c>
      <c r="FR72" s="47">
        <v>44531</v>
      </c>
      <c r="FS72" s="47">
        <v>44562</v>
      </c>
      <c r="FT72" s="47">
        <v>44593</v>
      </c>
      <c r="FU72" s="47">
        <v>44621</v>
      </c>
      <c r="FV72" s="47">
        <v>44652</v>
      </c>
      <c r="FW72" s="47">
        <v>44682</v>
      </c>
      <c r="FX72" s="47">
        <v>44713</v>
      </c>
      <c r="FY72" s="47">
        <v>44743</v>
      </c>
      <c r="FZ72" s="47">
        <v>44774</v>
      </c>
      <c r="GA72" s="47">
        <v>44805</v>
      </c>
      <c r="GB72" s="47">
        <v>44835</v>
      </c>
      <c r="GC72" s="47">
        <v>44866</v>
      </c>
      <c r="GD72" s="47">
        <v>44896</v>
      </c>
      <c r="GE72" s="47">
        <v>44927</v>
      </c>
      <c r="GF72" s="47">
        <v>44958</v>
      </c>
      <c r="GG72" s="47">
        <v>44986</v>
      </c>
      <c r="GH72" s="47">
        <v>45017</v>
      </c>
      <c r="GI72" s="47">
        <v>45047</v>
      </c>
      <c r="GJ72" s="47">
        <v>45078</v>
      </c>
      <c r="GK72" s="47">
        <v>45108</v>
      </c>
      <c r="GL72" s="47">
        <v>45139</v>
      </c>
      <c r="GM72" s="47">
        <v>45170</v>
      </c>
      <c r="GN72" s="47">
        <v>45200</v>
      </c>
      <c r="GO72" s="47">
        <v>45231</v>
      </c>
      <c r="GP72" s="47">
        <v>45261</v>
      </c>
      <c r="GQ72" s="47">
        <v>45292</v>
      </c>
    </row>
    <row r="73" spans="1:199" ht="14.25" customHeight="1" x14ac:dyDescent="0.35">
      <c r="A73" s="153"/>
      <c r="B73" s="154">
        <f>'Raw Data'!AZ20</f>
        <v>1710</v>
      </c>
      <c r="C73" s="154">
        <f>'Raw Data'!BA20</f>
        <v>1631</v>
      </c>
      <c r="D73" s="154">
        <f>'Raw Data'!BB20</f>
        <v>1630</v>
      </c>
      <c r="E73" s="154">
        <f>'Raw Data'!BC20</f>
        <v>1667</v>
      </c>
      <c r="F73" s="154">
        <f>'Raw Data'!BD20</f>
        <v>1611</v>
      </c>
      <c r="G73" s="154">
        <f>'Raw Data'!BE20</f>
        <v>1428</v>
      </c>
      <c r="H73" s="154">
        <f>'Raw Data'!BF20</f>
        <v>1477</v>
      </c>
      <c r="I73" s="154">
        <f>'Raw Data'!BG20</f>
        <v>1508</v>
      </c>
      <c r="J73" s="154">
        <f>'Raw Data'!BH20</f>
        <v>1559</v>
      </c>
      <c r="K73" s="154">
        <f>'Raw Data'!BI20</f>
        <v>1550</v>
      </c>
      <c r="L73" s="154">
        <f>'Raw Data'!BJ20</f>
        <v>1520</v>
      </c>
      <c r="M73" s="154">
        <f>'Raw Data'!BK20</f>
        <v>1510</v>
      </c>
      <c r="N73" s="154">
        <f>'Raw Data'!BL20</f>
        <v>1463</v>
      </c>
      <c r="O73" s="154">
        <f>'Raw Data'!BM20</f>
        <v>1600</v>
      </c>
      <c r="P73" s="154">
        <f>'Raw Data'!BN20</f>
        <v>1537</v>
      </c>
      <c r="Q73" s="154">
        <f>'Raw Data'!BO20</f>
        <v>1534</v>
      </c>
      <c r="R73" s="154">
        <f>'Raw Data'!BP20</f>
        <v>1314</v>
      </c>
      <c r="S73" s="154">
        <f>'Raw Data'!BQ20</f>
        <v>1304</v>
      </c>
      <c r="T73" s="154">
        <f>'Raw Data'!BR20</f>
        <v>1364</v>
      </c>
      <c r="U73" s="154">
        <f>'Raw Data'!BS20</f>
        <v>1328</v>
      </c>
      <c r="V73" s="154">
        <f>'Raw Data'!BT20</f>
        <v>1388</v>
      </c>
      <c r="W73" s="154">
        <f>'Raw Data'!BU20</f>
        <v>1465</v>
      </c>
      <c r="X73" s="154">
        <f>'Raw Data'!BV20</f>
        <v>1535</v>
      </c>
      <c r="Y73" s="154">
        <f>'Raw Data'!BW20</f>
        <v>1575</v>
      </c>
      <c r="Z73" s="154">
        <f>'Raw Data'!BX20</f>
        <v>1577</v>
      </c>
      <c r="AA73" s="154">
        <f>'Raw Data'!BY20</f>
        <v>1553</v>
      </c>
      <c r="AB73" s="154">
        <f>'Raw Data'!BZ20</f>
        <v>1500</v>
      </c>
      <c r="AC73" s="154">
        <f>'Raw Data'!CA20</f>
        <v>1525</v>
      </c>
      <c r="AD73" s="154">
        <f>'Raw Data'!CB20</f>
        <v>1343</v>
      </c>
      <c r="AE73" s="154">
        <f>'Raw Data'!CC20</f>
        <v>1320</v>
      </c>
      <c r="AF73" s="154">
        <f>'Raw Data'!CD20</f>
        <v>1289</v>
      </c>
      <c r="AG73" s="154">
        <f>'Raw Data'!CE20</f>
        <v>1367</v>
      </c>
      <c r="AH73" s="154">
        <f>'Raw Data'!CF20</f>
        <v>1412</v>
      </c>
      <c r="AI73" s="154">
        <f>'Raw Data'!CG20</f>
        <v>1380</v>
      </c>
      <c r="AJ73" s="154">
        <f>'Raw Data'!CH20</f>
        <v>1367</v>
      </c>
      <c r="AK73" s="154">
        <f>'Raw Data'!CI20</f>
        <v>1359</v>
      </c>
      <c r="AL73" s="154">
        <f>'Raw Data'!CJ20</f>
        <v>1325</v>
      </c>
      <c r="AM73" s="154">
        <f>'Raw Data'!CK20</f>
        <v>1268</v>
      </c>
      <c r="AN73" s="154">
        <f>'Raw Data'!CL20</f>
        <v>1235</v>
      </c>
      <c r="AO73" s="154">
        <f>'Raw Data'!CM20</f>
        <v>1200</v>
      </c>
      <c r="AP73" s="154">
        <f>'Raw Data'!CN20</f>
        <v>1065</v>
      </c>
      <c r="AQ73" s="154">
        <f>'Raw Data'!CO20</f>
        <v>1101</v>
      </c>
      <c r="AR73" s="154">
        <f>'Raw Data'!CP20</f>
        <v>1094</v>
      </c>
      <c r="AS73" s="154">
        <f>'Raw Data'!CQ20</f>
        <v>1143</v>
      </c>
      <c r="AT73" s="154">
        <f>'Raw Data'!CR20</f>
        <v>1139</v>
      </c>
      <c r="AU73" s="154">
        <f>'Raw Data'!CS20</f>
        <v>1147</v>
      </c>
      <c r="AV73" s="154">
        <f>'Raw Data'!CT20</f>
        <v>1167</v>
      </c>
      <c r="AW73" s="154">
        <f>'Raw Data'!CU20</f>
        <v>1182</v>
      </c>
      <c r="AX73" s="154">
        <f>'Raw Data'!CV20</f>
        <v>1146</v>
      </c>
      <c r="AY73" s="154">
        <f>'Raw Data'!CW20</f>
        <v>1133</v>
      </c>
      <c r="AZ73" s="154">
        <f>'Raw Data'!CX20</f>
        <v>1131</v>
      </c>
      <c r="BA73" s="154">
        <f>'Raw Data'!CY20</f>
        <v>1115</v>
      </c>
      <c r="BB73" s="154">
        <f>'Raw Data'!CZ20</f>
        <v>1022</v>
      </c>
      <c r="BC73" s="154">
        <f>'Raw Data'!DA20</f>
        <v>1032</v>
      </c>
      <c r="BD73" s="154">
        <f>'Raw Data'!DB20</f>
        <v>1153</v>
      </c>
      <c r="BE73" s="154">
        <f>'Raw Data'!DC20</f>
        <v>1185</v>
      </c>
      <c r="BF73" s="154">
        <f>'Raw Data'!DD20</f>
        <v>1195</v>
      </c>
      <c r="BG73" s="154">
        <f>'Raw Data'!DE20</f>
        <v>1235</v>
      </c>
      <c r="BH73" s="154">
        <f>'Raw Data'!DF20</f>
        <v>1227</v>
      </c>
      <c r="BI73" s="154">
        <f>'Raw Data'!DG20</f>
        <v>1210</v>
      </c>
      <c r="BJ73" s="154">
        <f>'Raw Data'!DH20</f>
        <v>1146</v>
      </c>
      <c r="BK73" s="154">
        <f>'Raw Data'!DI20</f>
        <v>1157</v>
      </c>
      <c r="BL73" s="154">
        <f>'Raw Data'!DJ20</f>
        <v>1124</v>
      </c>
      <c r="BM73" s="154">
        <f>'Raw Data'!DK20</f>
        <v>1117</v>
      </c>
      <c r="BN73" s="154">
        <f>'Raw Data'!DL20</f>
        <v>972</v>
      </c>
      <c r="BO73" s="154">
        <f>'Raw Data'!DM20</f>
        <v>1009</v>
      </c>
      <c r="BP73" s="154">
        <f>'Raw Data'!DN20</f>
        <v>1006</v>
      </c>
      <c r="BQ73" s="154">
        <f>'Raw Data'!DO20</f>
        <v>989</v>
      </c>
      <c r="BR73" s="154">
        <f>'Raw Data'!DP20</f>
        <v>1080</v>
      </c>
      <c r="BS73" s="154">
        <f>'Raw Data'!DQ20</f>
        <v>1100</v>
      </c>
      <c r="BT73" s="154">
        <f>'Raw Data'!DR20</f>
        <v>1103</v>
      </c>
      <c r="BU73" s="154">
        <f>'Raw Data'!DS20</f>
        <v>1121</v>
      </c>
      <c r="BV73" s="154">
        <f>'Raw Data'!DT20</f>
        <v>1166</v>
      </c>
      <c r="BW73" s="154">
        <f>'Raw Data'!DU20</f>
        <v>1164</v>
      </c>
      <c r="BX73" s="154">
        <f>'Raw Data'!DV20</f>
        <v>1140</v>
      </c>
      <c r="BY73" s="154">
        <f>'Raw Data'!DW20</f>
        <v>1127</v>
      </c>
      <c r="BZ73" s="154">
        <f>'Raw Data'!DX20</f>
        <v>1048</v>
      </c>
      <c r="CA73" s="154">
        <f>'Raw Data'!DY20</f>
        <v>1061</v>
      </c>
      <c r="CB73" s="154">
        <f>'Raw Data'!DZ20</f>
        <v>1056</v>
      </c>
      <c r="CC73" s="154">
        <f>'Raw Data'!EA20</f>
        <v>1140</v>
      </c>
      <c r="CD73" s="154">
        <f>'Raw Data'!EB20</f>
        <v>1140</v>
      </c>
      <c r="CE73" s="154">
        <f>'Raw Data'!EC20</f>
        <v>1185</v>
      </c>
      <c r="CF73" s="154">
        <f>'Raw Data'!ED20</f>
        <v>1190</v>
      </c>
      <c r="CG73" s="154">
        <f>'Raw Data'!EE20</f>
        <v>1178</v>
      </c>
      <c r="CH73" s="154">
        <f>'Raw Data'!EF20</f>
        <v>1155</v>
      </c>
      <c r="CI73" s="154">
        <f>'Raw Data'!EG20</f>
        <v>1086</v>
      </c>
      <c r="CJ73" s="154">
        <f>'Raw Data'!EH20</f>
        <v>1057</v>
      </c>
      <c r="CK73" s="154">
        <f>'Raw Data'!EI20</f>
        <v>1040</v>
      </c>
      <c r="CL73" s="154">
        <f>'Raw Data'!EJ20</f>
        <v>944</v>
      </c>
      <c r="CM73" s="154">
        <f>'Raw Data'!EK20</f>
        <v>956</v>
      </c>
      <c r="CN73" s="154">
        <f>'Raw Data'!EL20</f>
        <v>987</v>
      </c>
      <c r="CO73" s="154">
        <f>'Raw Data'!EM20</f>
        <v>979</v>
      </c>
      <c r="CP73" s="154">
        <f>'Raw Data'!EN20</f>
        <v>1018</v>
      </c>
      <c r="CQ73" s="154">
        <f>'Raw Data'!EO20</f>
        <v>1058</v>
      </c>
      <c r="CR73" s="154">
        <f>'Raw Data'!EP20</f>
        <v>1068</v>
      </c>
      <c r="CS73" s="154">
        <f>'Raw Data'!EQ20</f>
        <v>1060</v>
      </c>
      <c r="CT73" s="154">
        <f>'Raw Data'!ER20</f>
        <v>1052</v>
      </c>
      <c r="CU73" s="154">
        <f>'Raw Data'!ES20</f>
        <v>1056</v>
      </c>
      <c r="CV73" s="154">
        <f>'Raw Data'!ET20</f>
        <v>1064</v>
      </c>
      <c r="CW73" s="154">
        <f>'Raw Data'!EU20</f>
        <v>1044</v>
      </c>
      <c r="CX73" s="154">
        <f>'Raw Data'!EV20</f>
        <v>955</v>
      </c>
      <c r="CY73" s="154">
        <f>'Raw Data'!EW20</f>
        <v>929</v>
      </c>
      <c r="CZ73" s="154">
        <f>'Raw Data'!EX20</f>
        <v>946</v>
      </c>
      <c r="DA73" s="154">
        <f>'Raw Data'!EY20</f>
        <v>940</v>
      </c>
      <c r="DB73" s="154">
        <f>'Raw Data'!EZ20</f>
        <v>972</v>
      </c>
      <c r="DC73" s="154">
        <f>'Raw Data'!FA20</f>
        <v>940</v>
      </c>
      <c r="DD73" s="154">
        <f>'Raw Data'!FB20</f>
        <v>952</v>
      </c>
      <c r="DE73" s="154">
        <f>'Raw Data'!FC20</f>
        <v>927</v>
      </c>
      <c r="DF73" s="154">
        <f>'Raw Data'!FD20</f>
        <v>897</v>
      </c>
      <c r="DG73" s="154">
        <f>'Raw Data'!FE20</f>
        <v>882</v>
      </c>
      <c r="DH73" s="154">
        <f>'Raw Data'!FF20</f>
        <v>852</v>
      </c>
      <c r="DI73" s="154">
        <f>'Raw Data'!FG20</f>
        <v>823</v>
      </c>
      <c r="DJ73" s="154">
        <f>'Raw Data'!FH20</f>
        <v>764</v>
      </c>
      <c r="DK73" s="154">
        <f>'Raw Data'!FI20</f>
        <v>784</v>
      </c>
      <c r="DL73" s="154">
        <f>'Raw Data'!FJ20</f>
        <v>804</v>
      </c>
      <c r="DM73" s="154">
        <f>'Raw Data'!FK20</f>
        <v>824</v>
      </c>
      <c r="DN73" s="154">
        <f>'Raw Data'!FL20</f>
        <v>817</v>
      </c>
      <c r="DO73" s="154">
        <f>'Raw Data'!FM20</f>
        <v>811</v>
      </c>
      <c r="DP73" s="154">
        <f>'Raw Data'!FN20</f>
        <v>800</v>
      </c>
      <c r="DQ73" s="154">
        <f>'Raw Data'!FO20</f>
        <v>808</v>
      </c>
      <c r="DR73" s="154">
        <f>'Raw Data'!FP20</f>
        <v>795</v>
      </c>
      <c r="DS73" s="154">
        <f>'Raw Data'!FQ20</f>
        <v>764</v>
      </c>
      <c r="DT73" s="154">
        <f>'Raw Data'!FR20</f>
        <v>760</v>
      </c>
      <c r="DU73" s="154">
        <f>'Raw Data'!FS20</f>
        <v>741</v>
      </c>
      <c r="DV73" s="154">
        <f>'Raw Data'!FT20</f>
        <v>679</v>
      </c>
      <c r="DW73" s="154">
        <f>'Raw Data'!FU20</f>
        <v>680</v>
      </c>
      <c r="DX73" s="154">
        <f>'Raw Data'!FV20</f>
        <v>658</v>
      </c>
      <c r="DY73" s="154">
        <f>'Raw Data'!FW20</f>
        <v>680</v>
      </c>
      <c r="DZ73" s="154">
        <f>'Raw Data'!FX20</f>
        <v>695</v>
      </c>
      <c r="EA73" s="154">
        <f>'Raw Data'!FY20</f>
        <v>708</v>
      </c>
      <c r="EB73" s="154">
        <f>'Raw Data'!FZ20</f>
        <v>740</v>
      </c>
      <c r="EC73" s="154">
        <f>'Raw Data'!GA20</f>
        <v>739</v>
      </c>
      <c r="ED73" s="154">
        <f>'Raw Data'!GB20</f>
        <v>746</v>
      </c>
      <c r="EE73" s="154">
        <f>'Raw Data'!GC20</f>
        <v>748</v>
      </c>
      <c r="EF73" s="154">
        <f>'Raw Data'!GD20</f>
        <v>763</v>
      </c>
      <c r="EG73" s="154">
        <f>'Raw Data'!GE20</f>
        <v>774</v>
      </c>
      <c r="EH73" s="154">
        <f>'Raw Data'!GF20</f>
        <v>702</v>
      </c>
      <c r="EI73" s="154">
        <f>'Raw Data'!GG20</f>
        <v>722</v>
      </c>
      <c r="EJ73" s="154">
        <f>'Raw Data'!GH20</f>
        <v>763</v>
      </c>
      <c r="EK73" s="154">
        <f>'Raw Data'!GI20</f>
        <v>785</v>
      </c>
      <c r="EL73" s="154">
        <f>'Raw Data'!GJ20</f>
        <v>835</v>
      </c>
      <c r="EM73" s="154">
        <f>'Raw Data'!GK20</f>
        <v>866</v>
      </c>
      <c r="EN73" s="154">
        <f>'Raw Data'!GL20</f>
        <v>841</v>
      </c>
      <c r="EO73" s="154">
        <f>'Raw Data'!GM20</f>
        <v>841</v>
      </c>
      <c r="EP73" s="154">
        <f>'Raw Data'!GN20</f>
        <v>854</v>
      </c>
      <c r="EQ73" s="154">
        <f>'Raw Data'!GO20</f>
        <v>839</v>
      </c>
      <c r="ER73" s="154">
        <f>'Raw Data'!GP20</f>
        <v>819</v>
      </c>
      <c r="ES73" s="154">
        <f>'Raw Data'!GQ20</f>
        <v>793</v>
      </c>
      <c r="ET73" s="154">
        <f>'Raw Data'!GR20</f>
        <v>707</v>
      </c>
      <c r="EU73" s="154">
        <f>'Raw Data'!GS20</f>
        <v>732</v>
      </c>
      <c r="EV73" s="154">
        <f>'Raw Data'!GT20</f>
        <v>752</v>
      </c>
      <c r="EW73" s="154">
        <f>'Raw Data'!GU20</f>
        <v>763</v>
      </c>
      <c r="EX73" s="154">
        <f>'Raw Data'!GV20</f>
        <v>756</v>
      </c>
      <c r="EY73" s="154">
        <f>'Raw Data'!GW20</f>
        <v>763</v>
      </c>
      <c r="EZ73" s="154">
        <f>'Raw Data'!GX20</f>
        <v>722</v>
      </c>
      <c r="FA73" s="154">
        <f>'Raw Data'!GY20</f>
        <v>699</v>
      </c>
      <c r="FB73" s="154">
        <f>'Raw Data'!GZ20</f>
        <v>664</v>
      </c>
      <c r="FC73" s="154">
        <f>'Raw Data'!HA20</f>
        <v>669</v>
      </c>
      <c r="FD73" s="154">
        <f>'Raw Data'!HB20</f>
        <v>627</v>
      </c>
      <c r="FE73" s="154">
        <f>'Raw Data'!HC20</f>
        <v>603</v>
      </c>
      <c r="FF73" s="154">
        <f>'Raw Data'!HD20</f>
        <v>541</v>
      </c>
      <c r="FG73" s="154">
        <f>'Raw Data'!HE20</f>
        <v>541</v>
      </c>
      <c r="FH73" s="154">
        <f>'Raw Data'!HF20</f>
        <v>586</v>
      </c>
      <c r="FI73" s="154">
        <f>'Raw Data'!HG20</f>
        <v>561</v>
      </c>
      <c r="FJ73" s="154">
        <f>'Raw Data'!HH20</f>
        <v>576</v>
      </c>
      <c r="FK73" s="154">
        <f>'Raw Data'!HI20</f>
        <v>572</v>
      </c>
      <c r="FL73" s="154">
        <f>'Raw Data'!HJ20</f>
        <v>590</v>
      </c>
      <c r="FM73" s="154">
        <f>'Raw Data'!HK20</f>
        <v>583</v>
      </c>
      <c r="FN73" s="154">
        <f>'Raw Data'!HL20</f>
        <v>568</v>
      </c>
      <c r="FO73" s="154">
        <f>'Raw Data'!HM20</f>
        <v>532</v>
      </c>
      <c r="FP73" s="154">
        <f>'Raw Data'!HN20</f>
        <v>476</v>
      </c>
      <c r="FQ73" s="154">
        <f>'Raw Data'!HO20</f>
        <v>466</v>
      </c>
      <c r="FR73" s="154">
        <f>'Raw Data'!HP20</f>
        <v>411</v>
      </c>
      <c r="FS73" s="154">
        <f>'Raw Data'!HQ20</f>
        <v>404</v>
      </c>
      <c r="FT73" s="154">
        <f>'Raw Data'!HR20</f>
        <v>385</v>
      </c>
      <c r="FU73" s="154">
        <f>'Raw Data'!HS20</f>
        <v>424</v>
      </c>
      <c r="FV73" s="154">
        <f>'Raw Data'!HT20</f>
        <v>400</v>
      </c>
      <c r="FW73" s="154">
        <f>'Raw Data'!HU20</f>
        <v>435</v>
      </c>
      <c r="FX73" s="154">
        <f>'Raw Data'!HV20</f>
        <v>465</v>
      </c>
      <c r="FY73" s="154">
        <f>'Raw Data'!HW20</f>
        <v>467</v>
      </c>
      <c r="FZ73" s="154">
        <f>'Raw Data'!HX20</f>
        <v>470</v>
      </c>
      <c r="GA73" s="154">
        <f>'Raw Data'!HY20</f>
        <v>451</v>
      </c>
      <c r="GB73" s="154">
        <f>'Raw Data'!HZ20</f>
        <v>448</v>
      </c>
      <c r="GC73" s="154">
        <f>'Raw Data'!IA20</f>
        <v>390</v>
      </c>
      <c r="GD73" s="154">
        <f>'Raw Data'!IB20</f>
        <v>384</v>
      </c>
      <c r="GE73" s="154">
        <f>'Raw Data'!IC20</f>
        <v>381</v>
      </c>
      <c r="GF73" s="154">
        <f>'Raw Data'!ID20</f>
        <v>382</v>
      </c>
      <c r="GG73" s="154">
        <f>'Raw Data'!IE21</f>
        <v>356</v>
      </c>
      <c r="GH73" s="154">
        <f>'Raw Data'!IF20</f>
        <v>372</v>
      </c>
      <c r="GI73" s="154">
        <f>'Raw Data'!IG20</f>
        <v>357</v>
      </c>
      <c r="GJ73" s="154">
        <f>'Raw Data'!IH20</f>
        <v>343</v>
      </c>
      <c r="GK73" s="154">
        <f>'Raw Data'!II20</f>
        <v>352</v>
      </c>
      <c r="GL73" s="154">
        <f>'Raw Data'!IJ20</f>
        <v>333</v>
      </c>
      <c r="GM73" s="154">
        <f>'Raw Data'!IK20</f>
        <v>0</v>
      </c>
      <c r="GN73" s="154">
        <f>'Raw Data'!IL20</f>
        <v>0</v>
      </c>
      <c r="GO73" s="154">
        <f>'Raw Data'!IM20</f>
        <v>0</v>
      </c>
      <c r="GP73" s="154">
        <f>'Raw Data'!IN20</f>
        <v>0</v>
      </c>
      <c r="GQ73" s="154">
        <f>'Raw Data'!IO20</f>
        <v>0</v>
      </c>
    </row>
    <row r="74" spans="1:199" ht="14.25" customHeight="1" x14ac:dyDescent="0.35">
      <c r="A74" s="15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199" ht="14.25" customHeight="1" x14ac:dyDescent="0.35">
      <c r="A75" s="153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199" ht="14.25" customHeight="1" x14ac:dyDescent="0.35">
      <c r="A76" s="153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199" ht="14.25" customHeight="1" x14ac:dyDescent="0.35">
      <c r="A77" s="153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199" ht="14.25" customHeight="1" x14ac:dyDescent="0.35">
      <c r="A78" s="153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199" ht="14.25" customHeight="1" x14ac:dyDescent="0.35">
      <c r="A79" s="155"/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199" ht="14.25" customHeight="1" x14ac:dyDescent="0.35">
      <c r="A80" s="21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1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1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1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1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1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1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1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1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1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1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1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1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1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1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1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1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1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1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1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1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1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1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1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1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1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1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1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1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1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1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1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1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1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1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1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1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1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1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1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1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1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1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1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1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1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1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1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1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1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1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1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1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1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1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1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1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1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1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1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1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1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1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1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1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1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1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1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1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1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1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1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1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1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1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1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1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1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1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1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1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1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1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1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1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1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1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1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1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1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1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1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1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1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1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1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1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1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1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1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1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1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1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1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1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1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1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1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1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1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1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1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1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1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1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1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1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1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1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1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1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1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1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1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1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1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1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1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1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1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1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1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1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1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1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1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1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1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1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1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1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1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1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1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1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1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1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1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1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1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1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1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1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1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1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1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1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1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1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1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1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1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1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1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1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1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1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1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1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1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1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1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1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1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1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1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1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1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1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1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1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1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1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1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1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1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1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1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1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1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1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1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1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1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1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1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1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1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1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1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1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1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1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1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1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1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1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1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1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1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1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1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1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1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1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1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1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1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1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1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1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1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1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1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1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1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1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1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1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1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1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1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1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1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1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1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1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1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1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1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1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1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1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1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1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1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1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1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1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1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1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1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1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1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1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1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1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1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1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1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1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1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1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1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1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1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1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1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1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1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1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1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1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1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1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1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1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1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1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1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1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1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1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1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1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1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1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1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1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1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1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1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1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1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1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1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1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1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1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1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1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1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1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1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1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1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1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1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1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1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1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1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1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1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1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1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1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1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1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1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1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1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1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1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1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1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1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1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1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1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1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1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1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1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1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1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1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1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1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1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1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1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1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1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1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1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1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1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1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1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1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1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1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1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1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1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1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1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1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1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1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1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1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1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1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1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1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1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1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1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1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1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1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1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1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1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1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1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1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1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1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1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1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1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1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1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1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1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1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1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1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1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1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1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1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1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1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1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1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1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1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1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1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1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1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1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1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1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1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1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1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1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1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1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1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1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1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1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1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1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1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1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1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1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1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1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1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1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1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1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1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1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1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1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1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1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1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1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1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1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1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1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1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1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1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1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1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1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1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1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1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1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1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1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1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1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1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1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1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1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1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1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1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1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1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1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1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1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1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1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1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1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1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1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1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1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1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1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1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1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1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1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1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1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1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1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1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1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1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1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1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1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1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1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1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1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1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1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1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1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1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1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1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1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1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1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1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1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1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1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1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1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1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1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1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1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1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1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1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1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1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1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1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1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1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1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1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1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1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1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1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1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1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1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1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1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1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1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1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1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1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1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1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1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1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1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1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1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1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1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1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1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1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1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1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1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1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1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1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1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1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1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1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1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1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1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1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1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1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1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1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1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1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1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1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1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1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1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1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1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1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1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1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1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1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1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1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1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1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1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1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1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1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1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1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1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1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1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1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1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1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1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1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1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1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1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1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1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1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1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1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1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1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1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1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1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1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1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1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1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1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1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1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1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1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1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1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1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1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1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1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1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1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1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1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1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1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1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1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1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1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1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1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1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1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1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1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1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1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1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1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1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1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1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1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1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1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1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1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1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1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1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1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1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1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1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1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1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1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1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1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1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1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1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1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1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1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1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1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1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1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1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1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1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1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1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35">
      <c r="A1001" s="21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 x14ac:dyDescent="0.35">
      <c r="A1002" s="21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 x14ac:dyDescent="0.35">
      <c r="A1003" s="21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 x14ac:dyDescent="0.35">
      <c r="A1004" s="21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 x14ac:dyDescent="0.35">
      <c r="A1005" s="21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 x14ac:dyDescent="0.35">
      <c r="A1006" s="21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 x14ac:dyDescent="0.35">
      <c r="A1007" s="21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 x14ac:dyDescent="0.35">
      <c r="A1008" s="21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 x14ac:dyDescent="0.35">
      <c r="A1009" s="21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 x14ac:dyDescent="0.35">
      <c r="A1010" s="21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25" customHeight="1" x14ac:dyDescent="0.35">
      <c r="A1011" s="21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25" customHeight="1" x14ac:dyDescent="0.35">
      <c r="A1012" s="21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5" customHeight="1" x14ac:dyDescent="0.35"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</row>
  </sheetData>
  <mergeCells count="3">
    <mergeCell ref="D13:F13"/>
    <mergeCell ref="D32:F32"/>
    <mergeCell ref="D63:F63"/>
  </mergeCells>
  <phoneticPr fontId="21" type="noConversion"/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Z1000"/>
  <sheetViews>
    <sheetView topLeftCell="A15" workbookViewId="0">
      <selection activeCell="Q52" sqref="Q52"/>
    </sheetView>
  </sheetViews>
  <sheetFormatPr defaultColWidth="12.58203125" defaultRowHeight="15" customHeight="1" x14ac:dyDescent="0.3"/>
  <cols>
    <col min="1" max="12" width="7.58203125" customWidth="1"/>
    <col min="13" max="13" width="8.9140625" customWidth="1"/>
    <col min="14" max="26" width="7.58203125" customWidth="1"/>
  </cols>
  <sheetData>
    <row r="1" spans="1:26" ht="14.25" customHeight="1" x14ac:dyDescent="0.3">
      <c r="A1" s="21"/>
      <c r="B1" s="21" t="str">
        <f>'Raw Data'!IC111</f>
        <v>January</v>
      </c>
      <c r="C1" s="21" t="str">
        <f>'Raw Data'!ID111</f>
        <v>February</v>
      </c>
      <c r="D1" s="21" t="str">
        <f>'Raw Data'!IE111</f>
        <v>March</v>
      </c>
      <c r="E1" s="21" t="str">
        <f>'Raw Data'!IF111</f>
        <v>April</v>
      </c>
      <c r="F1" s="21" t="str">
        <f>'Raw Data'!IG111</f>
        <v>May</v>
      </c>
      <c r="G1" s="21" t="str">
        <f>'Raw Data'!IH111</f>
        <v>June</v>
      </c>
      <c r="H1" s="21" t="str">
        <f>'Raw Data'!II111</f>
        <v>Augy</v>
      </c>
      <c r="I1" s="21" t="str">
        <f>'Raw Data'!IJ111</f>
        <v>August</v>
      </c>
      <c r="J1" s="21" t="str">
        <f>'Raw Data'!IK111</f>
        <v>September</v>
      </c>
      <c r="K1" s="21" t="str">
        <f>'Raw Data'!IL111</f>
        <v>October</v>
      </c>
      <c r="L1" s="21" t="str">
        <f>'Raw Data'!IM111</f>
        <v>November</v>
      </c>
      <c r="M1" s="21" t="str">
        <f>'Raw Data'!IN111</f>
        <v>December</v>
      </c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14.25" hidden="1" customHeight="1" x14ac:dyDescent="0.35">
      <c r="A2" s="41">
        <v>2009</v>
      </c>
      <c r="B2" s="2">
        <f>'Raw Data'!IC112</f>
        <v>213.32</v>
      </c>
      <c r="C2" s="2">
        <f>'Raw Data'!ID112</f>
        <v>203.73</v>
      </c>
      <c r="D2" s="2">
        <f>'Raw Data'!IE112</f>
        <v>202.1</v>
      </c>
      <c r="E2" s="2">
        <f>'Raw Data'!IF112</f>
        <v>215.98</v>
      </c>
      <c r="F2" s="2">
        <f>'Raw Data'!IG112</f>
        <v>196.85</v>
      </c>
      <c r="G2" s="2">
        <f>'Raw Data'!IH112</f>
        <v>205.7</v>
      </c>
      <c r="H2" s="2">
        <f>'Raw Data'!II112</f>
        <v>202.33</v>
      </c>
      <c r="I2" s="2">
        <f>'Raw Data'!IJ112</f>
        <v>207.43</v>
      </c>
      <c r="J2" s="2">
        <f>'Raw Data'!IK112</f>
        <v>189.5</v>
      </c>
      <c r="K2" s="2">
        <f>'Raw Data'!IL112</f>
        <v>167.37</v>
      </c>
      <c r="L2" s="2">
        <f>'Raw Data'!IM112</f>
        <v>186.35</v>
      </c>
      <c r="M2" s="2">
        <f>'Raw Data'!IN112</f>
        <v>211.52</v>
      </c>
    </row>
    <row r="3" spans="1:26" ht="14.25" hidden="1" customHeight="1" x14ac:dyDescent="0.35">
      <c r="A3" s="41">
        <v>2010</v>
      </c>
      <c r="B3" s="2">
        <f>'Raw Data'!IC113</f>
        <v>200.29</v>
      </c>
      <c r="C3" s="2">
        <f>'Raw Data'!ID113</f>
        <v>178.04</v>
      </c>
      <c r="D3" s="2">
        <f>'Raw Data'!IE113</f>
        <v>176.08</v>
      </c>
      <c r="E3" s="2">
        <f>'Raw Data'!IF113</f>
        <v>188.89</v>
      </c>
      <c r="F3" s="2">
        <f>'Raw Data'!IG113</f>
        <v>211.08</v>
      </c>
      <c r="G3" s="2">
        <f>'Raw Data'!IH113</f>
        <v>187.99</v>
      </c>
      <c r="H3" s="2">
        <f>'Raw Data'!II113</f>
        <v>191.37</v>
      </c>
      <c r="I3" s="2">
        <f>'Raw Data'!IJ113</f>
        <v>182.79</v>
      </c>
      <c r="J3" s="2">
        <f>'Raw Data'!IK113</f>
        <v>189.73</v>
      </c>
      <c r="K3" s="2">
        <f>'Raw Data'!IL113</f>
        <v>192.71</v>
      </c>
      <c r="L3" s="2">
        <f>'Raw Data'!IM113</f>
        <v>177.07</v>
      </c>
      <c r="M3" s="2">
        <f>'Raw Data'!IN113</f>
        <v>180.9</v>
      </c>
    </row>
    <row r="4" spans="1:26" ht="14.25" hidden="1" customHeight="1" x14ac:dyDescent="0.35">
      <c r="A4" s="42">
        <v>2011</v>
      </c>
      <c r="B4" s="10">
        <f>'Raw Data'!IC114</f>
        <v>185.85</v>
      </c>
      <c r="C4" s="10">
        <f>'Raw Data'!ID114</f>
        <v>183.74</v>
      </c>
      <c r="D4" s="10">
        <f>'Raw Data'!IE114</f>
        <v>197.21</v>
      </c>
      <c r="E4" s="10">
        <f>'Raw Data'!IF114</f>
        <v>183.15</v>
      </c>
      <c r="F4" s="10">
        <f>'Raw Data'!IG114</f>
        <v>186.97</v>
      </c>
      <c r="G4" s="10">
        <f>'Raw Data'!IH114</f>
        <v>162.72999999999999</v>
      </c>
      <c r="H4" s="10">
        <f>'Raw Data'!II114</f>
        <v>162.08000000000001</v>
      </c>
      <c r="I4" s="10">
        <f>'Raw Data'!IJ114</f>
        <v>162.25</v>
      </c>
      <c r="J4" s="10">
        <f>'Raw Data'!IK114</f>
        <v>177.71</v>
      </c>
      <c r="K4" s="10">
        <f>'Raw Data'!IL114</f>
        <v>155.44</v>
      </c>
      <c r="L4" s="10">
        <f>'Raw Data'!IM114</f>
        <v>175.24</v>
      </c>
      <c r="M4" s="10">
        <f>'Raw Data'!IN114</f>
        <v>165.95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hidden="1" customHeight="1" x14ac:dyDescent="0.35">
      <c r="A5" s="42">
        <v>2012</v>
      </c>
      <c r="B5" s="10">
        <f>'Raw Data'!IC115</f>
        <v>163.74</v>
      </c>
      <c r="C5" s="10">
        <f>'Raw Data'!ID115</f>
        <v>158.38999999999999</v>
      </c>
      <c r="D5" s="10">
        <f>'Raw Data'!IE115</f>
        <v>177.35</v>
      </c>
      <c r="E5" s="10">
        <f>'Raw Data'!IF115</f>
        <v>176.04</v>
      </c>
      <c r="F5" s="10">
        <f>'Raw Data'!IG115</f>
        <v>171.77</v>
      </c>
      <c r="G5" s="10">
        <f>'Raw Data'!IH115</f>
        <v>158.62</v>
      </c>
      <c r="H5" s="10">
        <f>'Raw Data'!II115</f>
        <v>158.85</v>
      </c>
      <c r="I5" s="10">
        <f>'Raw Data'!IJ115</f>
        <v>163.63999999999999</v>
      </c>
      <c r="J5" s="10">
        <f>'Raw Data'!IK115</f>
        <v>158.21</v>
      </c>
      <c r="K5" s="10">
        <f>'Raw Data'!IL115</f>
        <v>169.43</v>
      </c>
      <c r="L5" s="10">
        <f>'Raw Data'!IM115</f>
        <v>183.21</v>
      </c>
      <c r="M5" s="10">
        <f>'Raw Data'!IN115</f>
        <v>178.99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hidden="1" customHeight="1" x14ac:dyDescent="0.35">
      <c r="A6" s="42">
        <v>2013</v>
      </c>
      <c r="B6" s="43">
        <f>'Raw Data'!IC116</f>
        <v>153.63</v>
      </c>
      <c r="C6" s="43">
        <f>'Raw Data'!ID116</f>
        <v>143.28</v>
      </c>
      <c r="D6" s="43">
        <f>'Raw Data'!IE116</f>
        <v>167.48</v>
      </c>
      <c r="E6" s="43">
        <f>'Raw Data'!IF116</f>
        <v>156.33000000000001</v>
      </c>
      <c r="F6" s="43">
        <f>'Raw Data'!IG116</f>
        <v>182.69</v>
      </c>
      <c r="G6" s="43">
        <f>'Raw Data'!IH116</f>
        <v>165.93</v>
      </c>
      <c r="H6" s="43">
        <f>'Raw Data'!II116</f>
        <v>167.24</v>
      </c>
      <c r="I6" s="43">
        <f>'Raw Data'!IJ116</f>
        <v>172.27</v>
      </c>
      <c r="J6" s="43">
        <f>'Raw Data'!IK116</f>
        <v>163.34</v>
      </c>
      <c r="K6" s="43">
        <f>'Raw Data'!IL116</f>
        <v>181.41</v>
      </c>
      <c r="L6" s="43">
        <f>'Raw Data'!IM116</f>
        <v>173.15</v>
      </c>
      <c r="M6" s="43">
        <f>'Raw Data'!IN116</f>
        <v>172.22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hidden="1" customHeight="1" x14ac:dyDescent="0.35">
      <c r="A7" s="42">
        <f>'Raw Data'!A117</f>
        <v>2014</v>
      </c>
      <c r="B7" s="43">
        <f>'Raw Data'!IC117</f>
        <v>169.84</v>
      </c>
      <c r="C7" s="43">
        <f>'Raw Data'!ID117</f>
        <v>165.27</v>
      </c>
      <c r="D7" s="43">
        <f>'Raw Data'!IE117</f>
        <v>164.02</v>
      </c>
      <c r="E7" s="43">
        <f>'Raw Data'!IF117</f>
        <v>175</v>
      </c>
      <c r="F7" s="43">
        <f>'Raw Data'!IG117</f>
        <v>180.33</v>
      </c>
      <c r="G7" s="43">
        <f>'Raw Data'!IH117</f>
        <v>175.67</v>
      </c>
      <c r="H7" s="43">
        <f>'Raw Data'!II117</f>
        <v>159.03</v>
      </c>
      <c r="I7" s="43">
        <f>'Raw Data'!IJ117</f>
        <v>164.11</v>
      </c>
      <c r="J7" s="43">
        <f>'Raw Data'!IK117</f>
        <v>170.42</v>
      </c>
      <c r="K7" s="43">
        <f>'Raw Data'!IL117</f>
        <v>177.12</v>
      </c>
      <c r="L7" s="43">
        <f>'Raw Data'!IM117</f>
        <v>181.19</v>
      </c>
      <c r="M7" s="43">
        <f>'Raw Data'!IN117</f>
        <v>179.21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hidden="1" customHeight="1" x14ac:dyDescent="0.35">
      <c r="A8" s="42">
        <f>'Raw Data'!A118</f>
        <v>2015</v>
      </c>
      <c r="B8" s="43">
        <f>'Raw Data'!IC118</f>
        <v>164.68</v>
      </c>
      <c r="C8" s="43">
        <f>'Raw Data'!ID118</f>
        <v>181.32</v>
      </c>
      <c r="D8" s="43">
        <f>'Raw Data'!IE118</f>
        <v>179.89</v>
      </c>
      <c r="E8" s="43">
        <f>'Raw Data'!IF118</f>
        <v>184.31</v>
      </c>
      <c r="F8" s="43">
        <f>'Raw Data'!IG118</f>
        <v>177.38</v>
      </c>
      <c r="G8" s="43">
        <f>'Raw Data'!IH118</f>
        <v>176.27</v>
      </c>
      <c r="H8" s="43">
        <f>'Raw Data'!II118</f>
        <v>166.99</v>
      </c>
      <c r="I8" s="43">
        <f>'Raw Data'!IJ118</f>
        <v>172.72</v>
      </c>
      <c r="J8" s="43">
        <f>'Raw Data'!IK118</f>
        <v>177.21</v>
      </c>
      <c r="K8" s="43">
        <f>'Raw Data'!IL118</f>
        <v>176.75</v>
      </c>
      <c r="L8" s="43">
        <f>'Raw Data'!IM118</f>
        <v>177.87</v>
      </c>
      <c r="M8" s="43">
        <f>'Raw Data'!IN118</f>
        <v>183.29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hidden="1" customHeight="1" x14ac:dyDescent="0.35">
      <c r="A9" s="42">
        <f>'Raw Data'!A119</f>
        <v>2016</v>
      </c>
      <c r="B9" s="43">
        <f>'Raw Data'!IC119</f>
        <v>187.52</v>
      </c>
      <c r="C9" s="43">
        <f>'Raw Data'!ID119</f>
        <v>182.08</v>
      </c>
      <c r="D9" s="43">
        <f>'Raw Data'!IE119</f>
        <v>180.7</v>
      </c>
      <c r="E9" s="43">
        <f>'Raw Data'!IF119</f>
        <v>183.47</v>
      </c>
      <c r="F9" s="43">
        <f>'Raw Data'!IG119</f>
        <v>184.88</v>
      </c>
      <c r="G9" s="43">
        <f>'Raw Data'!IH119</f>
        <v>176.61</v>
      </c>
      <c r="H9" s="43">
        <f>'Raw Data'!II119</f>
        <v>181.42</v>
      </c>
      <c r="I9" s="43">
        <f>'Raw Data'!IJ119</f>
        <v>182.96</v>
      </c>
      <c r="J9" s="43">
        <f>'Raw Data'!IK119</f>
        <v>180.63</v>
      </c>
      <c r="K9" s="43">
        <f>'Raw Data'!IL119</f>
        <v>179.36</v>
      </c>
      <c r="L9" s="43">
        <f>'Raw Data'!IM119</f>
        <v>187.09</v>
      </c>
      <c r="M9" s="43">
        <f>'Raw Data'!IN119</f>
        <v>188.42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hidden="1" customHeight="1" x14ac:dyDescent="0.35">
      <c r="A10" s="42">
        <f>'Raw Data'!A120</f>
        <v>2017</v>
      </c>
      <c r="B10" s="43">
        <f>'Raw Data'!IC120</f>
        <v>188.33</v>
      </c>
      <c r="C10" s="43">
        <f>'Raw Data'!ID120</f>
        <v>190</v>
      </c>
      <c r="D10" s="43">
        <f>'Raw Data'!IE120</f>
        <v>186.32</v>
      </c>
      <c r="E10" s="43">
        <f>'Raw Data'!IF120</f>
        <v>194.52</v>
      </c>
      <c r="F10" s="43">
        <f>'Raw Data'!IG120</f>
        <v>186.88</v>
      </c>
      <c r="G10" s="43">
        <f>'Raw Data'!IH120</f>
        <v>199.37</v>
      </c>
      <c r="H10" s="43">
        <f>'Raw Data'!II120</f>
        <v>192.57</v>
      </c>
      <c r="I10" s="43">
        <f>'Raw Data'!IJ120</f>
        <v>187.96</v>
      </c>
      <c r="J10" s="43">
        <f>'Raw Data'!IK120</f>
        <v>193.7</v>
      </c>
      <c r="K10" s="43">
        <f>'Raw Data'!IL120</f>
        <v>178.97</v>
      </c>
      <c r="L10" s="43">
        <f>'Raw Data'!IM120</f>
        <v>197.64</v>
      </c>
      <c r="M10" s="43">
        <f>'Raw Data'!IN120</f>
        <v>205.61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hidden="1" customHeight="1" x14ac:dyDescent="0.35">
      <c r="A11" s="42">
        <f>'Raw Data'!A121</f>
        <v>2018</v>
      </c>
      <c r="B11" s="43">
        <f>'Raw Data'!IC121</f>
        <v>188.25</v>
      </c>
      <c r="C11" s="43">
        <f>'Raw Data'!ID121</f>
        <v>199.07</v>
      </c>
      <c r="D11" s="43">
        <f>'Raw Data'!IE121</f>
        <v>192.74</v>
      </c>
      <c r="E11" s="43">
        <f>'Raw Data'!IF121</f>
        <v>197.21</v>
      </c>
      <c r="F11" s="43">
        <f>'Raw Data'!IG121</f>
        <v>190.2</v>
      </c>
      <c r="G11" s="43">
        <f>'Raw Data'!IH121</f>
        <v>201.49</v>
      </c>
      <c r="H11" s="43">
        <f>'Raw Data'!II121</f>
        <v>192.05</v>
      </c>
      <c r="I11" s="43">
        <f>'Raw Data'!IJ121</f>
        <v>196.28</v>
      </c>
      <c r="J11" s="43">
        <f>'Raw Data'!IK121</f>
        <v>191.31</v>
      </c>
      <c r="K11" s="43">
        <f>'Raw Data'!IL121</f>
        <v>200.35</v>
      </c>
      <c r="L11" s="43">
        <f>'Raw Data'!IM121</f>
        <v>199.4</v>
      </c>
      <c r="M11" s="43">
        <f>'Raw Data'!IN121</f>
        <v>211.82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hidden="1" customHeight="1" x14ac:dyDescent="0.35">
      <c r="A12" s="42">
        <v>2019</v>
      </c>
      <c r="B12" s="43">
        <f>'Raw Data'!IC122</f>
        <v>193.75</v>
      </c>
      <c r="C12" s="43">
        <f>'Raw Data'!ID122</f>
        <v>184.26</v>
      </c>
      <c r="D12" s="43">
        <f>'Raw Data'!IE122</f>
        <v>205.74</v>
      </c>
      <c r="E12" s="43">
        <f>'Raw Data'!IF122</f>
        <v>193.05</v>
      </c>
      <c r="F12" s="43">
        <f>'Raw Data'!IG122</f>
        <v>193.44</v>
      </c>
      <c r="G12" s="43">
        <f>'Raw Data'!IH122</f>
        <v>195.42</v>
      </c>
      <c r="H12" s="43">
        <f>'Raw Data'!II122</f>
        <v>184.67</v>
      </c>
      <c r="I12" s="43">
        <f>'Raw Data'!IJ122</f>
        <v>204.31</v>
      </c>
      <c r="J12" s="43">
        <f>'Raw Data'!IK122</f>
        <v>195.19</v>
      </c>
      <c r="K12" s="43">
        <f>'Raw Data'!IL122</f>
        <v>197.75</v>
      </c>
      <c r="L12" s="43">
        <f>'Raw Data'!IM122</f>
        <v>206.55</v>
      </c>
      <c r="M12" s="43">
        <f>'Raw Data'!IN122</f>
        <v>203.06</v>
      </c>
    </row>
    <row r="13" spans="1:26" ht="14.25" customHeight="1" x14ac:dyDescent="0.35">
      <c r="A13" s="42">
        <v>2020</v>
      </c>
      <c r="B13" s="43">
        <f>'Raw Data'!IC123</f>
        <v>196.69</v>
      </c>
      <c r="C13" s="43">
        <f>'Raw Data'!ID123</f>
        <v>195.26</v>
      </c>
      <c r="D13" s="43">
        <f>'Raw Data'!IE123</f>
        <v>207.95</v>
      </c>
      <c r="E13" s="43">
        <f>'Raw Data'!IF123</f>
        <v>209.44</v>
      </c>
      <c r="F13" s="43">
        <f>'Raw Data'!IG123</f>
        <v>198.29</v>
      </c>
      <c r="G13" s="43">
        <f>'Raw Data'!IH123</f>
        <v>194.29</v>
      </c>
      <c r="H13" s="43">
        <f>'Raw Data'!II123</f>
        <v>209.22</v>
      </c>
      <c r="I13" s="43">
        <f>'Raw Data'!IJ123</f>
        <v>213.24</v>
      </c>
      <c r="J13" s="43">
        <f>'Raw Data'!IK123</f>
        <v>162.47999999999999</v>
      </c>
      <c r="K13" s="43">
        <f>'Raw Data'!IL123</f>
        <v>229.99</v>
      </c>
      <c r="L13" s="43">
        <f>'Raw Data'!IM123</f>
        <v>236.69</v>
      </c>
      <c r="M13" s="43">
        <f>'Raw Data'!IN123</f>
        <v>242.66</v>
      </c>
    </row>
    <row r="14" spans="1:26" ht="14.25" customHeight="1" x14ac:dyDescent="0.35">
      <c r="A14" s="42">
        <v>2021</v>
      </c>
      <c r="B14" s="43">
        <f>'Raw Data'!IC124</f>
        <v>237.52</v>
      </c>
      <c r="C14" s="43">
        <f>'Raw Data'!ID124</f>
        <v>245.52</v>
      </c>
      <c r="D14" s="43">
        <f>'Raw Data'!IE124</f>
        <v>252.33</v>
      </c>
      <c r="E14" s="43">
        <f>'Raw Data'!IF124</f>
        <v>255.75</v>
      </c>
      <c r="F14" s="43">
        <f>'Raw Data'!IG124</f>
        <v>262.18</v>
      </c>
      <c r="G14" s="43">
        <f>'Raw Data'!IH124</f>
        <v>275.73</v>
      </c>
      <c r="H14" s="43">
        <f>'Raw Data'!II124</f>
        <v>268.08999999999997</v>
      </c>
      <c r="I14" s="43">
        <f>'Raw Data'!IJ124</f>
        <v>281.8</v>
      </c>
      <c r="J14" s="43">
        <f>'Raw Data'!IK124</f>
        <v>290.67</v>
      </c>
      <c r="K14" s="43">
        <f>'Raw Data'!IL124</f>
        <v>289.16000000000003</v>
      </c>
      <c r="L14" s="43">
        <f>'Raw Data'!IM124</f>
        <v>297.16000000000003</v>
      </c>
      <c r="M14" s="43">
        <f>'Raw Data'!IN124</f>
        <v>302.05</v>
      </c>
    </row>
    <row r="15" spans="1:26" ht="14.25" customHeight="1" x14ac:dyDescent="0.35">
      <c r="A15" s="194">
        <v>2022</v>
      </c>
      <c r="B15" s="43">
        <f>'Raw Data'!IC125</f>
        <v>310.64</v>
      </c>
      <c r="C15" s="43">
        <f>'Raw Data'!ID125</f>
        <v>340.41</v>
      </c>
      <c r="D15" s="43">
        <f>'Raw Data'!IE125</f>
        <v>319.95</v>
      </c>
      <c r="E15" s="43">
        <f>'Raw Data'!IF125</f>
        <v>342.32</v>
      </c>
      <c r="F15" s="43">
        <f>'Raw Data'!IG125</f>
        <v>335.53</v>
      </c>
      <c r="G15" s="43">
        <f>'Raw Data'!IH125</f>
        <v>331.96</v>
      </c>
      <c r="H15" s="43">
        <f>'Raw Data'!II125</f>
        <v>331.11</v>
      </c>
      <c r="I15" s="43">
        <f>'Raw Data'!IJ125</f>
        <v>318.64</v>
      </c>
      <c r="J15" s="43">
        <f>'Raw Data'!IK125</f>
        <v>337.83</v>
      </c>
      <c r="K15" s="43">
        <f>'Raw Data'!IL125</f>
        <v>336.67</v>
      </c>
      <c r="L15" s="43">
        <f>'Raw Data'!IM125</f>
        <v>311.29000000000002</v>
      </c>
      <c r="M15" s="43">
        <f>'Raw Data'!IN125</f>
        <v>320.14</v>
      </c>
    </row>
    <row r="16" spans="1:26" ht="14.25" customHeight="1" x14ac:dyDescent="0.35">
      <c r="A16" s="42">
        <v>2023</v>
      </c>
      <c r="B16">
        <f>'Raw Data'!IC126</f>
        <v>332.14</v>
      </c>
      <c r="C16">
        <f>'Raw Data'!ID126</f>
        <v>317.22000000000003</v>
      </c>
      <c r="D16">
        <f>'Raw Data'!IE126</f>
        <v>336.5</v>
      </c>
      <c r="E16">
        <f>'Raw Data'!IF126</f>
        <v>336.21</v>
      </c>
      <c r="F16">
        <f>'Raw Data'!IG126</f>
        <v>344.38</v>
      </c>
      <c r="G16">
        <f>'Raw Data'!IH126</f>
        <v>342.46</v>
      </c>
      <c r="H16">
        <f>'Raw Data'!II126</f>
        <v>311.95999999999998</v>
      </c>
      <c r="I16">
        <f>'Raw Data'!IJ126</f>
        <v>317.32</v>
      </c>
      <c r="J16">
        <f>'Raw Data'!IK126</f>
        <v>0</v>
      </c>
      <c r="K16">
        <f>'Raw Data'!IL126</f>
        <v>0</v>
      </c>
      <c r="L16">
        <f>'Raw Data'!IM126</f>
        <v>0</v>
      </c>
      <c r="M16">
        <f>'Raw Data'!IN126</f>
        <v>0</v>
      </c>
    </row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GS1000"/>
  <sheetViews>
    <sheetView workbookViewId="0">
      <selection activeCell="FM1" sqref="FM1:FN1048576"/>
    </sheetView>
  </sheetViews>
  <sheetFormatPr defaultColWidth="12.58203125" defaultRowHeight="15" customHeight="1" x14ac:dyDescent="0.3"/>
  <cols>
    <col min="1" max="1" width="19.4140625" customWidth="1"/>
    <col min="2" max="170" width="7.58203125" hidden="1" customWidth="1"/>
    <col min="171" max="185" width="7.58203125" customWidth="1"/>
  </cols>
  <sheetData>
    <row r="1" spans="1:201" ht="14.25" customHeight="1" x14ac:dyDescent="0.3"/>
    <row r="2" spans="1:201" ht="30" customHeight="1" x14ac:dyDescent="0.35">
      <c r="A2" s="44" t="s">
        <v>114</v>
      </c>
      <c r="B2" s="12">
        <f>'Raw Data'!AZ1</f>
        <v>39300</v>
      </c>
      <c r="C2" s="12">
        <f>'Raw Data'!BA1</f>
        <v>39331</v>
      </c>
      <c r="D2" s="12">
        <f>'Raw Data'!BB1</f>
        <v>39361</v>
      </c>
      <c r="E2" s="12">
        <f>'Raw Data'!BC1</f>
        <v>39392</v>
      </c>
      <c r="F2" s="12">
        <f>'Raw Data'!BD1</f>
        <v>39422</v>
      </c>
      <c r="G2" s="12">
        <f>'Raw Data'!BE1</f>
        <v>39453</v>
      </c>
      <c r="H2" s="12">
        <f>'Raw Data'!BF1</f>
        <v>39484</v>
      </c>
      <c r="I2" s="12">
        <f>'Raw Data'!BG1</f>
        <v>39513</v>
      </c>
      <c r="J2" s="12">
        <f>'Raw Data'!BH1</f>
        <v>39544</v>
      </c>
      <c r="K2" s="12">
        <f>'Raw Data'!BI1</f>
        <v>39574</v>
      </c>
      <c r="L2" s="12">
        <f>'Raw Data'!BJ1</f>
        <v>39605</v>
      </c>
      <c r="M2" s="12">
        <f>'Raw Data'!BK1</f>
        <v>39635</v>
      </c>
      <c r="N2" s="12">
        <f>'Raw Data'!BL1</f>
        <v>39666</v>
      </c>
      <c r="O2" s="12">
        <f>'Raw Data'!BM1</f>
        <v>39697</v>
      </c>
      <c r="P2" s="12">
        <f>'Raw Data'!BN1</f>
        <v>39727</v>
      </c>
      <c r="Q2" s="12">
        <f>'Raw Data'!BO1</f>
        <v>39758</v>
      </c>
      <c r="R2" s="12">
        <f>'Raw Data'!BP1</f>
        <v>39788</v>
      </c>
      <c r="S2" s="12">
        <f>'Raw Data'!BQ1</f>
        <v>39819</v>
      </c>
      <c r="T2" s="12">
        <f>'Raw Data'!BR1</f>
        <v>39850</v>
      </c>
      <c r="U2" s="12">
        <f>'Raw Data'!BS1</f>
        <v>39878</v>
      </c>
      <c r="V2" s="12">
        <f>'Raw Data'!BT1</f>
        <v>39909</v>
      </c>
      <c r="W2" s="12">
        <f>'Raw Data'!BU1</f>
        <v>39939</v>
      </c>
      <c r="X2" s="12">
        <f>'Raw Data'!BV1</f>
        <v>39970</v>
      </c>
      <c r="Y2" s="12">
        <f>'Raw Data'!BW1</f>
        <v>40000</v>
      </c>
      <c r="Z2" s="12">
        <f>'Raw Data'!BX1</f>
        <v>40031</v>
      </c>
      <c r="AA2" s="12">
        <f>'Raw Data'!BY1</f>
        <v>40062</v>
      </c>
      <c r="AB2" s="12">
        <f>'Raw Data'!BZ1</f>
        <v>40092</v>
      </c>
      <c r="AC2" s="12">
        <f>'Raw Data'!CA1</f>
        <v>40123</v>
      </c>
      <c r="AD2" s="12">
        <f>'Raw Data'!CB1</f>
        <v>40153</v>
      </c>
      <c r="AE2" s="12">
        <f>'Raw Data'!CC1</f>
        <v>40184</v>
      </c>
      <c r="AF2" s="12">
        <f>'Raw Data'!CD1</f>
        <v>40215</v>
      </c>
      <c r="AG2" s="12">
        <f>'Raw Data'!CE1</f>
        <v>40243</v>
      </c>
      <c r="AH2" s="12">
        <f>'Raw Data'!CF1</f>
        <v>40274</v>
      </c>
      <c r="AI2" s="12">
        <f>'Raw Data'!CG1</f>
        <v>40304</v>
      </c>
      <c r="AJ2" s="12">
        <f>'Raw Data'!CH1</f>
        <v>40335</v>
      </c>
      <c r="AK2" s="12">
        <f>'Raw Data'!CI1</f>
        <v>40365</v>
      </c>
      <c r="AL2" s="12">
        <f>'Raw Data'!CJ1</f>
        <v>40396</v>
      </c>
      <c r="AM2" s="12">
        <f>'Raw Data'!CK1</f>
        <v>40427</v>
      </c>
      <c r="AN2" s="12">
        <f>'Raw Data'!CL1</f>
        <v>40457</v>
      </c>
      <c r="AO2" s="12">
        <f>'Raw Data'!CM1</f>
        <v>40488</v>
      </c>
      <c r="AP2" s="12">
        <f>'Raw Data'!CN1</f>
        <v>40518</v>
      </c>
      <c r="AQ2" s="12">
        <f>'Raw Data'!CO1</f>
        <v>40549</v>
      </c>
      <c r="AR2" s="12">
        <f>'Raw Data'!CP1</f>
        <v>40580</v>
      </c>
      <c r="AS2" s="12">
        <f>'Raw Data'!CQ1</f>
        <v>40608</v>
      </c>
      <c r="AT2" s="12">
        <f>'Raw Data'!CR1</f>
        <v>40639</v>
      </c>
      <c r="AU2" s="12">
        <f>'Raw Data'!CS1</f>
        <v>40669</v>
      </c>
      <c r="AV2" s="12">
        <f>'Raw Data'!CT1</f>
        <v>40700</v>
      </c>
      <c r="AW2" s="12">
        <f>'Raw Data'!CU1</f>
        <v>40730</v>
      </c>
      <c r="AX2" s="12">
        <f>'Raw Data'!CV1</f>
        <v>40761</v>
      </c>
      <c r="AY2" s="12">
        <f>'Raw Data'!CW1</f>
        <v>40792</v>
      </c>
      <c r="AZ2" s="12">
        <f>'Raw Data'!CX1</f>
        <v>40822</v>
      </c>
      <c r="BA2" s="12">
        <f>'Raw Data'!CY1</f>
        <v>40853</v>
      </c>
      <c r="BB2" s="12">
        <f>'Raw Data'!CZ1</f>
        <v>40883</v>
      </c>
      <c r="BC2" s="12">
        <f>'Raw Data'!DA1</f>
        <v>40914</v>
      </c>
      <c r="BD2" s="12">
        <f>'Raw Data'!DB1</f>
        <v>40945</v>
      </c>
      <c r="BE2" s="12">
        <f>'Raw Data'!DC1</f>
        <v>40974</v>
      </c>
      <c r="BF2" s="12">
        <f>'Raw Data'!DD1</f>
        <v>41005</v>
      </c>
      <c r="BG2" s="12">
        <f>'Raw Data'!DE1</f>
        <v>41035</v>
      </c>
      <c r="BH2" s="12">
        <f>'Raw Data'!DF1</f>
        <v>41066</v>
      </c>
      <c r="BI2" s="12">
        <f>'Raw Data'!DG1</f>
        <v>41096</v>
      </c>
      <c r="BJ2" s="12">
        <f>'Raw Data'!DH1</f>
        <v>41127</v>
      </c>
      <c r="BK2" s="12">
        <f>'Raw Data'!DI1</f>
        <v>41158</v>
      </c>
      <c r="BL2" s="12">
        <f>'Raw Data'!DJ1</f>
        <v>41188</v>
      </c>
      <c r="BM2" s="12">
        <f>'Raw Data'!DK1</f>
        <v>41219</v>
      </c>
      <c r="BN2" s="12">
        <f>'Raw Data'!DL1</f>
        <v>41249</v>
      </c>
      <c r="BO2" s="12">
        <f>'Raw Data'!DM1</f>
        <v>41280</v>
      </c>
      <c r="BP2" s="12">
        <f>'Raw Data'!DN1</f>
        <v>41311</v>
      </c>
      <c r="BQ2" s="12">
        <f>'Raw Data'!DO1</f>
        <v>41339</v>
      </c>
      <c r="BR2" s="12">
        <f>'Raw Data'!DP1</f>
        <v>41370</v>
      </c>
      <c r="BS2" s="12">
        <f>'Raw Data'!DQ1</f>
        <v>41400</v>
      </c>
      <c r="BT2" s="12">
        <f>'Raw Data'!DR1</f>
        <v>41431</v>
      </c>
      <c r="BU2" s="12">
        <f>'Raw Data'!DS1</f>
        <v>41461</v>
      </c>
      <c r="BV2" s="12">
        <f>'Raw Data'!DT1</f>
        <v>41492</v>
      </c>
      <c r="BW2" s="12">
        <f>'Raw Data'!DU1</f>
        <v>41523</v>
      </c>
      <c r="BX2" s="12">
        <f>'Raw Data'!DV1</f>
        <v>41553</v>
      </c>
      <c r="BY2" s="12">
        <f>'Raw Data'!DW1</f>
        <v>41584</v>
      </c>
      <c r="BZ2" s="12">
        <f>'Raw Data'!DX1</f>
        <v>41614</v>
      </c>
      <c r="CA2" s="12">
        <f>'Raw Data'!DY1</f>
        <v>41645</v>
      </c>
      <c r="CB2" s="12">
        <f>'Raw Data'!DZ1</f>
        <v>41676</v>
      </c>
      <c r="CC2" s="12">
        <f>'Raw Data'!EA1</f>
        <v>41704</v>
      </c>
      <c r="CD2" s="12">
        <f>'Raw Data'!EB1</f>
        <v>41735</v>
      </c>
      <c r="CE2" s="12">
        <f>'Raw Data'!EC1</f>
        <v>41765</v>
      </c>
      <c r="CF2" s="12">
        <f>'Raw Data'!ED1</f>
        <v>41796</v>
      </c>
      <c r="CG2" s="12">
        <f>'Raw Data'!EE1</f>
        <v>41826</v>
      </c>
      <c r="CH2" s="12">
        <f>'Raw Data'!EF1</f>
        <v>41857</v>
      </c>
      <c r="CI2" s="12">
        <f>'Raw Data'!EG1</f>
        <v>41888</v>
      </c>
      <c r="CJ2" s="12">
        <f>'Raw Data'!EH1</f>
        <v>41918</v>
      </c>
      <c r="CK2" s="12">
        <f>'Raw Data'!EI1</f>
        <v>41949</v>
      </c>
      <c r="CL2" s="12">
        <f>'Raw Data'!EJ1</f>
        <v>41979</v>
      </c>
      <c r="CM2" s="12">
        <f>'Raw Data'!EK1</f>
        <v>42010</v>
      </c>
      <c r="CN2" s="12">
        <f>'Raw Data'!EL1</f>
        <v>42041</v>
      </c>
      <c r="CO2" s="12">
        <f>'Raw Data'!EM1</f>
        <v>42069</v>
      </c>
      <c r="CP2" s="12">
        <f>'Raw Data'!EN1</f>
        <v>42100</v>
      </c>
      <c r="CQ2" s="12">
        <f>'Raw Data'!EO1</f>
        <v>42130</v>
      </c>
      <c r="CR2" s="12">
        <f>'Raw Data'!EP1</f>
        <v>42161</v>
      </c>
      <c r="CS2" s="12">
        <f>'Raw Data'!EQ1</f>
        <v>42191</v>
      </c>
      <c r="CT2" s="12">
        <f>'Raw Data'!ER1</f>
        <v>42222</v>
      </c>
      <c r="CU2" s="12">
        <f>'Raw Data'!ES1</f>
        <v>42253</v>
      </c>
      <c r="CV2" s="12">
        <f>'Raw Data'!ET1</f>
        <v>42283</v>
      </c>
      <c r="CW2" s="12">
        <f>'Raw Data'!EU1</f>
        <v>42314</v>
      </c>
      <c r="CX2" s="12">
        <f>'Raw Data'!EV1</f>
        <v>42344</v>
      </c>
      <c r="CY2" s="12">
        <f>'Raw Data'!EW1</f>
        <v>42375</v>
      </c>
      <c r="CZ2" s="12">
        <f>'Raw Data'!EX1</f>
        <v>42406</v>
      </c>
      <c r="DA2" s="12">
        <f>'Raw Data'!EY1</f>
        <v>42435</v>
      </c>
      <c r="DB2" s="12">
        <f>'Raw Data'!EZ1</f>
        <v>42466</v>
      </c>
      <c r="DC2" s="12">
        <f>'Raw Data'!FA1</f>
        <v>42496</v>
      </c>
      <c r="DD2" s="12">
        <f>'Raw Data'!FB1</f>
        <v>42527</v>
      </c>
      <c r="DE2" s="12">
        <f>'Raw Data'!FC1</f>
        <v>42557</v>
      </c>
      <c r="DF2" s="12">
        <f>'Raw Data'!FD1</f>
        <v>42588</v>
      </c>
      <c r="DG2" s="12">
        <f>'Raw Data'!FE1</f>
        <v>42619</v>
      </c>
      <c r="DH2" s="12">
        <f>'Raw Data'!FF1</f>
        <v>42649</v>
      </c>
      <c r="DI2" s="12">
        <f>'Raw Data'!FG1</f>
        <v>42680</v>
      </c>
      <c r="DJ2" s="12">
        <f>'Raw Data'!FH1</f>
        <v>42710</v>
      </c>
      <c r="DK2" s="12">
        <f>'Raw Data'!FI1</f>
        <v>42741</v>
      </c>
      <c r="DL2" s="12">
        <f>'Raw Data'!FJ1</f>
        <v>42772</v>
      </c>
      <c r="DM2" s="12">
        <f>'Raw Data'!FK1</f>
        <v>42800</v>
      </c>
      <c r="DN2" s="12">
        <v>42826</v>
      </c>
      <c r="DO2" s="12">
        <v>42856</v>
      </c>
      <c r="DP2" s="12">
        <v>42887</v>
      </c>
      <c r="DQ2" s="12">
        <v>42917</v>
      </c>
      <c r="DR2" s="12">
        <v>42948</v>
      </c>
      <c r="DS2" s="12">
        <v>42979</v>
      </c>
      <c r="DT2" s="12">
        <v>43009</v>
      </c>
      <c r="DU2" s="12">
        <v>43040</v>
      </c>
      <c r="DV2" s="12">
        <v>43070</v>
      </c>
      <c r="DW2" s="12">
        <v>43101</v>
      </c>
      <c r="DX2" s="12">
        <v>43132</v>
      </c>
      <c r="DY2" s="12">
        <v>43160</v>
      </c>
      <c r="DZ2" s="12">
        <v>43191</v>
      </c>
      <c r="EA2" s="12">
        <v>43221</v>
      </c>
      <c r="EB2" s="12">
        <v>43252</v>
      </c>
      <c r="EC2" s="12">
        <v>43282</v>
      </c>
      <c r="ED2" s="12">
        <v>43313</v>
      </c>
      <c r="EE2" s="12">
        <v>43344</v>
      </c>
      <c r="EF2" s="12">
        <v>43374</v>
      </c>
      <c r="EG2" s="12">
        <v>43405</v>
      </c>
      <c r="EH2" s="12">
        <v>43435</v>
      </c>
      <c r="EI2" s="12">
        <v>43466</v>
      </c>
      <c r="EJ2" s="12">
        <v>43497</v>
      </c>
      <c r="EK2" s="12">
        <v>43525</v>
      </c>
      <c r="EL2" s="12">
        <v>43556</v>
      </c>
      <c r="EM2" s="12">
        <v>43586</v>
      </c>
      <c r="EN2" s="12">
        <v>43617</v>
      </c>
      <c r="EO2" s="12">
        <v>43647</v>
      </c>
      <c r="EP2" s="12">
        <v>43678</v>
      </c>
      <c r="EQ2" s="12">
        <v>43709</v>
      </c>
      <c r="ER2" s="12">
        <v>43739</v>
      </c>
      <c r="ES2" s="12">
        <v>43770</v>
      </c>
      <c r="ET2" s="12">
        <v>43800</v>
      </c>
      <c r="EU2" s="12">
        <v>43831</v>
      </c>
      <c r="EV2" s="12">
        <v>43862</v>
      </c>
      <c r="EW2" s="12">
        <v>43891</v>
      </c>
      <c r="EX2" s="12">
        <v>43922</v>
      </c>
      <c r="EY2" s="12">
        <v>43952</v>
      </c>
      <c r="EZ2" s="12">
        <v>43983</v>
      </c>
      <c r="FA2" s="12">
        <v>44013</v>
      </c>
      <c r="FB2" s="12">
        <v>44044</v>
      </c>
      <c r="FC2" s="12">
        <v>44075</v>
      </c>
      <c r="FD2" s="12">
        <v>44105</v>
      </c>
      <c r="FE2" s="12">
        <v>44136</v>
      </c>
      <c r="FF2" s="12">
        <v>44166</v>
      </c>
      <c r="FG2" s="12">
        <v>44197</v>
      </c>
      <c r="FH2" s="12">
        <v>44228</v>
      </c>
      <c r="FI2" s="12">
        <v>44256</v>
      </c>
      <c r="FJ2" s="12">
        <v>44287</v>
      </c>
      <c r="FK2" s="12">
        <v>44317</v>
      </c>
      <c r="FL2" s="12">
        <v>44348</v>
      </c>
      <c r="FM2" s="12">
        <v>44378</v>
      </c>
      <c r="FN2" s="12">
        <v>44409</v>
      </c>
      <c r="FO2" s="12">
        <v>44440</v>
      </c>
      <c r="FP2" s="12">
        <v>44470</v>
      </c>
      <c r="FQ2" s="12">
        <v>44501</v>
      </c>
      <c r="FR2" s="12">
        <v>44531</v>
      </c>
      <c r="FS2" s="12">
        <v>44562</v>
      </c>
      <c r="FT2" s="12">
        <v>44593</v>
      </c>
      <c r="FU2" s="12">
        <v>44621</v>
      </c>
      <c r="FV2" s="12">
        <v>44652</v>
      </c>
      <c r="FW2" s="12">
        <v>44682</v>
      </c>
      <c r="FX2" s="12">
        <v>44713</v>
      </c>
      <c r="FY2" s="12">
        <v>44743</v>
      </c>
      <c r="FZ2" s="12">
        <v>44774</v>
      </c>
      <c r="GA2" s="12">
        <v>44805</v>
      </c>
      <c r="GB2" s="12">
        <v>44835</v>
      </c>
      <c r="GC2" s="12">
        <v>44866</v>
      </c>
      <c r="GD2" s="12">
        <v>44896</v>
      </c>
      <c r="GE2" s="12">
        <v>44927</v>
      </c>
      <c r="GF2" s="12">
        <v>44958</v>
      </c>
      <c r="GG2" s="12">
        <v>44986</v>
      </c>
      <c r="GH2" s="12">
        <v>45017</v>
      </c>
      <c r="GI2" s="12">
        <v>45047</v>
      </c>
      <c r="GJ2" s="12">
        <v>45078</v>
      </c>
      <c r="GK2" s="12">
        <v>45108</v>
      </c>
      <c r="GL2" s="12">
        <v>45139</v>
      </c>
      <c r="GM2" s="12">
        <v>45170</v>
      </c>
      <c r="GN2" s="12">
        <v>45200</v>
      </c>
      <c r="GO2" s="12">
        <v>45231</v>
      </c>
      <c r="GP2" s="12">
        <v>45261</v>
      </c>
      <c r="GQ2" s="12">
        <v>45292</v>
      </c>
      <c r="GR2" s="12">
        <v>45323</v>
      </c>
      <c r="GS2" s="12">
        <v>45352</v>
      </c>
    </row>
    <row r="3" spans="1:201" ht="14.25" customHeight="1" x14ac:dyDescent="0.35">
      <c r="A3" s="45" t="s">
        <v>115</v>
      </c>
      <c r="B3" s="46">
        <f>'Raw Data'!AZ21/(('Raw Data'!AZ45*12)/52)</f>
        <v>111.15408805031447</v>
      </c>
      <c r="C3" s="46">
        <f>'Raw Data'!BA21/(('Raw Data'!BA45*12)/52)</f>
        <v>113</v>
      </c>
      <c r="D3" s="46">
        <f>'Raw Data'!BB21/(('Raw Data'!BB45*12)/52)</f>
        <v>121.65263157894736</v>
      </c>
      <c r="E3" s="46">
        <f>'Raw Data'!BC21/(('Raw Data'!BC45*12)/52)</f>
        <v>123.80286738351255</v>
      </c>
      <c r="F3" s="46">
        <f>'Raw Data'!BD21/(('Raw Data'!BD45*12)/52)</f>
        <v>137.34552845528455</v>
      </c>
      <c r="G3" s="46">
        <f>'Raw Data'!BE21/(('Raw Data'!BE45*12)/52)</f>
        <v>178.65497076023394</v>
      </c>
      <c r="H3" s="46">
        <f>'Raw Data'!BF21/(('Raw Data'!BF45*12)/52)</f>
        <v>141.78666666666666</v>
      </c>
      <c r="I3" s="46">
        <f>'Raw Data'!BG21/(('Raw Data'!BG45*12)/52)</f>
        <v>112.80208333333334</v>
      </c>
      <c r="J3" s="46">
        <f>'Raw Data'!BH21/(('Raw Data'!BH45*12)/52)</f>
        <v>123.73550724637681</v>
      </c>
      <c r="K3" s="46">
        <f>'Raw Data'!BI21/(('Raw Data'!BI45*12)/52)</f>
        <v>98.651651651651648</v>
      </c>
      <c r="L3" s="46">
        <f>'Raw Data'!BJ21/(('Raw Data'!BJ45*12)/52)</f>
        <v>100.57272727272728</v>
      </c>
      <c r="M3" s="46">
        <f>'Raw Data'!BK21/(('Raw Data'!BK45*12)/52)</f>
        <v>117.96808510638297</v>
      </c>
      <c r="N3" s="46">
        <f>'Raw Data'!BL21/(('Raw Data'!BL45*12)/52)</f>
        <v>101.81229773462783</v>
      </c>
      <c r="O3" s="46">
        <f>'Raw Data'!BM21/(('Raw Data'!BM45*12)/52)</f>
        <v>116.48745519713262</v>
      </c>
      <c r="P3" s="46">
        <f>'Raw Data'!BN21/(('Raw Data'!BN45*12)/52)</f>
        <v>127.45098039215685</v>
      </c>
      <c r="Q3" s="46">
        <f>'Raw Data'!BO21/(('Raw Data'!BO45*12)/52)</f>
        <v>179.61666666666665</v>
      </c>
      <c r="R3" s="46">
        <f>'Raw Data'!BP21/(('Raw Data'!BP45*12)/52)</f>
        <v>139.79710144927537</v>
      </c>
      <c r="S3" s="46">
        <f>'Raw Data'!BQ21/(('Raw Data'!BQ45*12)/52)</f>
        <v>240.50000000000003</v>
      </c>
      <c r="T3" s="46">
        <f>'Raw Data'!BR21/(('Raw Data'!BR45*12)/52)</f>
        <v>151.22058823529412</v>
      </c>
      <c r="U3" s="46">
        <f>'Raw Data'!BS21/(('Raw Data'!BS45*12)/52)</f>
        <v>127.31746031746033</v>
      </c>
      <c r="V3" s="46">
        <f>'Raw Data'!BT21/(('Raw Data'!BT45*12)/52)</f>
        <v>132.46090534979422</v>
      </c>
      <c r="W3" s="46">
        <f>'Raw Data'!BU21/(('Raw Data'!BU45*12)/52)</f>
        <v>96.972972972972968</v>
      </c>
      <c r="X3" s="46">
        <f>'Raw Data'!BV21/(('Raw Data'!BV45*12)/52)</f>
        <v>92.71052631578948</v>
      </c>
      <c r="Y3" s="46">
        <f>'Raw Data'!BW21/(('Raw Data'!BW45*12)/52)</f>
        <v>99.9968253968254</v>
      </c>
      <c r="Z3" s="46">
        <f>'Raw Data'!BX21/(('Raw Data'!BX45*12)/52)</f>
        <v>99.831746031746036</v>
      </c>
      <c r="AA3" s="46">
        <f>'Raw Data'!BY21/(('Raw Data'!BY45*12)/52)</f>
        <v>99.291666666666671</v>
      </c>
      <c r="AB3" s="46">
        <f>'Raw Data'!BZ21/(('Raw Data'!BZ45*12)/52)</f>
        <v>97.009433962264154</v>
      </c>
      <c r="AC3" s="46">
        <f>'Raw Data'!CA21/(('Raw Data'!CA45*12)/52)</f>
        <v>93.575471698113219</v>
      </c>
      <c r="AD3" s="46">
        <f>'Raw Data'!CB21/(('Raw Data'!CB45*12)/52)</f>
        <v>87.88</v>
      </c>
      <c r="AE3" s="46">
        <f>'Raw Data'!CC21/(('Raw Data'!CC45*12)/52)</f>
        <v>105.00775193798449</v>
      </c>
      <c r="AF3" s="46">
        <f>'Raw Data'!CD21/(('Raw Data'!CD45*12)/52)</f>
        <v>131.26388888888889</v>
      </c>
      <c r="AG3" s="46">
        <f>'Raw Data'!CE21/(('Raw Data'!CE45*12)/52)</f>
        <v>87.510324483775818</v>
      </c>
      <c r="AH3" s="46">
        <f>'Raw Data'!CF21/(('Raw Data'!CF45*12)/52)</f>
        <v>74.049019607843135</v>
      </c>
      <c r="AI3" s="46">
        <f>'Raw Data'!CG21/(('Raw Data'!CG45*12)/52)</f>
        <v>67.783664459161145</v>
      </c>
      <c r="AJ3" s="46">
        <f>'Raw Data'!CH21/(('Raw Data'!CH45*12)/52)</f>
        <v>72.211678832116789</v>
      </c>
      <c r="AK3" s="46">
        <f>'Raw Data'!CI21/(('Raw Data'!CI45*12)/52)</f>
        <v>79.039999999999992</v>
      </c>
      <c r="AL3" s="46">
        <f>'Raw Data'!CJ21/(('Raw Data'!CJ45*12)/52)</f>
        <v>95.9023569023569</v>
      </c>
      <c r="AM3" s="46">
        <f>'Raw Data'!CK21/(('Raw Data'!CK45*12)/52)</f>
        <v>84.758409785932727</v>
      </c>
      <c r="AN3" s="46">
        <f>'Raw Data'!CL21/(('Raw Data'!CL45*12)/52)</f>
        <v>76.492753623188406</v>
      </c>
      <c r="AO3" s="46">
        <f>'Raw Data'!CM21/(('Raw Data'!CM45*12)/52)</f>
        <v>81.106918238993714</v>
      </c>
      <c r="AP3" s="46">
        <f>'Raw Data'!CN21/(('Raw Data'!CN45*12)/52)</f>
        <v>62.434666666666665</v>
      </c>
      <c r="AQ3" s="46">
        <f>'Raw Data'!CO21/(('Raw Data'!CO45*12)/52)</f>
        <v>96.429718875502004</v>
      </c>
      <c r="AR3" s="46">
        <f>'Raw Data'!CP21/(('Raw Data'!CP45*12)/52)</f>
        <v>94.237547892720315</v>
      </c>
      <c r="AS3" s="46">
        <f>'Raw Data'!CQ21/(('Raw Data'!CQ45*12)/52)</f>
        <v>65.5</v>
      </c>
      <c r="AT3" s="46">
        <f>'Raw Data'!CR21/(('Raw Data'!CR45*12)/52)</f>
        <v>61.647201946472016</v>
      </c>
      <c r="AU3" s="46">
        <f>'Raw Data'!CS21/(('Raw Data'!CS45*12)/52)</f>
        <v>68.599462365591393</v>
      </c>
      <c r="AV3" s="46">
        <f>'Raw Data'!CT21/(('Raw Data'!CT45*12)/52)</f>
        <v>59.140845070422543</v>
      </c>
      <c r="AW3" s="46">
        <f>'Raw Data'!CU21/(('Raw Data'!CU45*12)/52)</f>
        <v>64.146981627296597</v>
      </c>
      <c r="AX3" s="46">
        <f>'Raw Data'!CV21/(('Raw Data'!CV45*12)/52)</f>
        <v>76.307936507936518</v>
      </c>
      <c r="AY3" s="46">
        <f>'Raw Data'!CW21/(('Raw Data'!CW45*12)/52)</f>
        <v>68.412979351032448</v>
      </c>
      <c r="AZ3" s="46">
        <f>'Raw Data'!CX21/(('Raw Data'!CX45*12)/52)</f>
        <v>74.422018348623851</v>
      </c>
      <c r="BA3" s="46">
        <f>'Raw Data'!CY21/(('Raw Data'!CY45*12)/52)</f>
        <v>103.64864864864865</v>
      </c>
      <c r="BB3" s="46">
        <f>'Raw Data'!CZ21/(('Raw Data'!CZ45*12)/52)</f>
        <v>72.477124183006538</v>
      </c>
      <c r="BC3" s="46">
        <f>'Raw Data'!DA21/(('Raw Data'!DA45*12)/52)</f>
        <v>79.567375886524815</v>
      </c>
      <c r="BD3" s="46">
        <f>'Raw Data'!DB21/(('Raw Data'!DB45*12)/52)</f>
        <v>69.023809523809518</v>
      </c>
      <c r="BE3" s="46">
        <f>'Raw Data'!DC21/(('Raw Data'!DC45*12)/52)</f>
        <v>46.526315789473685</v>
      </c>
      <c r="BF3" s="46">
        <f>'Raw Data'!DD21/(('Raw Data'!DD45*12)/52)</f>
        <v>61.526717557251914</v>
      </c>
      <c r="BG3" s="46">
        <f>'Raw Data'!DE21/(('Raw Data'!DE45*12)/52)</f>
        <v>49.189898989898985</v>
      </c>
      <c r="BH3" s="46">
        <f>'Raw Data'!DF21/(('Raw Data'!DF45*12)/52)</f>
        <v>53.573059360730589</v>
      </c>
      <c r="BI3" s="46">
        <f>'Raw Data'!DG21/(('Raw Data'!DG45*12)/52)</f>
        <v>65</v>
      </c>
      <c r="BJ3" s="46">
        <f>'Raw Data'!DH21/(('Raw Data'!DH45*12)/52)</f>
        <v>62.330666666666666</v>
      </c>
      <c r="BK3" s="46">
        <f>'Raw Data'!DI21/(('Raw Data'!DI45*12)/52)</f>
        <v>52.890410958904106</v>
      </c>
      <c r="BL3" s="46">
        <f>'Raw Data'!DJ21/(('Raw Data'!DJ45*12)/52)</f>
        <v>58.402985074626862</v>
      </c>
      <c r="BM3" s="46">
        <f>'Raw Data'!DK21/(('Raw Data'!DK45*12)/52)</f>
        <v>59.524547803617573</v>
      </c>
      <c r="BN3" s="46">
        <f>'Raw Data'!DL21/(('Raw Data'!DL45*12)/52)</f>
        <v>65.198776758409792</v>
      </c>
      <c r="BO3" s="46">
        <f>'Raw Data'!DM21/(('Raw Data'!DM45*12)/52)</f>
        <v>83.453183520599239</v>
      </c>
      <c r="BP3" s="46">
        <f>'Raw Data'!DN21/(('Raw Data'!DN45*12)/52)</f>
        <v>84.904761904761898</v>
      </c>
      <c r="BQ3" s="46">
        <f>'Raw Data'!DO21/(('Raw Data'!DO45*12)/52)</f>
        <v>58.308823529411768</v>
      </c>
      <c r="BR3" s="46">
        <f>'Raw Data'!DP21/(('Raw Data'!DP45*12)/52)</f>
        <v>48.982142857142861</v>
      </c>
      <c r="BS3" s="46">
        <f>'Raw Data'!DQ21/(('Raw Data'!DQ45*12)/52)</f>
        <v>52.303609341825897</v>
      </c>
      <c r="BT3" s="46">
        <f>'Raw Data'!DR21/(('Raw Data'!DR45*12)/52)</f>
        <v>53.473333333333336</v>
      </c>
      <c r="BU3" s="46">
        <f>'Raw Data'!DS21/(('Raw Data'!DS45*12)/52)</f>
        <v>49.146997929606627</v>
      </c>
      <c r="BV3" s="46">
        <f>'Raw Data'!DT21/(('Raw Data'!DT45*12)/52)</f>
        <v>58.022058823529413</v>
      </c>
      <c r="BW3" s="46">
        <f>'Raw Data'!DU21/(('Raw Data'!DU45*12)/52)</f>
        <v>62.031496062992126</v>
      </c>
      <c r="BX3" s="46">
        <f>'Raw Data'!DV21/(('Raw Data'!DV45*12)/52)</f>
        <v>72.526315789473685</v>
      </c>
      <c r="BY3" s="46">
        <f>'Raw Data'!DW21/(('Raw Data'!DW45*12)/52)</f>
        <v>70.199999999999989</v>
      </c>
      <c r="BZ3" s="46">
        <f>'Raw Data'!DX21/(('Raw Data'!DX45*12)/52)</f>
        <v>58.93333333333333</v>
      </c>
      <c r="CA3" s="46">
        <f>'Raw Data'!DY21/(('Raw Data'!DY45*12)/52)</f>
        <v>73.257861635220124</v>
      </c>
      <c r="CB3" s="46">
        <f>'Raw Data'!DZ21/(('Raw Data'!DZ45*12)/52)</f>
        <v>93.166666666666671</v>
      </c>
      <c r="CC3" s="46">
        <f>'Raw Data'!EA21/(('Raw Data'!EA45*12)/52)</f>
        <v>77.886956521739123</v>
      </c>
      <c r="CD3" s="46">
        <f>'Raw Data'!EB21/(('Raw Data'!EB45*12)/52)</f>
        <v>59.706935123042499</v>
      </c>
      <c r="CE3" s="46">
        <f>'Raw Data'!EC21/(('Raw Data'!EC45*12)/52)</f>
        <v>47.486111111111114</v>
      </c>
      <c r="CF3" s="46">
        <f>'Raw Data'!ED21/(('Raw Data'!ED45*12)/52)</f>
        <v>61.757369614512477</v>
      </c>
      <c r="CG3" s="46">
        <f>'Raw Data'!EE21/(('Raw Data'!EE45*12)/52)</f>
        <v>71.606557377049185</v>
      </c>
      <c r="CH3" s="46">
        <f>'Raw Data'!EF21/(('Raw Data'!EF45*12)/52)</f>
        <v>72.30183727034121</v>
      </c>
      <c r="CI3" s="46">
        <f>'Raw Data'!EG21/(('Raw Data'!EG45*12)/52)</f>
        <v>63.291079812206576</v>
      </c>
      <c r="CJ3" s="46">
        <f>'Raw Data'!EH21/(('Raw Data'!EH45*12)/52)</f>
        <v>61.810185185185183</v>
      </c>
      <c r="CK3" s="46">
        <f>'Raw Data'!EI21/(('Raw Data'!EI45*12)/52)</f>
        <v>75.062146892655363</v>
      </c>
      <c r="CL3" s="46">
        <f>'Raw Data'!EJ21/(('Raw Data'!EJ45*12)/52)</f>
        <v>48.770700636942671</v>
      </c>
      <c r="CM3" s="46">
        <f>'Raw Data'!EK21/(('Raw Data'!EK45*12)/52)</f>
        <v>84.409722222222229</v>
      </c>
      <c r="CN3" s="46">
        <f>'Raw Data'!EL21/(('Raw Data'!EL45*12)/52)</f>
        <v>80.641269841269846</v>
      </c>
      <c r="CO3" s="46">
        <f>'Raw Data'!EM21/(('Raw Data'!EM45*12)/52)</f>
        <v>59.242857142857147</v>
      </c>
      <c r="CP3" s="46">
        <f>'Raw Data'!EN21/(('Raw Data'!EN45*12)/52)</f>
        <v>54.945533769063182</v>
      </c>
      <c r="CQ3" s="46">
        <f>'Raw Data'!EO21/(('Raw Data'!EO45*12)/52)</f>
        <v>41.402640264026402</v>
      </c>
      <c r="CR3" s="46">
        <f>'Raw Data'!EP21/(('Raw Data'!EP45*12)/52)</f>
        <v>44.55135135135135</v>
      </c>
      <c r="CS3" s="46">
        <f>'Raw Data'!EQ21/(('Raw Data'!EQ45*12)/52)</f>
        <v>47.109161793372323</v>
      </c>
      <c r="CT3" s="46">
        <f>'Raw Data'!ER21/(('Raw Data'!ER45*12)/52)</f>
        <v>54.997716894977167</v>
      </c>
      <c r="CU3" s="46">
        <f>'Raw Data'!ES21/(('Raw Data'!ES45*12)/52)</f>
        <v>55.121212121212125</v>
      </c>
      <c r="CV3" s="46">
        <f>'Raw Data'!ET21/(('Raw Data'!ET45*12)/52)</f>
        <v>48.511530398322847</v>
      </c>
      <c r="CW3" s="46">
        <f>'Raw Data'!EU21/(('Raw Data'!EU45*12)/52)</f>
        <v>52.030303030303031</v>
      </c>
      <c r="CX3" s="46">
        <f>'Raw Data'!EV21/(('Raw Data'!EV45*12)/52)</f>
        <v>45.939189189189193</v>
      </c>
      <c r="CY3" s="46">
        <f>'Raw Data'!EW21/(('Raw Data'!EW45*12)/52)</f>
        <v>62.384384384384383</v>
      </c>
      <c r="CZ3" s="46">
        <f>'Raw Data'!EX21/(('Raw Data'!EX45*12)/52)</f>
        <v>78.518115942028984</v>
      </c>
      <c r="DA3" s="46">
        <f>'Raw Data'!EY21/(('Raw Data'!EY45*12)/52)</f>
        <v>55.422705314009661</v>
      </c>
      <c r="DB3" s="46">
        <f>'Raw Data'!EZ21/(('Raw Data'!EZ45*12)/52)</f>
        <v>49.943037974683548</v>
      </c>
      <c r="DC3" s="46">
        <f>'Raw Data'!FA21/(('Raw Data'!FA45*12)/52)</f>
        <v>43.135238095238094</v>
      </c>
      <c r="DD3" s="46">
        <f>'Raw Data'!FB21/(('Raw Data'!FB45*12)/52)</f>
        <v>40.850450450450452</v>
      </c>
      <c r="DE3" s="46">
        <f>'Raw Data'!FC21/(('Raw Data'!FC45*12)/52)</f>
        <v>47.107526881720432</v>
      </c>
      <c r="DF3" s="46">
        <f>'Raw Data'!FD21/(('Raw Data'!FD45*12)/52)</f>
        <v>44.80503144654088</v>
      </c>
      <c r="DG3" s="46">
        <f>'Raw Data'!FE21/(('Raw Data'!FE45*12)/52)</f>
        <v>44.750524109014677</v>
      </c>
      <c r="DH3" s="46">
        <f>'Raw Data'!FF21/(('Raw Data'!FF45*12)/52)</f>
        <v>48.443678160919539</v>
      </c>
      <c r="DI3" s="46">
        <f>'Raw Data'!FG21/(('Raw Data'!FG45*12)/52)</f>
        <v>47.388095238095239</v>
      </c>
      <c r="DJ3" s="46">
        <f>'Raw Data'!FH21/(('Raw Data'!FH45*12)/52)</f>
        <v>35.518304431599233</v>
      </c>
      <c r="DK3" s="46">
        <f>'Raw Data'!FI21/(('Raw Data'!FI45*12)/52)</f>
        <v>56.25595238095238</v>
      </c>
      <c r="DL3" s="46">
        <f>'Raw Data'!FJ21/(('Raw Data'!FJ45*12)/52)</f>
        <v>50.589147286821706</v>
      </c>
      <c r="DM3" s="46">
        <f>'Raw Data'!FK21/(('Raw Data'!FK45*12)/52)</f>
        <v>36.42407407407407</v>
      </c>
      <c r="DN3" s="46">
        <f>'Raw Data'!FL21/(('Raw Data'!FL45*12)/52)</f>
        <v>37.194444444444443</v>
      </c>
      <c r="DO3" s="46">
        <f>'Raw Data'!FM21/(('Raw Data'!FM45*12)/52)</f>
        <v>33.193760262725782</v>
      </c>
      <c r="DP3" s="46">
        <f>'Raw Data'!FN21/(('Raw Data'!FN45*12)/52)</f>
        <v>30.333333333333336</v>
      </c>
      <c r="DQ3" s="46">
        <f>'Raw Data'!FO21/(('Raw Data'!FO45*12)/52)</f>
        <v>48.208333333333336</v>
      </c>
      <c r="DR3" s="46">
        <f>'Raw Data'!FP21/(('Raw Data'!FP45*12)/52)</f>
        <v>38.341130604288502</v>
      </c>
      <c r="DS3" s="46">
        <f>'Raw Data'!FQ21/(('Raw Data'!FQ45*12)/52)</f>
        <v>39.695473251028801</v>
      </c>
      <c r="DT3" s="46">
        <f>'Raw Data'!FR21/(('Raw Data'!FR45*12)/52)</f>
        <v>39.078313253012048</v>
      </c>
      <c r="DU3" s="46">
        <f>'Raw Data'!FS21/(('Raw Data'!FS45*12)/52)</f>
        <v>38.365853658536587</v>
      </c>
      <c r="DV3" s="46">
        <f>'Raw Data'!FT21/(('Raw Data'!FT45*12)/52)</f>
        <v>35.77642276422764</v>
      </c>
      <c r="DW3" s="46">
        <f>'Raw Data'!FU21/(('Raw Data'!FU45*12)/52)</f>
        <v>50.274011299435031</v>
      </c>
      <c r="DX3" s="46">
        <f>'Raw Data'!FV21/(('Raw Data'!FV45*12)/52)</f>
        <v>69.82022471910112</v>
      </c>
      <c r="DY3" s="46">
        <f>'Raw Data'!FW21/(('Raw Data'!FW45*12)/52)</f>
        <v>34.944741532976828</v>
      </c>
      <c r="DZ3" s="46">
        <f>'Raw Data'!FX21/(('Raw Data'!FX45*12)/52)</f>
        <v>34.853046594982082</v>
      </c>
      <c r="EA3" s="46">
        <f>'Raw Data'!FY21/(('Raw Data'!FY45*12)/52)</f>
        <v>29.957382039573819</v>
      </c>
      <c r="EB3" s="46">
        <f>'Raw Data'!FZ21/(('Raw Data'!FZ45*12)/52)</f>
        <v>33.859929078014183</v>
      </c>
      <c r="EC3" s="46">
        <f>'Raw Data'!GA21/(('Raw Data'!GA45*12)/52)</f>
        <v>36.858527131782942</v>
      </c>
      <c r="ED3" s="46">
        <f>'Raw Data'!GB21/(('Raw Data'!GB45*12)/52)</f>
        <v>35.033509700176367</v>
      </c>
      <c r="EE3" s="46">
        <f>'Raw Data'!GC21/(('Raw Data'!GC45*12)/52)</f>
        <v>45.95774647887324</v>
      </c>
      <c r="EF3" s="46">
        <f>'Raw Data'!GD21/(('Raw Data'!GD45*12)/52)</f>
        <v>37.695075757575758</v>
      </c>
      <c r="EG3" s="46">
        <f>'Raw Data'!GE21/(('Raw Data'!GE45*12)/52)</f>
        <v>48.758024691358024</v>
      </c>
      <c r="EH3" s="46">
        <f>'Raw Data'!GF21/(('Raw Data'!GF45*12)/52)</f>
        <v>37.616465863453818</v>
      </c>
      <c r="EI3" s="46">
        <f>'Raw Data'!GG21/(('Raw Data'!GG45*12)/52)</f>
        <v>54.476190476190482</v>
      </c>
      <c r="EJ3" s="46">
        <f>'Raw Data'!GH21/(('Raw Data'!GH45*12)/52)</f>
        <v>54.888888888888893</v>
      </c>
      <c r="EK3" s="46">
        <f>'Raw Data'!GI21/(('Raw Data'!GI45*12)/52)</f>
        <v>38.882246376811594</v>
      </c>
      <c r="EL3" s="46">
        <f>'Raw Data'!GJ21/(('Raw Data'!GJ45*12)/52)</f>
        <v>38.358024691358025</v>
      </c>
      <c r="EM3" s="46">
        <f>'Raw Data'!GK21/(('Raw Data'!GK45*12)/52)</f>
        <v>32.490015360983101</v>
      </c>
      <c r="EN3" s="46">
        <f>'Raw Data'!GL21/(('Raw Data'!GL45*12)/52)</f>
        <v>36.012280701754385</v>
      </c>
      <c r="EO3" s="46">
        <f>'Raw Data'!GM21/(('Raw Data'!GM45*12)/52)</f>
        <v>35.275675675675672</v>
      </c>
      <c r="EP3" s="46">
        <f>'Raw Data'!GN21/(('Raw Data'!GN45*12)/52)</f>
        <v>32.316749585406299</v>
      </c>
      <c r="EQ3" s="46">
        <f>'Raw Data'!GO21/(('Raw Data'!GO45*12)/52)</f>
        <v>39.374485596707814</v>
      </c>
      <c r="ER3" s="46">
        <f>'Raw Data'!GP21/(('Raw Data'!GP45*12)/52)</f>
        <v>34.162257495590829</v>
      </c>
      <c r="ES3" s="46">
        <f>'Raw Data'!GQ21/(('Raw Data'!GQ45*12)/52)</f>
        <v>31.553398058252426</v>
      </c>
      <c r="ET3" s="46">
        <f>'Raw Data'!GR21/(('Raw Data'!GR45*12)/52)</f>
        <v>33.396551724137929</v>
      </c>
      <c r="EU3" s="46">
        <f>'Raw Data'!GS21/(('Raw Data'!GS45*12)/52)</f>
        <v>39.117117117117118</v>
      </c>
      <c r="EV3" s="46">
        <f>'Raw Data'!GT21/(('Raw Data'!GT45*12)/52)</f>
        <v>39.474885844748854</v>
      </c>
      <c r="EW3" s="46">
        <f>'Raw Data'!GU21/(('Raw Data'!GU45*12)/52)</f>
        <v>29.764309764309765</v>
      </c>
      <c r="EX3" s="46">
        <f>'Raw Data'!GV21/(('Raw Data'!GV45*12)/52)</f>
        <v>37.255411255411254</v>
      </c>
      <c r="EY3" s="46">
        <f>'Raw Data'!GW21/(('Raw Data'!GW45*12)/52)</f>
        <v>36.024444444444448</v>
      </c>
      <c r="EZ3" s="46">
        <f>'Raw Data'!GX21/(('Raw Data'!GX45*12)/52)</f>
        <v>19.117647058823529</v>
      </c>
      <c r="FA3" s="46">
        <f>'Raw Data'!GY21/(('Raw Data'!GY45*12)/52)</f>
        <v>9.640572390572391</v>
      </c>
      <c r="FB3" s="46">
        <f>'Raw Data'!GZ21/(('Raw Data'!GZ45*12)/52)</f>
        <v>9.7298136645962732</v>
      </c>
      <c r="FC3" s="46">
        <f>'Raw Data'!HA21/(('Raw Data'!HA45*12)/52)</f>
        <v>8.3398510242085671</v>
      </c>
      <c r="FD3" s="46">
        <f>'Raw Data'!HB21/(('Raw Data'!HB45*12)/52)</f>
        <v>7.6415770609319003</v>
      </c>
      <c r="FE3" s="46">
        <f>'Raw Data'!HC21/(('Raw Data'!HC45*12)/52)</f>
        <v>8.7086021505376348</v>
      </c>
      <c r="FF3" s="46">
        <f>'Raw Data'!HD21/(('Raw Data'!HD45*12)/52)</f>
        <v>7.6793248945147683</v>
      </c>
      <c r="FG3" s="46">
        <f>'Raw Data'!HE21/(('Raw Data'!HE45*12)/52)</f>
        <v>7.3650190114068437</v>
      </c>
      <c r="FH3" s="46">
        <f>'Raw Data'!HF21/(('Raw Data'!HF45*12)/52)</f>
        <v>7.642756680731364</v>
      </c>
      <c r="FI3" s="46">
        <f>'Raw Data'!HG21/(('Raw Data'!HG45*12)/52)</f>
        <v>4.3678160919540234</v>
      </c>
      <c r="FJ3" s="46">
        <f>'Raw Data'!HH21/(('Raw Data'!HH45*12)/52)</f>
        <v>4.8672397325692458</v>
      </c>
      <c r="FK3" s="46">
        <f>'Raw Data'!HI21/(('Raw Data'!HI45*12)/52)</f>
        <v>5.1691394658753707</v>
      </c>
      <c r="FL3" s="46">
        <f>'Raw Data'!HJ21/(('Raw Data'!HJ45*12)/52)</f>
        <v>5.6359918200408998</v>
      </c>
      <c r="FM3" s="46">
        <f>'Raw Data'!HK21/(('Raw Data'!HK45*12)/52)</f>
        <v>7.8593155893536117</v>
      </c>
      <c r="FN3" s="46">
        <f>'Raw Data'!HL21/(('Raw Data'!HL45*12)/52)</f>
        <v>9.2777777777777786</v>
      </c>
      <c r="FO3" s="46">
        <f>'Raw Data'!HM21/(('Raw Data'!HM45*12)/52)</f>
        <v>9.1188405797101435</v>
      </c>
      <c r="FP3" s="46">
        <f>'Raw Data'!HN21/(('Raw Data'!HN45*12)/52)</f>
        <v>7.3306982872200264</v>
      </c>
      <c r="FQ3" s="46">
        <f>'Raw Data'!HO21/(('Raw Data'!HO45*12)/52)</f>
        <v>6.16729088639201</v>
      </c>
      <c r="FR3" s="46">
        <f>'Raw Data'!HP21/(('Raw Data'!HP45*12)/52)</f>
        <v>5.6152777777777771</v>
      </c>
      <c r="FS3" s="46">
        <f>'Raw Data'!HQ21/(('Raw Data'!HQ45*12)/52)</f>
        <v>5.4696296296296296</v>
      </c>
      <c r="FT3" s="46">
        <f>'Raw Data'!HR21/(('Raw Data'!HR45*12)/52)</f>
        <v>6.3571428571428568</v>
      </c>
      <c r="FU3" s="46">
        <f>'Raw Data'!HS21/(('Raw Data'!HS45*12)/52)</f>
        <v>3.8422222222222224</v>
      </c>
      <c r="FV3" s="46">
        <f>'Raw Data'!HT21/(('Raw Data'!HT45*12)/52)</f>
        <v>5.3308176100628932</v>
      </c>
      <c r="FW3" s="46">
        <f>'Raw Data'!HU21/(('Raw Data'!HU45*12)/52)</f>
        <v>7.2456140350877192</v>
      </c>
      <c r="FX3" s="46">
        <f>'Raw Data'!HV21/(('Raw Data'!HV45*12)/52)</f>
        <v>9.7546099290780131</v>
      </c>
      <c r="FY3" s="46">
        <f>'Raw Data'!HW21/(('Raw Data'!HW45*12)/52)</f>
        <v>14.216374269005849</v>
      </c>
      <c r="FZ3" s="46">
        <f>'Raw Data'!HX21/(('Raw Data'!HX45*12)/52)</f>
        <v>11.814262023217246</v>
      </c>
      <c r="GA3" s="46">
        <f>'Raw Data'!HY21/(('Raw Data'!HY45*12)/52)</f>
        <v>12.346368715083798</v>
      </c>
      <c r="GB3" s="46">
        <f>'Raw Data'!HZ21/(('Raw Data'!HZ45*12)/52)</f>
        <v>13.699792960662526</v>
      </c>
      <c r="GC3" s="46">
        <f>'Raw Data'!IA21/(('Raw Data'!IA45*12)/52)</f>
        <v>14.238095238095239</v>
      </c>
      <c r="GD3" s="46">
        <f>'Raw Data'!IB21/(('Raw Data'!IB45*12)/52)</f>
        <v>15.050890585241731</v>
      </c>
      <c r="GE3" s="46">
        <f>'Raw Data'!IC21/(('Raw Data'!IC45*12)/52)</f>
        <v>16.775577557755778</v>
      </c>
      <c r="GF3" s="46">
        <f>'Raw Data'!ID21/(('Raw Data'!ID45*12)/52)</f>
        <v>11.798053527980535</v>
      </c>
      <c r="GG3" s="46">
        <f>'Raw Data'!IE21/(('Raw Data'!IE45*12)/52)</f>
        <v>7.9930915371329876</v>
      </c>
      <c r="GH3" s="46">
        <f>'Raw Data'!IF21/(('Raw Data'!IF45*12)/52)</f>
        <v>9.6847389558232937</v>
      </c>
      <c r="GI3" s="46">
        <f>'Raw Data'!IG21/(('Raw Data'!IG45*12)/52)</f>
        <v>8.9477477477477478</v>
      </c>
      <c r="GJ3" s="46">
        <f>'Raw Data'!IH21/(('Raw Data'!IH45*12)/52)</f>
        <v>9.4462081128747801</v>
      </c>
      <c r="GK3" s="46">
        <f>'Raw Data'!II21/(('Raw Data'!II45*12)/52)</f>
        <v>15.682539682539682</v>
      </c>
      <c r="GL3" s="46">
        <f>'Raw Data'!IJ21/(('Raw Data'!IJ45*12)/52)</f>
        <v>14.776978417266186</v>
      </c>
      <c r="GM3" s="46" t="e">
        <f>'Raw Data'!IK21/(('Raw Data'!IK45*12)/52)</f>
        <v>#DIV/0!</v>
      </c>
      <c r="GN3" s="46" t="e">
        <f>'Raw Data'!IL21/(('Raw Data'!IL45*12)/52)</f>
        <v>#DIV/0!</v>
      </c>
      <c r="GO3" s="46" t="e">
        <f>'Raw Data'!IM21/(('Raw Data'!IM45*12)/52)</f>
        <v>#DIV/0!</v>
      </c>
      <c r="GP3" s="46" t="e">
        <f>'Raw Data'!IN21/(('Raw Data'!IN45*12)/52)</f>
        <v>#DIV/0!</v>
      </c>
      <c r="GQ3" s="46" t="e">
        <f>'Raw Data'!IO21/(('Raw Data'!IO45*12)/52)</f>
        <v>#DIV/0!</v>
      </c>
      <c r="GR3" s="46" t="e">
        <f>'Raw Data'!IP21/(('Raw Data'!IP45*12)/52)</f>
        <v>#DIV/0!</v>
      </c>
      <c r="GS3" s="46" t="e">
        <f>'Raw Data'!IQ21/(('Raw Data'!IQ45*12)/52)</f>
        <v>#DIV/0!</v>
      </c>
    </row>
    <row r="4" spans="1:201" ht="14.25" customHeight="1" x14ac:dyDescent="0.3"/>
    <row r="5" spans="1:201" ht="14.25" customHeight="1" x14ac:dyDescent="0.3"/>
    <row r="6" spans="1:201" ht="14.25" customHeight="1" x14ac:dyDescent="0.3"/>
    <row r="7" spans="1:201" ht="14.25" customHeight="1" x14ac:dyDescent="0.3"/>
    <row r="8" spans="1:201" ht="14.25" customHeight="1" x14ac:dyDescent="0.3"/>
    <row r="9" spans="1:201" ht="14.25" customHeight="1" x14ac:dyDescent="0.3"/>
    <row r="10" spans="1:201" ht="14.25" customHeight="1" x14ac:dyDescent="0.3"/>
    <row r="11" spans="1:201" ht="14.25" customHeight="1" x14ac:dyDescent="0.3"/>
    <row r="12" spans="1:201" ht="14.25" customHeight="1" x14ac:dyDescent="0.3"/>
    <row r="13" spans="1:201" ht="14.25" customHeight="1" x14ac:dyDescent="0.3"/>
    <row r="14" spans="1:201" ht="14.25" customHeight="1" x14ac:dyDescent="0.3"/>
    <row r="15" spans="1:201" ht="14.25" customHeight="1" x14ac:dyDescent="0.3"/>
    <row r="16" spans="1:201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FN1007"/>
  <sheetViews>
    <sheetView workbookViewId="0">
      <selection activeCell="ET36" sqref="ET36:EV40"/>
    </sheetView>
  </sheetViews>
  <sheetFormatPr defaultColWidth="12.58203125" defaultRowHeight="15" customHeight="1" x14ac:dyDescent="0.3"/>
  <cols>
    <col min="1" max="1" width="7.58203125" customWidth="1"/>
    <col min="2" max="138" width="7.58203125" hidden="1" customWidth="1"/>
    <col min="139" max="170" width="7.58203125" customWidth="1"/>
  </cols>
  <sheetData>
    <row r="1" spans="1:170" ht="14.25" customHeight="1" x14ac:dyDescent="0.3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 t="str">
        <f>'Raw Data'!IC128</f>
        <v>Jan</v>
      </c>
      <c r="EJ1" s="13" t="str">
        <f>'Raw Data'!ID128</f>
        <v>Feb</v>
      </c>
      <c r="EK1" s="13" t="str">
        <f>'Raw Data'!IE128</f>
        <v>Mar</v>
      </c>
      <c r="EL1" s="13" t="str">
        <f>'Raw Data'!IF128</f>
        <v>Apr</v>
      </c>
      <c r="EM1" s="13" t="str">
        <f>'Raw Data'!IG128</f>
        <v>May</v>
      </c>
      <c r="EN1" s="13" t="str">
        <f>'Raw Data'!IH128</f>
        <v>Jun</v>
      </c>
      <c r="EO1" s="13" t="s">
        <v>52</v>
      </c>
      <c r="EP1" s="13" t="str">
        <f>'Raw Data'!IJ128</f>
        <v>Aug</v>
      </c>
      <c r="EQ1" s="13" t="str">
        <f>'Raw Data'!IK128</f>
        <v>Sep</v>
      </c>
      <c r="ER1" s="13" t="str">
        <f>'Raw Data'!IL128</f>
        <v>Oct</v>
      </c>
      <c r="ES1" s="13" t="str">
        <f>'Raw Data'!IM128</f>
        <v>Nov</v>
      </c>
      <c r="ET1" s="13" t="str">
        <f>'Raw Data'!IN128</f>
        <v>Dec</v>
      </c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</row>
    <row r="2" spans="1:170" ht="14.25" hidden="1" customHeight="1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</row>
    <row r="3" spans="1:170" ht="14.25" hidden="1" customHeight="1" x14ac:dyDescent="0.3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</row>
    <row r="4" spans="1:170" ht="14.25" hidden="1" customHeight="1" x14ac:dyDescent="0.3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</row>
    <row r="5" spans="1:170" ht="14.25" hidden="1" customHeight="1" x14ac:dyDescent="0.35">
      <c r="A5" s="13">
        <v>2012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>
        <v>274</v>
      </c>
      <c r="EJ5" s="13">
        <v>241</v>
      </c>
      <c r="EK5" s="13">
        <v>274</v>
      </c>
      <c r="EL5" s="13">
        <v>207</v>
      </c>
      <c r="EM5" s="13">
        <v>195</v>
      </c>
      <c r="EN5" s="13">
        <v>215</v>
      </c>
      <c r="EO5" s="13">
        <v>190</v>
      </c>
      <c r="EP5" s="13">
        <v>240</v>
      </c>
      <c r="EQ5" s="13">
        <v>213</v>
      </c>
      <c r="ER5" s="13">
        <v>208</v>
      </c>
      <c r="ES5" s="13">
        <v>228</v>
      </c>
      <c r="ET5" s="13">
        <v>252</v>
      </c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</row>
    <row r="6" spans="1:170" ht="14.25" hidden="1" customHeight="1" x14ac:dyDescent="0.35">
      <c r="A6" s="13">
        <f>'Raw Data'!A136</f>
        <v>2013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>
        <f>'Raw Data'!IC136</f>
        <v>0</v>
      </c>
      <c r="EJ6" s="13">
        <f>'Raw Data'!ID136</f>
        <v>178</v>
      </c>
      <c r="EK6" s="13">
        <f>'Raw Data'!IE136</f>
        <v>201</v>
      </c>
      <c r="EL6" s="13">
        <f>'Raw Data'!IF136</f>
        <v>246</v>
      </c>
      <c r="EM6" s="13">
        <f>'Raw Data'!IG136</f>
        <v>215</v>
      </c>
      <c r="EN6" s="13">
        <f>'Raw Data'!IH136</f>
        <v>213</v>
      </c>
      <c r="EO6" s="13">
        <f>'Raw Data'!II136</f>
        <v>232</v>
      </c>
      <c r="EP6" s="13">
        <f>'Raw Data'!IJ136</f>
        <v>219</v>
      </c>
      <c r="EQ6" s="13">
        <f>'Raw Data'!IK136</f>
        <v>231</v>
      </c>
      <c r="ER6" s="13">
        <f>'Raw Data'!IL136</f>
        <v>237</v>
      </c>
      <c r="ES6" s="13">
        <f>'Raw Data'!IM136</f>
        <v>212</v>
      </c>
      <c r="ET6" s="13">
        <f>'Raw Data'!IN136</f>
        <v>216</v>
      </c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</row>
    <row r="7" spans="1:170" ht="14.25" hidden="1" customHeight="1" x14ac:dyDescent="0.35">
      <c r="A7" s="13" t="e">
        <f>'Raw Data'!#REF!</f>
        <v>#REF!</v>
      </c>
      <c r="EI7" s="13">
        <f>'Raw Data'!IC137</f>
        <v>206</v>
      </c>
      <c r="EJ7" s="13">
        <f>'Raw Data'!ID137</f>
        <v>202</v>
      </c>
      <c r="EK7" s="13">
        <f>'Raw Data'!IE137</f>
        <v>206</v>
      </c>
      <c r="EL7" s="13">
        <f>'Raw Data'!IF137</f>
        <v>231</v>
      </c>
      <c r="EM7" s="13">
        <f>'Raw Data'!IG137</f>
        <v>212</v>
      </c>
      <c r="EN7" s="13">
        <f>'Raw Data'!IH137</f>
        <v>227</v>
      </c>
      <c r="EO7" s="13">
        <f>'Raw Data'!II137</f>
        <v>218</v>
      </c>
      <c r="EP7" s="13">
        <f>'Raw Data'!IJ137</f>
        <v>191</v>
      </c>
      <c r="EQ7" s="13">
        <f>'Raw Data'!IK137</f>
        <v>199</v>
      </c>
      <c r="ER7" s="13">
        <f>'Raw Data'!IL137</f>
        <v>212</v>
      </c>
      <c r="ES7" s="13">
        <f>'Raw Data'!IM137</f>
        <v>205</v>
      </c>
      <c r="ET7" s="13">
        <f>'Raw Data'!IN137</f>
        <v>234</v>
      </c>
    </row>
    <row r="8" spans="1:170" ht="14.25" hidden="1" customHeight="1" x14ac:dyDescent="0.35">
      <c r="A8" s="13">
        <f>'Raw Data'!A137</f>
        <v>2014</v>
      </c>
      <c r="EI8" s="13">
        <f>'Raw Data'!IC138</f>
        <v>237</v>
      </c>
      <c r="EJ8" s="13">
        <f>'Raw Data'!ID138</f>
        <v>233</v>
      </c>
      <c r="EK8" s="13">
        <f>'Raw Data'!IE138</f>
        <v>212</v>
      </c>
      <c r="EL8" s="13">
        <f>'Raw Data'!IF138</f>
        <v>237</v>
      </c>
      <c r="EM8" s="13">
        <f>'Raw Data'!IG138</f>
        <v>197</v>
      </c>
      <c r="EN8" s="13">
        <f>'Raw Data'!IH138</f>
        <v>218</v>
      </c>
      <c r="EO8" s="13">
        <f>'Raw Data'!II138</f>
        <v>212</v>
      </c>
      <c r="EP8" s="13">
        <f>'Raw Data'!IJ138</f>
        <v>190</v>
      </c>
      <c r="EQ8" s="13">
        <f>'Raw Data'!IK138</f>
        <v>215</v>
      </c>
      <c r="ER8" s="13">
        <f>'Raw Data'!IL138</f>
        <v>235</v>
      </c>
      <c r="ES8" s="13">
        <f>'Raw Data'!IM138</f>
        <v>216</v>
      </c>
      <c r="ET8" s="13">
        <f>'Raw Data'!IN138</f>
        <v>216</v>
      </c>
    </row>
    <row r="9" spans="1:170" ht="14.25" hidden="1" customHeight="1" x14ac:dyDescent="0.35">
      <c r="A9" s="13">
        <v>2016</v>
      </c>
      <c r="EI9" s="13">
        <f>'Raw Data'!IC139</f>
        <v>214</v>
      </c>
      <c r="EJ9" s="13">
        <f>'Raw Data'!ID139</f>
        <v>197</v>
      </c>
      <c r="EK9" s="13">
        <f>'Raw Data'!IE139</f>
        <v>198</v>
      </c>
      <c r="EL9" s="13">
        <f>'Raw Data'!IF139</f>
        <v>207</v>
      </c>
      <c r="EM9" s="13">
        <f>'Raw Data'!IG139</f>
        <v>209</v>
      </c>
      <c r="EN9" s="13">
        <f>'Raw Data'!IH139</f>
        <v>182</v>
      </c>
      <c r="EO9" s="13">
        <f>'Raw Data'!II139</f>
        <v>224</v>
      </c>
      <c r="EP9" s="13">
        <f>'Raw Data'!IJ139</f>
        <v>197</v>
      </c>
      <c r="EQ9" s="13">
        <f>'Raw Data'!IK139</f>
        <v>203</v>
      </c>
      <c r="ER9" s="13">
        <f>'Raw Data'!IL139</f>
        <v>185</v>
      </c>
      <c r="ES9" s="13">
        <f>'Raw Data'!IM139</f>
        <v>254</v>
      </c>
      <c r="ET9" s="13">
        <f>'Raw Data'!IN139</f>
        <v>211</v>
      </c>
    </row>
    <row r="10" spans="1:170" ht="14.25" hidden="1" customHeight="1" x14ac:dyDescent="0.35">
      <c r="A10" s="13">
        <v>2017</v>
      </c>
      <c r="EI10" s="13">
        <f>'Raw Data'!IC140</f>
        <v>223</v>
      </c>
      <c r="EJ10" s="13">
        <f>'Raw Data'!ID140</f>
        <v>191</v>
      </c>
      <c r="EK10" s="13">
        <f>'Raw Data'!IE140</f>
        <v>192</v>
      </c>
      <c r="EL10" s="13">
        <f>'Raw Data'!IF140</f>
        <v>160</v>
      </c>
      <c r="EM10" s="13">
        <f>'Raw Data'!IG140</f>
        <v>135</v>
      </c>
      <c r="EN10" s="13">
        <f>'Raw Data'!IH140</f>
        <v>137</v>
      </c>
      <c r="EO10" s="13">
        <f>'Raw Data'!II140</f>
        <v>119</v>
      </c>
      <c r="EP10" s="13">
        <f>'Raw Data'!IJ140</f>
        <v>142</v>
      </c>
      <c r="EQ10" s="13">
        <f>'Raw Data'!IK140</f>
        <v>120</v>
      </c>
      <c r="ER10" s="13">
        <f>'Raw Data'!IL140</f>
        <v>147</v>
      </c>
      <c r="ES10" s="13">
        <f>'Raw Data'!IM140</f>
        <v>141</v>
      </c>
      <c r="ET10" s="13">
        <f>'Raw Data'!IN140</f>
        <v>120</v>
      </c>
    </row>
    <row r="11" spans="1:170" ht="14.25" hidden="1" customHeight="1" x14ac:dyDescent="0.35">
      <c r="A11" s="13">
        <v>2018</v>
      </c>
      <c r="EI11" s="13">
        <f>'Raw Data'!IC141</f>
        <v>170</v>
      </c>
      <c r="EJ11" s="13">
        <f>'Raw Data'!ID141</f>
        <v>117</v>
      </c>
      <c r="EK11" s="13">
        <f>'Raw Data'!IE141</f>
        <v>123</v>
      </c>
      <c r="EL11" s="13">
        <f>'Raw Data'!IF141</f>
        <v>133</v>
      </c>
      <c r="EM11" s="13">
        <f>'Raw Data'!IG141</f>
        <v>132</v>
      </c>
      <c r="EN11" s="13">
        <f>'Raw Data'!IH141</f>
        <v>126</v>
      </c>
      <c r="EO11" s="13">
        <f>'Raw Data'!II141</f>
        <v>129</v>
      </c>
      <c r="EP11" s="13">
        <f>'Raw Data'!IJ141</f>
        <v>137</v>
      </c>
      <c r="EQ11" s="13">
        <f>'Raw Data'!IK141</f>
        <v>110</v>
      </c>
      <c r="ER11" s="13">
        <f>'Raw Data'!IL141</f>
        <v>117</v>
      </c>
      <c r="ES11" s="13">
        <f>'Raw Data'!IM141</f>
        <v>118</v>
      </c>
      <c r="ET11" s="13">
        <f>'Raw Data'!IN141</f>
        <v>110</v>
      </c>
    </row>
    <row r="12" spans="1:170" ht="14.4" hidden="1" customHeight="1" x14ac:dyDescent="0.35">
      <c r="A12" s="13">
        <v>2019</v>
      </c>
      <c r="EI12" s="13">
        <f>'Raw Data'!IC142</f>
        <v>104</v>
      </c>
      <c r="EJ12" s="13">
        <f>'Raw Data'!ID142</f>
        <v>122</v>
      </c>
      <c r="EK12" s="13">
        <f>'Raw Data'!IE142</f>
        <v>106</v>
      </c>
      <c r="EL12" s="13">
        <f>'Raw Data'!IF142</f>
        <v>118</v>
      </c>
      <c r="EM12" s="13">
        <f>'Raw Data'!IG142</f>
        <v>108</v>
      </c>
      <c r="EN12" s="13">
        <f>'Raw Data'!IH142</f>
        <v>127</v>
      </c>
      <c r="EO12" s="13">
        <f>'Raw Data'!II142</f>
        <v>119</v>
      </c>
      <c r="EP12" s="13">
        <f>'Raw Data'!IJ142</f>
        <v>136</v>
      </c>
      <c r="EQ12" s="13">
        <f>'Raw Data'!IK142</f>
        <v>112</v>
      </c>
      <c r="ER12" s="13">
        <f>'Raw Data'!IL142</f>
        <v>103</v>
      </c>
      <c r="ES12" s="13">
        <f>'Raw Data'!IM142</f>
        <v>111</v>
      </c>
      <c r="ET12" s="13">
        <f>'Raw Data'!IN142</f>
        <v>125</v>
      </c>
    </row>
    <row r="13" spans="1:170" ht="14.25" customHeight="1" x14ac:dyDescent="0.35">
      <c r="A13" s="13">
        <v>2020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>
        <v>108</v>
      </c>
      <c r="EJ13" s="13">
        <f>'Raw Data'!ID143</f>
        <v>119</v>
      </c>
      <c r="EK13" s="13">
        <f>'Raw Data'!IE143</f>
        <v>121</v>
      </c>
      <c r="EL13" s="13">
        <f>'Raw Data'!IF143</f>
        <v>96</v>
      </c>
      <c r="EM13" s="13">
        <v>114</v>
      </c>
      <c r="EN13" s="13">
        <f>'Raw Data'!IH143</f>
        <v>97</v>
      </c>
      <c r="EO13" s="13">
        <f>'Raw Data'!II143</f>
        <v>126</v>
      </c>
      <c r="EP13" s="13">
        <v>132</v>
      </c>
      <c r="EQ13" s="13">
        <v>113</v>
      </c>
      <c r="ER13" s="13">
        <f>'Raw Data'!IL143</f>
        <v>115</v>
      </c>
      <c r="ES13" s="13">
        <v>93</v>
      </c>
      <c r="ET13" s="13">
        <v>80</v>
      </c>
    </row>
    <row r="14" spans="1:170" ht="14.25" customHeight="1" x14ac:dyDescent="0.35">
      <c r="A14" s="13">
        <v>2021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>
        <f>'Raw Data'!IC144</f>
        <v>92</v>
      </c>
      <c r="EJ14" s="13">
        <f>'Raw Data'!ID144</f>
        <v>71</v>
      </c>
      <c r="EK14" s="13">
        <f>'Raw Data'!IE144</f>
        <v>71</v>
      </c>
      <c r="EL14" s="13">
        <f>'Raw Data'!IF144</f>
        <v>52</v>
      </c>
      <c r="EM14" s="13">
        <f>'Raw Data'!IG144</f>
        <v>51</v>
      </c>
      <c r="EN14" s="13">
        <f>'Raw Data'!IH144</f>
        <v>46</v>
      </c>
      <c r="EO14" s="13">
        <f>'Raw Data'!II144</f>
        <v>34</v>
      </c>
      <c r="EP14" s="13">
        <f>'Raw Data'!IJ144</f>
        <v>41</v>
      </c>
      <c r="EQ14" s="13">
        <f>'Raw Data'!IK144</f>
        <v>28</v>
      </c>
      <c r="ER14" s="13">
        <f>'Raw Data'!IL144</f>
        <v>38</v>
      </c>
      <c r="ES14" s="13">
        <f>'Raw Data'!IM144</f>
        <v>47</v>
      </c>
      <c r="ET14" s="13">
        <f>'Raw Data'!IN144</f>
        <v>50</v>
      </c>
    </row>
    <row r="15" spans="1:170" ht="14.25" customHeight="1" x14ac:dyDescent="0.35">
      <c r="A15" s="150">
        <v>2022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>
        <f>'Raw Data'!IC145</f>
        <v>44</v>
      </c>
      <c r="EJ15" s="150">
        <f>'Raw Data'!ID145</f>
        <v>43</v>
      </c>
      <c r="EK15" s="150">
        <f>'Raw Data'!IE145</f>
        <v>39</v>
      </c>
      <c r="EL15" s="150">
        <f>'Raw Data'!IF145</f>
        <v>38</v>
      </c>
      <c r="EM15" s="150">
        <f>'Raw Data'!IG145</f>
        <v>27</v>
      </c>
      <c r="EN15" s="150">
        <f>'Raw Data'!IH145</f>
        <v>23</v>
      </c>
      <c r="EO15" s="150">
        <f>'Raw Data'!II145</f>
        <v>33</v>
      </c>
      <c r="EP15" s="150">
        <f>'Raw Data'!IJ145</f>
        <v>27</v>
      </c>
      <c r="EQ15" s="150">
        <f>'Raw Data'!IK145</f>
        <v>35</v>
      </c>
      <c r="ER15" s="150">
        <f>'Raw Data'!IL145</f>
        <v>39</v>
      </c>
      <c r="ES15" s="150">
        <f>'Raw Data'!IM145</f>
        <v>49</v>
      </c>
      <c r="ET15" s="150">
        <f>'Raw Data'!IN145</f>
        <v>51</v>
      </c>
    </row>
    <row r="16" spans="1:170" ht="14.25" customHeight="1" x14ac:dyDescent="0.35">
      <c r="A16" s="150">
        <v>2023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>
        <f>'Raw Data'!IC146</f>
        <v>64</v>
      </c>
      <c r="EJ16" s="150">
        <f>'Raw Data'!ID146</f>
        <v>55</v>
      </c>
      <c r="EK16" s="150">
        <f>'Raw Data'!IE146</f>
        <v>64</v>
      </c>
      <c r="EL16" s="150">
        <f>'Raw Data'!IF146</f>
        <v>45</v>
      </c>
      <c r="EM16" s="150">
        <f>'Raw Data'!IG146</f>
        <v>53</v>
      </c>
      <c r="EN16" s="150">
        <f>'Raw Data'!IH146</f>
        <v>50</v>
      </c>
      <c r="EO16" s="150">
        <f>'Raw Data'!II146</f>
        <v>41</v>
      </c>
      <c r="EP16" s="150">
        <f>'Raw Data'!IJ146</f>
        <v>38</v>
      </c>
      <c r="EQ16" s="150">
        <f>'Raw Data'!IK146</f>
        <v>0</v>
      </c>
      <c r="ER16" s="150">
        <f>'Raw Data'!IL146</f>
        <v>0</v>
      </c>
      <c r="ES16" s="150">
        <f>'Raw Data'!IM146</f>
        <v>0</v>
      </c>
      <c r="ET16" s="150">
        <f>'Raw Data'!IN146</f>
        <v>0</v>
      </c>
    </row>
    <row r="17" spans="1:170" ht="14.25" customHeight="1" x14ac:dyDescent="0.35">
      <c r="A17" s="4"/>
    </row>
    <row r="18" spans="1:170" ht="14.25" customHeight="1" thickBot="1" x14ac:dyDescent="0.4">
      <c r="EP18" s="254" t="s">
        <v>361</v>
      </c>
      <c r="EQ18" s="255"/>
      <c r="ER18" s="256"/>
      <c r="ET18" s="254" t="s">
        <v>361</v>
      </c>
      <c r="EU18" s="255"/>
      <c r="EV18" s="256"/>
    </row>
    <row r="19" spans="1:170" ht="14.25" customHeight="1" thickTop="1" x14ac:dyDescent="0.35">
      <c r="EI19" s="47"/>
      <c r="EJ19" s="47"/>
      <c r="EN19" s="47"/>
      <c r="EO19" s="47"/>
      <c r="EP19" s="6" t="s">
        <v>15</v>
      </c>
      <c r="EQ19" s="6" t="s">
        <v>16</v>
      </c>
      <c r="ER19" s="6" t="s">
        <v>17</v>
      </c>
      <c r="ES19" s="47"/>
      <c r="ET19" s="6" t="s">
        <v>15</v>
      </c>
      <c r="EU19" s="6" t="s">
        <v>16</v>
      </c>
      <c r="EV19" s="6" t="s">
        <v>17</v>
      </c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</row>
    <row r="20" spans="1:170" ht="14.25" customHeight="1" x14ac:dyDescent="0.3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7" t="s">
        <v>422</v>
      </c>
      <c r="EQ20" s="8">
        <f>EP16</f>
        <v>38</v>
      </c>
      <c r="ER20" s="9">
        <f>(EQ20-EQ21)/EQ21</f>
        <v>0.40740740740740738</v>
      </c>
      <c r="ES20" s="4"/>
      <c r="ET20" s="7">
        <v>2023</v>
      </c>
      <c r="EU20" s="183">
        <f>SUM(EI16:EP16)/8</f>
        <v>51.25</v>
      </c>
      <c r="EV20" s="9">
        <f>(EU20-EU21)/EU21</f>
        <v>0.49635036496350365</v>
      </c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</row>
    <row r="21" spans="1:170" ht="14.25" customHeight="1" x14ac:dyDescent="0.35">
      <c r="EP21" s="7" t="s">
        <v>423</v>
      </c>
      <c r="EQ21" s="8">
        <f>EP15</f>
        <v>27</v>
      </c>
      <c r="ER21" s="9">
        <f>(EQ21-EQ22)/EQ22</f>
        <v>-0.34146341463414637</v>
      </c>
      <c r="ES21" s="4"/>
      <c r="ET21" s="7">
        <v>2022</v>
      </c>
      <c r="EU21" s="183">
        <f>SUM(EI15:EP15)/8</f>
        <v>34.25</v>
      </c>
      <c r="EV21" s="9">
        <f>(EU21-EU22)/EU22</f>
        <v>-0.40174672489082969</v>
      </c>
    </row>
    <row r="22" spans="1:170" ht="14.25" customHeight="1" x14ac:dyDescent="0.35">
      <c r="EP22" s="185" t="s">
        <v>424</v>
      </c>
      <c r="EQ22" s="8">
        <f>EP14</f>
        <v>41</v>
      </c>
      <c r="ER22" s="9">
        <f>(EQ22-EQ23)/EQ23</f>
        <v>-0.68939393939393945</v>
      </c>
      <c r="ET22" s="7">
        <v>2021</v>
      </c>
      <c r="EU22" s="183">
        <f>SUM(EI14:EP14)/8</f>
        <v>57.25</v>
      </c>
      <c r="EV22" s="9">
        <f>(EU22-EU23)/EU23</f>
        <v>-0.49835706462212487</v>
      </c>
    </row>
    <row r="23" spans="1:170" ht="14.25" customHeight="1" x14ac:dyDescent="0.35">
      <c r="EP23" s="7" t="s">
        <v>425</v>
      </c>
      <c r="EQ23" s="8">
        <f>EP13</f>
        <v>132</v>
      </c>
      <c r="ER23" s="9"/>
      <c r="ET23" s="7">
        <v>2020</v>
      </c>
      <c r="EU23" s="183">
        <f>SUM(EI13:EP13)/8</f>
        <v>114.125</v>
      </c>
      <c r="EV23" s="9"/>
    </row>
    <row r="24" spans="1:170" ht="14.25" customHeight="1" x14ac:dyDescent="0.3"/>
    <row r="25" spans="1:170" ht="14.25" customHeight="1" x14ac:dyDescent="0.35">
      <c r="EK25" s="4"/>
      <c r="EL25" s="4"/>
    </row>
    <row r="26" spans="1:170" ht="14.25" customHeight="1" x14ac:dyDescent="0.3">
      <c r="A26" s="233" t="s">
        <v>360</v>
      </c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</row>
    <row r="27" spans="1:170" ht="14" x14ac:dyDescent="0.3">
      <c r="A27" s="182"/>
      <c r="B27" t="str">
        <f>'Raw Data'!IC149</f>
        <v>Jan</v>
      </c>
      <c r="C27" t="str">
        <f>'Raw Data'!ID149</f>
        <v>Feb</v>
      </c>
      <c r="D27" t="str">
        <f>'Raw Data'!IE149</f>
        <v>Mar</v>
      </c>
      <c r="E27" t="str">
        <f>'Raw Data'!IF149</f>
        <v>Apr</v>
      </c>
      <c r="F27" t="str">
        <f>'Raw Data'!IG149</f>
        <v>May</v>
      </c>
      <c r="G27" t="str">
        <f>'Raw Data'!IH149</f>
        <v>Jun</v>
      </c>
      <c r="H27" t="str">
        <f>'Raw Data'!II149</f>
        <v>Aug</v>
      </c>
      <c r="I27" t="str">
        <f>'Raw Data'!IJ149</f>
        <v>Aug</v>
      </c>
      <c r="J27" t="str">
        <f>'Raw Data'!IK149</f>
        <v>Sep</v>
      </c>
      <c r="K27" t="str">
        <f>'Raw Data'!IL149</f>
        <v>Oct</v>
      </c>
      <c r="L27" t="str">
        <f>'Raw Data'!IM149</f>
        <v>Nov</v>
      </c>
      <c r="M27" t="str">
        <f>'Raw Data'!IN149</f>
        <v>Dec</v>
      </c>
      <c r="N27" t="e">
        <f>'Raw Data'!#REF!</f>
        <v>#REF!</v>
      </c>
      <c r="O27" t="e">
        <f>'Raw Data'!#REF!</f>
        <v>#REF!</v>
      </c>
      <c r="P27" t="e">
        <f>'Raw Data'!#REF!</f>
        <v>#REF!</v>
      </c>
      <c r="Q27" t="e">
        <f>'Raw Data'!#REF!</f>
        <v>#REF!</v>
      </c>
      <c r="R27" t="e">
        <f>'Raw Data'!#REF!</f>
        <v>#REF!</v>
      </c>
      <c r="S27" t="e">
        <f>'Raw Data'!#REF!</f>
        <v>#REF!</v>
      </c>
      <c r="T27" t="e">
        <f>'Raw Data'!#REF!</f>
        <v>#REF!</v>
      </c>
      <c r="U27" t="e">
        <f>'Raw Data'!#REF!</f>
        <v>#REF!</v>
      </c>
      <c r="V27" t="e">
        <f>'Raw Data'!#REF!</f>
        <v>#REF!</v>
      </c>
      <c r="W27" t="e">
        <f>'Raw Data'!#REF!</f>
        <v>#REF!</v>
      </c>
      <c r="X27" t="e">
        <f>'Raw Data'!#REF!</f>
        <v>#REF!</v>
      </c>
      <c r="Y27" t="e">
        <f>'Raw Data'!#REF!</f>
        <v>#REF!</v>
      </c>
      <c r="Z27" t="e">
        <f>'Raw Data'!#REF!</f>
        <v>#REF!</v>
      </c>
      <c r="AA27" t="e">
        <f>'Raw Data'!#REF!</f>
        <v>#REF!</v>
      </c>
      <c r="AB27" t="e">
        <f>'Raw Data'!#REF!</f>
        <v>#REF!</v>
      </c>
      <c r="AC27" t="e">
        <f>'Raw Data'!#REF!</f>
        <v>#REF!</v>
      </c>
      <c r="AD27" t="e">
        <f>'Raw Data'!#REF!</f>
        <v>#REF!</v>
      </c>
      <c r="AE27" t="e">
        <f>'Raw Data'!#REF!</f>
        <v>#REF!</v>
      </c>
      <c r="AF27" t="e">
        <f>'Raw Data'!#REF!</f>
        <v>#REF!</v>
      </c>
      <c r="AG27" t="e">
        <f>'Raw Data'!#REF!</f>
        <v>#REF!</v>
      </c>
      <c r="AH27" t="e">
        <f>'Raw Data'!#REF!</f>
        <v>#REF!</v>
      </c>
      <c r="AI27" t="e">
        <f>'Raw Data'!#REF!</f>
        <v>#REF!</v>
      </c>
      <c r="AJ27" t="e">
        <f>'Raw Data'!#REF!</f>
        <v>#REF!</v>
      </c>
      <c r="AK27" t="e">
        <f>'Raw Data'!#REF!</f>
        <v>#REF!</v>
      </c>
      <c r="AL27">
        <f>'Raw Data'!IO149</f>
        <v>0</v>
      </c>
      <c r="AM27">
        <f>'Raw Data'!IP149</f>
        <v>0</v>
      </c>
      <c r="AN27">
        <f>'Raw Data'!IQ149</f>
        <v>0</v>
      </c>
      <c r="AO27">
        <f>'Raw Data'!IR149</f>
        <v>0</v>
      </c>
      <c r="AP27">
        <f>'Raw Data'!IS149</f>
        <v>0</v>
      </c>
      <c r="AQ27">
        <f>'Raw Data'!IT149</f>
        <v>0</v>
      </c>
      <c r="AR27">
        <f>'Raw Data'!IU149</f>
        <v>0</v>
      </c>
      <c r="AS27">
        <f>'Raw Data'!IV149</f>
        <v>0</v>
      </c>
      <c r="AT27">
        <f>'Raw Data'!IW149</f>
        <v>0</v>
      </c>
      <c r="AU27">
        <f>'Raw Data'!IX149</f>
        <v>0</v>
      </c>
      <c r="AV27">
        <f>'Raw Data'!IY149</f>
        <v>0</v>
      </c>
      <c r="AW27">
        <f>'Raw Data'!IZ149</f>
        <v>0</v>
      </c>
      <c r="AX27">
        <f>'Raw Data'!JA149</f>
        <v>0</v>
      </c>
      <c r="AY27">
        <f>'Raw Data'!JB149</f>
        <v>0</v>
      </c>
      <c r="AZ27">
        <f>'Raw Data'!JC149</f>
        <v>0</v>
      </c>
      <c r="BA27">
        <f>'Raw Data'!JD149</f>
        <v>0</v>
      </c>
      <c r="BB27">
        <f>'Raw Data'!JE149</f>
        <v>0</v>
      </c>
      <c r="BC27">
        <f>'Raw Data'!JF149</f>
        <v>0</v>
      </c>
      <c r="BD27">
        <f>'Raw Data'!JG149</f>
        <v>0</v>
      </c>
      <c r="BE27">
        <f>'Raw Data'!JH149</f>
        <v>0</v>
      </c>
      <c r="BF27">
        <f>'Raw Data'!JI149</f>
        <v>0</v>
      </c>
      <c r="BG27">
        <f>'Raw Data'!JJ149</f>
        <v>0</v>
      </c>
      <c r="BH27">
        <f>'Raw Data'!JK149</f>
        <v>0</v>
      </c>
      <c r="BI27">
        <f>'Raw Data'!JL149</f>
        <v>0</v>
      </c>
      <c r="BJ27">
        <f>'Raw Data'!JM149</f>
        <v>0</v>
      </c>
      <c r="BK27">
        <f>'Raw Data'!JN149</f>
        <v>0</v>
      </c>
      <c r="BL27">
        <f>'Raw Data'!JO149</f>
        <v>0</v>
      </c>
      <c r="BM27">
        <f>'Raw Data'!JP149</f>
        <v>0</v>
      </c>
      <c r="BN27">
        <f>'Raw Data'!JQ149</f>
        <v>0</v>
      </c>
      <c r="BO27">
        <f>'Raw Data'!JR149</f>
        <v>0</v>
      </c>
      <c r="BP27">
        <f>'Raw Data'!JS149</f>
        <v>0</v>
      </c>
      <c r="BQ27">
        <f>'Raw Data'!JT149</f>
        <v>0</v>
      </c>
      <c r="BR27">
        <f>'Raw Data'!JU149</f>
        <v>0</v>
      </c>
      <c r="BS27">
        <f>'Raw Data'!JV149</f>
        <v>0</v>
      </c>
      <c r="BT27">
        <f>'Raw Data'!JW149</f>
        <v>0</v>
      </c>
      <c r="BU27">
        <f>'Raw Data'!JX149</f>
        <v>0</v>
      </c>
      <c r="BV27">
        <f>'Raw Data'!JY149</f>
        <v>0</v>
      </c>
      <c r="BW27">
        <f>'Raw Data'!JZ149</f>
        <v>0</v>
      </c>
      <c r="BX27">
        <f>'Raw Data'!KA149</f>
        <v>0</v>
      </c>
      <c r="BY27">
        <f>'Raw Data'!KB149</f>
        <v>0</v>
      </c>
      <c r="BZ27">
        <f>'Raw Data'!KC149</f>
        <v>0</v>
      </c>
      <c r="CA27">
        <f>'Raw Data'!KD149</f>
        <v>0</v>
      </c>
      <c r="CB27">
        <f>'Raw Data'!KE149</f>
        <v>0</v>
      </c>
      <c r="CC27">
        <f>'Raw Data'!KF149</f>
        <v>0</v>
      </c>
      <c r="CD27">
        <f>'Raw Data'!KG149</f>
        <v>0</v>
      </c>
      <c r="CE27">
        <f>'Raw Data'!KH149</f>
        <v>0</v>
      </c>
      <c r="CF27">
        <f>'Raw Data'!KI149</f>
        <v>0</v>
      </c>
      <c r="CG27">
        <f>'Raw Data'!KJ149</f>
        <v>0</v>
      </c>
      <c r="CH27">
        <f>'Raw Data'!KK149</f>
        <v>0</v>
      </c>
      <c r="CI27">
        <f>'Raw Data'!KL149</f>
        <v>0</v>
      </c>
      <c r="CJ27">
        <f>'Raw Data'!KM149</f>
        <v>0</v>
      </c>
      <c r="CK27">
        <f>'Raw Data'!KN149</f>
        <v>0</v>
      </c>
      <c r="CL27">
        <f>'Raw Data'!KO149</f>
        <v>0</v>
      </c>
      <c r="CM27">
        <f>'Raw Data'!KP149</f>
        <v>0</v>
      </c>
      <c r="CN27">
        <f>'Raw Data'!KQ149</f>
        <v>0</v>
      </c>
      <c r="CO27">
        <f>'Raw Data'!KR149</f>
        <v>0</v>
      </c>
      <c r="CP27">
        <f>'Raw Data'!KS149</f>
        <v>0</v>
      </c>
      <c r="CQ27">
        <f>'Raw Data'!KT149</f>
        <v>0</v>
      </c>
      <c r="CR27">
        <f>'Raw Data'!KU149</f>
        <v>0</v>
      </c>
      <c r="CS27">
        <f>'Raw Data'!KV149</f>
        <v>0</v>
      </c>
      <c r="CT27">
        <f>'Raw Data'!KW149</f>
        <v>0</v>
      </c>
      <c r="CU27">
        <f>'Raw Data'!KX149</f>
        <v>0</v>
      </c>
      <c r="CV27">
        <f>'Raw Data'!KY149</f>
        <v>0</v>
      </c>
      <c r="CW27">
        <f>'Raw Data'!KZ149</f>
        <v>0</v>
      </c>
      <c r="CX27">
        <f>'Raw Data'!LA149</f>
        <v>0</v>
      </c>
      <c r="CY27">
        <f>'Raw Data'!LB149</f>
        <v>0</v>
      </c>
      <c r="CZ27">
        <f>'Raw Data'!LC149</f>
        <v>0</v>
      </c>
      <c r="DA27">
        <f>'Raw Data'!LD149</f>
        <v>0</v>
      </c>
      <c r="DB27">
        <f>'Raw Data'!LE149</f>
        <v>0</v>
      </c>
      <c r="DC27">
        <f>'Raw Data'!LF149</f>
        <v>0</v>
      </c>
      <c r="DD27">
        <f>'Raw Data'!LG149</f>
        <v>0</v>
      </c>
      <c r="DE27">
        <f>'Raw Data'!LH149</f>
        <v>0</v>
      </c>
      <c r="DF27">
        <f>'Raw Data'!LI149</f>
        <v>0</v>
      </c>
      <c r="DG27">
        <f>'Raw Data'!LJ149</f>
        <v>0</v>
      </c>
      <c r="DH27">
        <f>'Raw Data'!LK149</f>
        <v>0</v>
      </c>
      <c r="DI27">
        <f>'Raw Data'!LL149</f>
        <v>0</v>
      </c>
      <c r="DJ27">
        <f>'Raw Data'!LM149</f>
        <v>0</v>
      </c>
      <c r="DK27">
        <f>'Raw Data'!LN149</f>
        <v>0</v>
      </c>
      <c r="DL27">
        <f>'Raw Data'!LO149</f>
        <v>0</v>
      </c>
      <c r="DM27">
        <f>'Raw Data'!LP149</f>
        <v>0</v>
      </c>
      <c r="DN27">
        <f>'Raw Data'!LQ149</f>
        <v>0</v>
      </c>
      <c r="DO27">
        <f>'Raw Data'!LR149</f>
        <v>0</v>
      </c>
      <c r="DP27">
        <f>'Raw Data'!LS149</f>
        <v>0</v>
      </c>
      <c r="DQ27">
        <f>'Raw Data'!LT149</f>
        <v>0</v>
      </c>
      <c r="DR27">
        <f>'Raw Data'!LU149</f>
        <v>0</v>
      </c>
      <c r="DS27">
        <f>'Raw Data'!LV149</f>
        <v>0</v>
      </c>
      <c r="DT27">
        <f>'Raw Data'!LW149</f>
        <v>0</v>
      </c>
      <c r="DU27">
        <f>'Raw Data'!LX149</f>
        <v>0</v>
      </c>
      <c r="DV27">
        <f>'Raw Data'!LY149</f>
        <v>0</v>
      </c>
      <c r="DW27">
        <f>'Raw Data'!LZ149</f>
        <v>0</v>
      </c>
      <c r="DX27">
        <f>'Raw Data'!MA149</f>
        <v>0</v>
      </c>
      <c r="DY27">
        <f>'Raw Data'!MB149</f>
        <v>0</v>
      </c>
      <c r="DZ27">
        <f>'Raw Data'!MC149</f>
        <v>0</v>
      </c>
      <c r="EA27">
        <f>'Raw Data'!MD149</f>
        <v>0</v>
      </c>
      <c r="EB27">
        <f>'Raw Data'!ME149</f>
        <v>0</v>
      </c>
      <c r="EC27">
        <f>'Raw Data'!MF149</f>
        <v>0</v>
      </c>
      <c r="ED27">
        <f>'Raw Data'!MG149</f>
        <v>0</v>
      </c>
      <c r="EE27">
        <f>'Raw Data'!MH149</f>
        <v>0</v>
      </c>
      <c r="EF27">
        <f>'Raw Data'!MI149</f>
        <v>0</v>
      </c>
      <c r="EG27">
        <f>'Raw Data'!MJ149</f>
        <v>0</v>
      </c>
      <c r="EH27">
        <f>'Raw Data'!MK149</f>
        <v>0</v>
      </c>
      <c r="EI27" t="str">
        <f>'Raw Data'!IC149</f>
        <v>Jan</v>
      </c>
      <c r="EJ27" t="str">
        <f>'Raw Data'!ID149</f>
        <v>Feb</v>
      </c>
      <c r="EK27" t="str">
        <f>'Raw Data'!IE149</f>
        <v>Mar</v>
      </c>
      <c r="EL27" t="str">
        <f>'Raw Data'!IF149</f>
        <v>Apr</v>
      </c>
      <c r="EM27" t="str">
        <f>'Raw Data'!IG149</f>
        <v>May</v>
      </c>
      <c r="EN27" t="str">
        <f>'Raw Data'!IH149</f>
        <v>Jun</v>
      </c>
      <c r="EO27" t="s">
        <v>52</v>
      </c>
      <c r="EP27" t="s">
        <v>7</v>
      </c>
      <c r="EQ27" t="str">
        <f>'Raw Data'!IK149</f>
        <v>Sep</v>
      </c>
      <c r="ER27" t="str">
        <f>'Raw Data'!IL149</f>
        <v>Oct</v>
      </c>
      <c r="ES27" t="str">
        <f>'Raw Data'!IM149</f>
        <v>Nov</v>
      </c>
      <c r="ET27" t="str">
        <f>'Raw Data'!IN149</f>
        <v>Dec</v>
      </c>
    </row>
    <row r="28" spans="1:170" ht="14" hidden="1" x14ac:dyDescent="0.3">
      <c r="A28">
        <f>'Raw Data'!IB156</f>
        <v>2017</v>
      </c>
      <c r="EI28">
        <f>'Raw Data'!IC156</f>
        <v>244</v>
      </c>
      <c r="EJ28">
        <f>'Raw Data'!ID156</f>
        <v>284</v>
      </c>
      <c r="EK28">
        <f>'Raw Data'!IE156</f>
        <v>238</v>
      </c>
      <c r="EL28">
        <f>'Raw Data'!IF156</f>
        <v>235</v>
      </c>
      <c r="EM28">
        <f>'Raw Data'!IG156</f>
        <v>284</v>
      </c>
      <c r="EN28">
        <f>'Raw Data'!IH156</f>
        <v>196</v>
      </c>
      <c r="EO28">
        <f>'Raw Data'!II156</f>
        <v>304</v>
      </c>
      <c r="EP28">
        <f>'Raw Data'!IJ156</f>
        <v>192</v>
      </c>
      <c r="EQ28">
        <f>'Raw Data'!IK156</f>
        <v>351</v>
      </c>
      <c r="ER28">
        <f>'Raw Data'!IL156</f>
        <v>247</v>
      </c>
      <c r="ES28">
        <f>'Raw Data'!IM156</f>
        <v>166</v>
      </c>
      <c r="ET28">
        <f>'Raw Data'!IN156</f>
        <v>196</v>
      </c>
    </row>
    <row r="29" spans="1:170" ht="14" hidden="1" x14ac:dyDescent="0.3">
      <c r="A29">
        <f>'Raw Data'!IB157</f>
        <v>2018</v>
      </c>
      <c r="EI29">
        <f>'Raw Data'!IC157</f>
        <v>296</v>
      </c>
      <c r="EJ29">
        <f>'Raw Data'!ID157</f>
        <v>172</v>
      </c>
      <c r="EK29">
        <f>'Raw Data'!IE157</f>
        <v>200</v>
      </c>
      <c r="EL29">
        <f>'Raw Data'!IF157</f>
        <v>311</v>
      </c>
      <c r="EM29">
        <f>'Raw Data'!IG157</f>
        <v>249</v>
      </c>
      <c r="EN29">
        <f>'Raw Data'!IH157</f>
        <v>246</v>
      </c>
      <c r="EO29">
        <f>'Raw Data'!II157</f>
        <v>200</v>
      </c>
      <c r="EP29">
        <f>'Raw Data'!IJ157</f>
        <v>173</v>
      </c>
      <c r="EQ29">
        <f>'Raw Data'!IK157</f>
        <v>164</v>
      </c>
      <c r="ER29">
        <f>'Raw Data'!IL157</f>
        <v>327</v>
      </c>
      <c r="ES29">
        <f>'Raw Data'!IM157</f>
        <v>401</v>
      </c>
      <c r="ET29">
        <f>'Raw Data'!IN157</f>
        <v>203</v>
      </c>
    </row>
    <row r="30" spans="1:170" ht="14" hidden="1" x14ac:dyDescent="0.3">
      <c r="A30">
        <f>'Raw Data'!IB158</f>
        <v>2019</v>
      </c>
      <c r="EI30">
        <f>'Raw Data'!IC158</f>
        <v>141</v>
      </c>
      <c r="EJ30">
        <f>'Raw Data'!ID158</f>
        <v>224</v>
      </c>
      <c r="EK30">
        <f>'Raw Data'!IE158</f>
        <v>162</v>
      </c>
      <c r="EL30">
        <f>'Raw Data'!IF158</f>
        <v>279</v>
      </c>
      <c r="EM30">
        <f>'Raw Data'!IG158</f>
        <v>253</v>
      </c>
      <c r="EN30">
        <f>'Raw Data'!IH158</f>
        <v>195</v>
      </c>
      <c r="EO30">
        <f>'Raw Data'!II158</f>
        <v>237</v>
      </c>
      <c r="EP30">
        <f>'Raw Data'!IJ158</f>
        <v>370</v>
      </c>
      <c r="EQ30">
        <f>'Raw Data'!IK158</f>
        <v>195</v>
      </c>
      <c r="ER30">
        <f>'Raw Data'!IL158</f>
        <v>181</v>
      </c>
      <c r="ES30">
        <f>'Raw Data'!IM158</f>
        <v>145</v>
      </c>
      <c r="ET30">
        <f>'Raw Data'!IN158</f>
        <v>245</v>
      </c>
    </row>
    <row r="31" spans="1:170" ht="14.25" customHeight="1" x14ac:dyDescent="0.3">
      <c r="A31">
        <f>'Raw Data'!IB159</f>
        <v>2020</v>
      </c>
      <c r="B31">
        <f>'Raw Data'!IC159</f>
        <v>174</v>
      </c>
      <c r="C31">
        <f>'Raw Data'!ID159</f>
        <v>104</v>
      </c>
      <c r="D31">
        <f>'Raw Data'!IE159</f>
        <v>195</v>
      </c>
      <c r="E31">
        <f>'Raw Data'!IF159</f>
        <v>189</v>
      </c>
      <c r="F31">
        <f>'Raw Data'!IG159</f>
        <v>150</v>
      </c>
      <c r="G31">
        <f>'Raw Data'!IH159</f>
        <v>189</v>
      </c>
      <c r="H31">
        <f>'Raw Data'!II159</f>
        <v>282</v>
      </c>
      <c r="I31">
        <f>'Raw Data'!IJ159</f>
        <v>189</v>
      </c>
      <c r="J31">
        <f>'Raw Data'!IK159</f>
        <v>276</v>
      </c>
      <c r="K31">
        <f>'Raw Data'!IL159</f>
        <v>254</v>
      </c>
      <c r="L31">
        <f>'Raw Data'!IM159</f>
        <v>211</v>
      </c>
      <c r="M31">
        <f>'Raw Data'!IN159</f>
        <v>176</v>
      </c>
      <c r="N31" t="e">
        <f>'Raw Data'!#REF!</f>
        <v>#REF!</v>
      </c>
      <c r="O31" t="e">
        <f>'Raw Data'!#REF!</f>
        <v>#REF!</v>
      </c>
      <c r="P31" t="e">
        <f>'Raw Data'!#REF!</f>
        <v>#REF!</v>
      </c>
      <c r="Q31" t="e">
        <f>'Raw Data'!#REF!</f>
        <v>#REF!</v>
      </c>
      <c r="R31" t="e">
        <f>'Raw Data'!#REF!</f>
        <v>#REF!</v>
      </c>
      <c r="S31" t="e">
        <f>'Raw Data'!#REF!</f>
        <v>#REF!</v>
      </c>
      <c r="T31" t="e">
        <f>'Raw Data'!#REF!</f>
        <v>#REF!</v>
      </c>
      <c r="U31" t="e">
        <f>'Raw Data'!#REF!</f>
        <v>#REF!</v>
      </c>
      <c r="V31" t="e">
        <f>'Raw Data'!#REF!</f>
        <v>#REF!</v>
      </c>
      <c r="W31" t="e">
        <f>'Raw Data'!#REF!</f>
        <v>#REF!</v>
      </c>
      <c r="X31" t="e">
        <f>'Raw Data'!#REF!</f>
        <v>#REF!</v>
      </c>
      <c r="Y31" t="e">
        <f>'Raw Data'!#REF!</f>
        <v>#REF!</v>
      </c>
      <c r="Z31" t="e">
        <f>'Raw Data'!#REF!</f>
        <v>#REF!</v>
      </c>
      <c r="AA31" t="e">
        <f>'Raw Data'!#REF!</f>
        <v>#REF!</v>
      </c>
      <c r="AB31" t="e">
        <f>'Raw Data'!#REF!</f>
        <v>#REF!</v>
      </c>
      <c r="AC31" t="e">
        <f>'Raw Data'!#REF!</f>
        <v>#REF!</v>
      </c>
      <c r="AD31" t="e">
        <f>'Raw Data'!#REF!</f>
        <v>#REF!</v>
      </c>
      <c r="AE31" t="e">
        <f>'Raw Data'!#REF!</f>
        <v>#REF!</v>
      </c>
      <c r="AF31" t="e">
        <f>'Raw Data'!#REF!</f>
        <v>#REF!</v>
      </c>
      <c r="AG31" t="e">
        <f>'Raw Data'!#REF!</f>
        <v>#REF!</v>
      </c>
      <c r="AH31" t="e">
        <f>'Raw Data'!#REF!</f>
        <v>#REF!</v>
      </c>
      <c r="AI31" t="e">
        <f>'Raw Data'!#REF!</f>
        <v>#REF!</v>
      </c>
      <c r="AJ31" t="e">
        <f>'Raw Data'!#REF!</f>
        <v>#REF!</v>
      </c>
      <c r="AK31" t="e">
        <f>'Raw Data'!#REF!</f>
        <v>#REF!</v>
      </c>
      <c r="AL31">
        <f>'Raw Data'!IO160</f>
        <v>0</v>
      </c>
      <c r="AM31">
        <f>'Raw Data'!IP160</f>
        <v>0</v>
      </c>
      <c r="AN31">
        <f>'Raw Data'!IQ160</f>
        <v>0</v>
      </c>
      <c r="AO31">
        <f>'Raw Data'!IR160</f>
        <v>0</v>
      </c>
      <c r="AP31">
        <f>'Raw Data'!IS160</f>
        <v>0</v>
      </c>
      <c r="AQ31">
        <f>'Raw Data'!IT160</f>
        <v>0</v>
      </c>
      <c r="AR31">
        <f>'Raw Data'!IU160</f>
        <v>0</v>
      </c>
      <c r="AS31">
        <f>'Raw Data'!IV160</f>
        <v>0</v>
      </c>
      <c r="AT31">
        <f>'Raw Data'!IW160</f>
        <v>0</v>
      </c>
      <c r="AU31">
        <f>'Raw Data'!IX160</f>
        <v>0</v>
      </c>
      <c r="AV31">
        <f>'Raw Data'!IY160</f>
        <v>0</v>
      </c>
      <c r="AW31">
        <f>'Raw Data'!IZ160</f>
        <v>0</v>
      </c>
      <c r="AX31">
        <f>'Raw Data'!JA160</f>
        <v>0</v>
      </c>
      <c r="AY31">
        <f>'Raw Data'!JB160</f>
        <v>0</v>
      </c>
      <c r="AZ31">
        <f>'Raw Data'!JC160</f>
        <v>0</v>
      </c>
      <c r="BA31">
        <f>'Raw Data'!JD160</f>
        <v>0</v>
      </c>
      <c r="BB31">
        <f>'Raw Data'!JE160</f>
        <v>0</v>
      </c>
      <c r="BC31">
        <f>'Raw Data'!JF160</f>
        <v>0</v>
      </c>
      <c r="BD31">
        <f>'Raw Data'!JG160</f>
        <v>0</v>
      </c>
      <c r="BE31">
        <f>'Raw Data'!JH160</f>
        <v>0</v>
      </c>
      <c r="BF31">
        <f>'Raw Data'!JI160</f>
        <v>0</v>
      </c>
      <c r="BG31">
        <f>'Raw Data'!JJ160</f>
        <v>0</v>
      </c>
      <c r="BH31">
        <f>'Raw Data'!JK160</f>
        <v>0</v>
      </c>
      <c r="BI31">
        <f>'Raw Data'!JL160</f>
        <v>0</v>
      </c>
      <c r="BJ31">
        <f>'Raw Data'!JM160</f>
        <v>0</v>
      </c>
      <c r="BK31">
        <f>'Raw Data'!JN160</f>
        <v>0</v>
      </c>
      <c r="BL31">
        <f>'Raw Data'!JO160</f>
        <v>0</v>
      </c>
      <c r="BM31">
        <f>'Raw Data'!JP160</f>
        <v>0</v>
      </c>
      <c r="BN31">
        <f>'Raw Data'!JQ160</f>
        <v>0</v>
      </c>
      <c r="BO31">
        <f>'Raw Data'!JR160</f>
        <v>0</v>
      </c>
      <c r="BP31">
        <f>'Raw Data'!JS160</f>
        <v>0</v>
      </c>
      <c r="BQ31">
        <f>'Raw Data'!JT160</f>
        <v>0</v>
      </c>
      <c r="BR31">
        <f>'Raw Data'!JU160</f>
        <v>0</v>
      </c>
      <c r="BS31">
        <f>'Raw Data'!JV160</f>
        <v>0</v>
      </c>
      <c r="BT31">
        <f>'Raw Data'!JW160</f>
        <v>0</v>
      </c>
      <c r="BU31">
        <f>'Raw Data'!JX160</f>
        <v>0</v>
      </c>
      <c r="BV31">
        <f>'Raw Data'!JY160</f>
        <v>0</v>
      </c>
      <c r="BW31">
        <f>'Raw Data'!JZ160</f>
        <v>0</v>
      </c>
      <c r="BX31">
        <f>'Raw Data'!KA160</f>
        <v>0</v>
      </c>
      <c r="BY31">
        <f>'Raw Data'!KB160</f>
        <v>0</v>
      </c>
      <c r="BZ31">
        <f>'Raw Data'!KC160</f>
        <v>0</v>
      </c>
      <c r="CA31">
        <f>'Raw Data'!KD160</f>
        <v>0</v>
      </c>
      <c r="CB31">
        <f>'Raw Data'!KE160</f>
        <v>0</v>
      </c>
      <c r="CC31">
        <f>'Raw Data'!KF160</f>
        <v>0</v>
      </c>
      <c r="CD31">
        <f>'Raw Data'!KG160</f>
        <v>0</v>
      </c>
      <c r="CE31">
        <f>'Raw Data'!KH160</f>
        <v>0</v>
      </c>
      <c r="CF31">
        <f>'Raw Data'!KI160</f>
        <v>0</v>
      </c>
      <c r="CG31">
        <f>'Raw Data'!KJ160</f>
        <v>0</v>
      </c>
      <c r="CH31">
        <f>'Raw Data'!KK160</f>
        <v>0</v>
      </c>
      <c r="CI31">
        <f>'Raw Data'!KL160</f>
        <v>0</v>
      </c>
      <c r="CJ31">
        <f>'Raw Data'!KM160</f>
        <v>0</v>
      </c>
      <c r="CK31">
        <f>'Raw Data'!KN160</f>
        <v>0</v>
      </c>
      <c r="CL31">
        <f>'Raw Data'!KO160</f>
        <v>0</v>
      </c>
      <c r="CM31">
        <f>'Raw Data'!KP160</f>
        <v>0</v>
      </c>
      <c r="CN31">
        <f>'Raw Data'!KQ160</f>
        <v>0</v>
      </c>
      <c r="CO31">
        <f>'Raw Data'!KR160</f>
        <v>0</v>
      </c>
      <c r="CP31">
        <f>'Raw Data'!KS160</f>
        <v>0</v>
      </c>
      <c r="CQ31">
        <f>'Raw Data'!KT160</f>
        <v>0</v>
      </c>
      <c r="CR31">
        <f>'Raw Data'!KU160</f>
        <v>0</v>
      </c>
      <c r="CS31">
        <f>'Raw Data'!KV160</f>
        <v>0</v>
      </c>
      <c r="CT31">
        <f>'Raw Data'!KW160</f>
        <v>0</v>
      </c>
      <c r="CU31">
        <f>'Raw Data'!KX160</f>
        <v>0</v>
      </c>
      <c r="CV31">
        <f>'Raw Data'!KY160</f>
        <v>0</v>
      </c>
      <c r="CW31">
        <f>'Raw Data'!KZ160</f>
        <v>0</v>
      </c>
      <c r="CX31">
        <f>'Raw Data'!LA160</f>
        <v>0</v>
      </c>
      <c r="CY31">
        <f>'Raw Data'!LB160</f>
        <v>0</v>
      </c>
      <c r="CZ31">
        <f>'Raw Data'!LC160</f>
        <v>0</v>
      </c>
      <c r="DA31">
        <f>'Raw Data'!LD160</f>
        <v>0</v>
      </c>
      <c r="DB31">
        <f>'Raw Data'!LE160</f>
        <v>0</v>
      </c>
      <c r="DC31">
        <f>'Raw Data'!LF160</f>
        <v>0</v>
      </c>
      <c r="DD31">
        <f>'Raw Data'!LG160</f>
        <v>0</v>
      </c>
      <c r="DE31">
        <f>'Raw Data'!LH160</f>
        <v>0</v>
      </c>
      <c r="DF31">
        <f>'Raw Data'!LI160</f>
        <v>0</v>
      </c>
      <c r="DG31">
        <f>'Raw Data'!LJ160</f>
        <v>0</v>
      </c>
      <c r="DH31">
        <f>'Raw Data'!LK160</f>
        <v>0</v>
      </c>
      <c r="DI31">
        <f>'Raw Data'!LL160</f>
        <v>0</v>
      </c>
      <c r="DJ31">
        <f>'Raw Data'!LM160</f>
        <v>0</v>
      </c>
      <c r="DK31">
        <f>'Raw Data'!LN160</f>
        <v>0</v>
      </c>
      <c r="DL31">
        <f>'Raw Data'!LO160</f>
        <v>0</v>
      </c>
      <c r="DM31">
        <f>'Raw Data'!LP160</f>
        <v>0</v>
      </c>
      <c r="DN31">
        <f>'Raw Data'!LQ160</f>
        <v>0</v>
      </c>
      <c r="DO31">
        <f>'Raw Data'!LR160</f>
        <v>0</v>
      </c>
      <c r="DP31">
        <f>'Raw Data'!LS160</f>
        <v>0</v>
      </c>
      <c r="DQ31">
        <f>'Raw Data'!LT160</f>
        <v>0</v>
      </c>
      <c r="DR31">
        <f>'Raw Data'!LU160</f>
        <v>0</v>
      </c>
      <c r="DS31">
        <f>'Raw Data'!LV160</f>
        <v>0</v>
      </c>
      <c r="DT31">
        <f>'Raw Data'!LW160</f>
        <v>0</v>
      </c>
      <c r="DU31">
        <f>'Raw Data'!LX160</f>
        <v>0</v>
      </c>
      <c r="DV31">
        <f>'Raw Data'!LY160</f>
        <v>0</v>
      </c>
      <c r="DW31">
        <f>'Raw Data'!LZ160</f>
        <v>0</v>
      </c>
      <c r="DX31">
        <f>'Raw Data'!MA160</f>
        <v>0</v>
      </c>
      <c r="DY31">
        <f>'Raw Data'!MB160</f>
        <v>0</v>
      </c>
      <c r="DZ31">
        <f>'Raw Data'!MC160</f>
        <v>0</v>
      </c>
      <c r="EA31">
        <f>'Raw Data'!MD160</f>
        <v>0</v>
      </c>
      <c r="EB31">
        <f>'Raw Data'!ME160</f>
        <v>0</v>
      </c>
      <c r="EC31">
        <f>'Raw Data'!MF160</f>
        <v>0</v>
      </c>
      <c r="ED31">
        <f>'Raw Data'!MG160</f>
        <v>0</v>
      </c>
      <c r="EE31">
        <f>'Raw Data'!MH160</f>
        <v>0</v>
      </c>
      <c r="EF31">
        <f>'Raw Data'!MI160</f>
        <v>0</v>
      </c>
      <c r="EG31">
        <f>'Raw Data'!MJ160</f>
        <v>0</v>
      </c>
      <c r="EH31">
        <f>'Raw Data'!MK160</f>
        <v>0</v>
      </c>
      <c r="EI31">
        <f>'Raw Data'!IC159</f>
        <v>174</v>
      </c>
      <c r="EJ31">
        <f>'Raw Data'!ID159</f>
        <v>104</v>
      </c>
      <c r="EK31">
        <f>'Raw Data'!IE159</f>
        <v>195</v>
      </c>
      <c r="EL31">
        <f>'Raw Data'!IF159</f>
        <v>189</v>
      </c>
      <c r="EM31">
        <f>'Raw Data'!IG159</f>
        <v>150</v>
      </c>
      <c r="EN31">
        <f>'Raw Data'!IH159</f>
        <v>189</v>
      </c>
      <c r="EO31">
        <f>'Raw Data'!II159</f>
        <v>282</v>
      </c>
      <c r="EP31">
        <f>'Raw Data'!IJ159</f>
        <v>189</v>
      </c>
      <c r="EQ31">
        <f>'Raw Data'!IK159</f>
        <v>276</v>
      </c>
      <c r="ER31">
        <f>'Raw Data'!IL159</f>
        <v>254</v>
      </c>
      <c r="ES31">
        <f>'Raw Data'!IM159</f>
        <v>211</v>
      </c>
      <c r="ET31">
        <f>'Raw Data'!IN159</f>
        <v>176</v>
      </c>
    </row>
    <row r="32" spans="1:170" ht="14.25" customHeight="1" x14ac:dyDescent="0.3">
      <c r="A32">
        <f>'Raw Data'!IB160</f>
        <v>2021</v>
      </c>
      <c r="B32">
        <f>'Raw Data'!IC160</f>
        <v>184</v>
      </c>
      <c r="C32">
        <f>'Raw Data'!ID160</f>
        <v>203</v>
      </c>
      <c r="D32">
        <f>'Raw Data'!IE160</f>
        <v>228</v>
      </c>
      <c r="E32">
        <f>'Raw Data'!IF160</f>
        <v>204</v>
      </c>
      <c r="F32">
        <f>'Raw Data'!IG160</f>
        <v>119</v>
      </c>
      <c r="G32">
        <f>'Raw Data'!IH160</f>
        <v>158</v>
      </c>
      <c r="H32">
        <f>'Raw Data'!II160</f>
        <v>145</v>
      </c>
      <c r="I32">
        <f>'Raw Data'!IJ160</f>
        <v>139</v>
      </c>
      <c r="J32">
        <f>'Raw Data'!IK160</f>
        <v>146</v>
      </c>
      <c r="K32">
        <f>'Raw Data'!IL160</f>
        <v>162</v>
      </c>
      <c r="L32">
        <f>'Raw Data'!IM160</f>
        <v>208</v>
      </c>
      <c r="M32">
        <f>'Raw Data'!IN160</f>
        <v>165</v>
      </c>
      <c r="N32" t="e">
        <f>'Raw Data'!#REF!</f>
        <v>#REF!</v>
      </c>
      <c r="O32" t="e">
        <f>'Raw Data'!#REF!</f>
        <v>#REF!</v>
      </c>
      <c r="P32" t="e">
        <f>'Raw Data'!#REF!</f>
        <v>#REF!</v>
      </c>
      <c r="Q32" t="e">
        <f>'Raw Data'!#REF!</f>
        <v>#REF!</v>
      </c>
      <c r="R32" t="e">
        <f>'Raw Data'!#REF!</f>
        <v>#REF!</v>
      </c>
      <c r="S32" t="e">
        <f>'Raw Data'!#REF!</f>
        <v>#REF!</v>
      </c>
      <c r="T32" t="e">
        <f>'Raw Data'!#REF!</f>
        <v>#REF!</v>
      </c>
      <c r="U32" t="e">
        <f>'Raw Data'!#REF!</f>
        <v>#REF!</v>
      </c>
      <c r="V32" t="e">
        <f>'Raw Data'!#REF!</f>
        <v>#REF!</v>
      </c>
      <c r="W32" t="e">
        <f>'Raw Data'!#REF!</f>
        <v>#REF!</v>
      </c>
      <c r="X32" t="e">
        <f>'Raw Data'!#REF!</f>
        <v>#REF!</v>
      </c>
      <c r="Y32" t="e">
        <f>'Raw Data'!#REF!</f>
        <v>#REF!</v>
      </c>
      <c r="Z32" t="e">
        <f>'Raw Data'!#REF!</f>
        <v>#REF!</v>
      </c>
      <c r="AA32" t="e">
        <f>'Raw Data'!#REF!</f>
        <v>#REF!</v>
      </c>
      <c r="AB32" t="e">
        <f>'Raw Data'!#REF!</f>
        <v>#REF!</v>
      </c>
      <c r="AC32" t="e">
        <f>'Raw Data'!#REF!</f>
        <v>#REF!</v>
      </c>
      <c r="AD32" t="e">
        <f>'Raw Data'!#REF!</f>
        <v>#REF!</v>
      </c>
      <c r="AE32" t="e">
        <f>'Raw Data'!#REF!</f>
        <v>#REF!</v>
      </c>
      <c r="AF32" t="e">
        <f>'Raw Data'!#REF!</f>
        <v>#REF!</v>
      </c>
      <c r="AG32" t="e">
        <f>'Raw Data'!#REF!</f>
        <v>#REF!</v>
      </c>
      <c r="AH32" t="e">
        <f>'Raw Data'!#REF!</f>
        <v>#REF!</v>
      </c>
      <c r="AI32" t="e">
        <f>'Raw Data'!#REF!</f>
        <v>#REF!</v>
      </c>
      <c r="AJ32" t="e">
        <f>'Raw Data'!#REF!</f>
        <v>#REF!</v>
      </c>
      <c r="AK32" t="e">
        <f>'Raw Data'!#REF!</f>
        <v>#REF!</v>
      </c>
      <c r="AL32">
        <f>'Raw Data'!IO161</f>
        <v>0</v>
      </c>
      <c r="AM32">
        <f>'Raw Data'!IP161</f>
        <v>0</v>
      </c>
      <c r="AN32">
        <f>'Raw Data'!IQ161</f>
        <v>0</v>
      </c>
      <c r="AO32">
        <f>'Raw Data'!IR161</f>
        <v>0</v>
      </c>
      <c r="AP32">
        <f>'Raw Data'!IS161</f>
        <v>0</v>
      </c>
      <c r="AQ32">
        <f>'Raw Data'!IT161</f>
        <v>0</v>
      </c>
      <c r="AR32">
        <f>'Raw Data'!IU161</f>
        <v>0</v>
      </c>
      <c r="AS32">
        <f>'Raw Data'!IV161</f>
        <v>0</v>
      </c>
      <c r="AT32">
        <f>'Raw Data'!IW161</f>
        <v>0</v>
      </c>
      <c r="AU32">
        <f>'Raw Data'!IX161</f>
        <v>0</v>
      </c>
      <c r="AV32">
        <f>'Raw Data'!IY161</f>
        <v>0</v>
      </c>
      <c r="AW32">
        <f>'Raw Data'!IZ161</f>
        <v>0</v>
      </c>
      <c r="AX32">
        <f>'Raw Data'!JA161</f>
        <v>0</v>
      </c>
      <c r="AY32">
        <f>'Raw Data'!JB161</f>
        <v>0</v>
      </c>
      <c r="AZ32">
        <f>'Raw Data'!JC161</f>
        <v>0</v>
      </c>
      <c r="BA32">
        <f>'Raw Data'!JD161</f>
        <v>0</v>
      </c>
      <c r="BB32">
        <f>'Raw Data'!JE161</f>
        <v>0</v>
      </c>
      <c r="BC32">
        <f>'Raw Data'!JF161</f>
        <v>0</v>
      </c>
      <c r="BD32">
        <f>'Raw Data'!JG161</f>
        <v>0</v>
      </c>
      <c r="BE32">
        <f>'Raw Data'!JH161</f>
        <v>0</v>
      </c>
      <c r="BF32">
        <f>'Raw Data'!JI161</f>
        <v>0</v>
      </c>
      <c r="BG32">
        <f>'Raw Data'!JJ161</f>
        <v>0</v>
      </c>
      <c r="BH32">
        <f>'Raw Data'!JK161</f>
        <v>0</v>
      </c>
      <c r="BI32">
        <f>'Raw Data'!JL161</f>
        <v>0</v>
      </c>
      <c r="BJ32">
        <f>'Raw Data'!JM161</f>
        <v>0</v>
      </c>
      <c r="BK32">
        <f>'Raw Data'!JN161</f>
        <v>0</v>
      </c>
      <c r="BL32">
        <f>'Raw Data'!JO161</f>
        <v>0</v>
      </c>
      <c r="BM32">
        <f>'Raw Data'!JP161</f>
        <v>0</v>
      </c>
      <c r="BN32">
        <f>'Raw Data'!JQ161</f>
        <v>0</v>
      </c>
      <c r="BO32">
        <f>'Raw Data'!JR161</f>
        <v>0</v>
      </c>
      <c r="BP32">
        <f>'Raw Data'!JS161</f>
        <v>0</v>
      </c>
      <c r="BQ32">
        <f>'Raw Data'!JT161</f>
        <v>0</v>
      </c>
      <c r="BR32">
        <f>'Raw Data'!JU161</f>
        <v>0</v>
      </c>
      <c r="BS32">
        <f>'Raw Data'!JV161</f>
        <v>0</v>
      </c>
      <c r="BT32">
        <f>'Raw Data'!JW161</f>
        <v>0</v>
      </c>
      <c r="BU32">
        <f>'Raw Data'!JX161</f>
        <v>0</v>
      </c>
      <c r="BV32">
        <f>'Raw Data'!JY161</f>
        <v>0</v>
      </c>
      <c r="BW32">
        <f>'Raw Data'!JZ161</f>
        <v>0</v>
      </c>
      <c r="BX32">
        <f>'Raw Data'!KA161</f>
        <v>0</v>
      </c>
      <c r="BY32">
        <f>'Raw Data'!KB161</f>
        <v>0</v>
      </c>
      <c r="BZ32">
        <f>'Raw Data'!KC161</f>
        <v>0</v>
      </c>
      <c r="CA32">
        <f>'Raw Data'!KD161</f>
        <v>0</v>
      </c>
      <c r="CB32">
        <f>'Raw Data'!KE161</f>
        <v>0</v>
      </c>
      <c r="CC32">
        <f>'Raw Data'!KF161</f>
        <v>0</v>
      </c>
      <c r="CD32">
        <f>'Raw Data'!KG161</f>
        <v>0</v>
      </c>
      <c r="CE32">
        <f>'Raw Data'!KH161</f>
        <v>0</v>
      </c>
      <c r="CF32">
        <f>'Raw Data'!KI161</f>
        <v>0</v>
      </c>
      <c r="CG32">
        <f>'Raw Data'!KJ161</f>
        <v>0</v>
      </c>
      <c r="CH32">
        <f>'Raw Data'!KK161</f>
        <v>0</v>
      </c>
      <c r="CI32">
        <f>'Raw Data'!KL161</f>
        <v>0</v>
      </c>
      <c r="CJ32">
        <f>'Raw Data'!KM161</f>
        <v>0</v>
      </c>
      <c r="CK32">
        <f>'Raw Data'!KN161</f>
        <v>0</v>
      </c>
      <c r="CL32">
        <f>'Raw Data'!KO161</f>
        <v>0</v>
      </c>
      <c r="CM32">
        <f>'Raw Data'!KP161</f>
        <v>0</v>
      </c>
      <c r="CN32">
        <f>'Raw Data'!KQ161</f>
        <v>0</v>
      </c>
      <c r="CO32">
        <f>'Raw Data'!KR161</f>
        <v>0</v>
      </c>
      <c r="CP32">
        <f>'Raw Data'!KS161</f>
        <v>0</v>
      </c>
      <c r="CQ32">
        <f>'Raw Data'!KT161</f>
        <v>0</v>
      </c>
      <c r="CR32">
        <f>'Raw Data'!KU161</f>
        <v>0</v>
      </c>
      <c r="CS32">
        <f>'Raw Data'!KV161</f>
        <v>0</v>
      </c>
      <c r="CT32">
        <f>'Raw Data'!KW161</f>
        <v>0</v>
      </c>
      <c r="CU32">
        <f>'Raw Data'!KX161</f>
        <v>0</v>
      </c>
      <c r="CV32">
        <f>'Raw Data'!KY161</f>
        <v>0</v>
      </c>
      <c r="CW32">
        <f>'Raw Data'!KZ161</f>
        <v>0</v>
      </c>
      <c r="CX32">
        <f>'Raw Data'!LA161</f>
        <v>0</v>
      </c>
      <c r="CY32">
        <f>'Raw Data'!LB161</f>
        <v>0</v>
      </c>
      <c r="CZ32">
        <f>'Raw Data'!LC161</f>
        <v>0</v>
      </c>
      <c r="DA32">
        <f>'Raw Data'!LD161</f>
        <v>0</v>
      </c>
      <c r="DB32">
        <f>'Raw Data'!LE161</f>
        <v>0</v>
      </c>
      <c r="DC32">
        <f>'Raw Data'!LF161</f>
        <v>0</v>
      </c>
      <c r="DD32">
        <f>'Raw Data'!LG161</f>
        <v>0</v>
      </c>
      <c r="DE32">
        <f>'Raw Data'!LH161</f>
        <v>0</v>
      </c>
      <c r="DF32">
        <f>'Raw Data'!LI161</f>
        <v>0</v>
      </c>
      <c r="DG32">
        <f>'Raw Data'!LJ161</f>
        <v>0</v>
      </c>
      <c r="DH32">
        <f>'Raw Data'!LK161</f>
        <v>0</v>
      </c>
      <c r="DI32">
        <f>'Raw Data'!LL161</f>
        <v>0</v>
      </c>
      <c r="DJ32">
        <f>'Raw Data'!LM161</f>
        <v>0</v>
      </c>
      <c r="DK32">
        <f>'Raw Data'!LN161</f>
        <v>0</v>
      </c>
      <c r="DL32">
        <f>'Raw Data'!LO161</f>
        <v>0</v>
      </c>
      <c r="DM32">
        <f>'Raw Data'!LP161</f>
        <v>0</v>
      </c>
      <c r="DN32">
        <f>'Raw Data'!LQ161</f>
        <v>0</v>
      </c>
      <c r="DO32">
        <f>'Raw Data'!LR161</f>
        <v>0</v>
      </c>
      <c r="DP32">
        <f>'Raw Data'!LS161</f>
        <v>0</v>
      </c>
      <c r="DQ32">
        <f>'Raw Data'!LT161</f>
        <v>0</v>
      </c>
      <c r="DR32">
        <f>'Raw Data'!LU161</f>
        <v>0</v>
      </c>
      <c r="DS32">
        <f>'Raw Data'!LV161</f>
        <v>0</v>
      </c>
      <c r="DT32">
        <f>'Raw Data'!LW161</f>
        <v>0</v>
      </c>
      <c r="DU32">
        <f>'Raw Data'!LX161</f>
        <v>0</v>
      </c>
      <c r="DV32">
        <f>'Raw Data'!LY161</f>
        <v>0</v>
      </c>
      <c r="DW32">
        <f>'Raw Data'!LZ161</f>
        <v>0</v>
      </c>
      <c r="DX32">
        <f>'Raw Data'!MA161</f>
        <v>0</v>
      </c>
      <c r="DY32">
        <f>'Raw Data'!MB161</f>
        <v>0</v>
      </c>
      <c r="DZ32">
        <f>'Raw Data'!MC161</f>
        <v>0</v>
      </c>
      <c r="EA32">
        <f>'Raw Data'!MD161</f>
        <v>0</v>
      </c>
      <c r="EB32">
        <f>'Raw Data'!ME161</f>
        <v>0</v>
      </c>
      <c r="EC32">
        <f>'Raw Data'!MF161</f>
        <v>0</v>
      </c>
      <c r="ED32">
        <f>'Raw Data'!MG161</f>
        <v>0</v>
      </c>
      <c r="EE32">
        <f>'Raw Data'!MH161</f>
        <v>0</v>
      </c>
      <c r="EF32">
        <f>'Raw Data'!MI161</f>
        <v>0</v>
      </c>
      <c r="EG32">
        <f>'Raw Data'!MJ161</f>
        <v>0</v>
      </c>
      <c r="EH32">
        <f>'Raw Data'!MK161</f>
        <v>0</v>
      </c>
      <c r="EI32">
        <f>'Raw Data'!IC160</f>
        <v>184</v>
      </c>
      <c r="EJ32">
        <f>'Raw Data'!ID160</f>
        <v>203</v>
      </c>
      <c r="EK32">
        <f>'Raw Data'!IE160</f>
        <v>228</v>
      </c>
      <c r="EL32">
        <f>'Raw Data'!IF160</f>
        <v>204</v>
      </c>
      <c r="EM32">
        <f>'Raw Data'!IG160</f>
        <v>119</v>
      </c>
      <c r="EN32">
        <f>'Raw Data'!IH160</f>
        <v>158</v>
      </c>
      <c r="EO32">
        <f>'Raw Data'!II160</f>
        <v>145</v>
      </c>
      <c r="EP32">
        <f>'Raw Data'!IJ160</f>
        <v>139</v>
      </c>
      <c r="EQ32">
        <f>'Raw Data'!IK160</f>
        <v>146</v>
      </c>
      <c r="ER32">
        <f>'Raw Data'!IL160</f>
        <v>162</v>
      </c>
      <c r="ES32">
        <f>'Raw Data'!IM160</f>
        <v>208</v>
      </c>
      <c r="ET32">
        <f>'Raw Data'!IN160</f>
        <v>165</v>
      </c>
    </row>
    <row r="33" spans="1:152" ht="14.25" customHeight="1" x14ac:dyDescent="0.3">
      <c r="A33">
        <v>2022</v>
      </c>
      <c r="EI33">
        <f>'Raw Data'!IC161</f>
        <v>190</v>
      </c>
      <c r="EJ33">
        <f>'Raw Data'!ID161</f>
        <v>121</v>
      </c>
      <c r="EK33">
        <f>'Raw Data'!IE161</f>
        <v>199</v>
      </c>
      <c r="EL33">
        <f>'Raw Data'!IF161</f>
        <v>217</v>
      </c>
      <c r="EM33">
        <f>'Raw Data'!IG161</f>
        <v>182</v>
      </c>
      <c r="EN33">
        <f>'Raw Data'!IH161</f>
        <v>126</v>
      </c>
      <c r="EO33">
        <f>'Raw Data'!II161</f>
        <v>88</v>
      </c>
      <c r="EP33">
        <f>'Raw Data'!IJ161</f>
        <v>116</v>
      </c>
      <c r="EQ33">
        <f>'Raw Data'!IK161</f>
        <v>84</v>
      </c>
      <c r="ER33">
        <f>'Raw Data'!IL161</f>
        <v>140</v>
      </c>
      <c r="ES33">
        <f>'Raw Data'!IM161</f>
        <v>209</v>
      </c>
      <c r="ET33">
        <f>'Raw Data'!IN161</f>
        <v>233</v>
      </c>
    </row>
    <row r="34" spans="1:152" ht="14.25" customHeight="1" x14ac:dyDescent="0.3">
      <c r="A34">
        <v>2023</v>
      </c>
      <c r="EI34">
        <f>'Raw Data'!IC162</f>
        <v>101</v>
      </c>
      <c r="EJ34">
        <f>'Raw Data'!ID162</f>
        <v>207</v>
      </c>
      <c r="EK34">
        <f>'Raw Data'!IE162</f>
        <v>138</v>
      </c>
      <c r="EL34">
        <f>'Raw Data'!IF162</f>
        <v>118</v>
      </c>
      <c r="EM34">
        <f>'Raw Data'!IG162</f>
        <v>133</v>
      </c>
      <c r="EN34">
        <f>'Raw Data'!IH162</f>
        <v>191</v>
      </c>
      <c r="EO34">
        <f>'Raw Data'!II162</f>
        <v>89</v>
      </c>
      <c r="EP34">
        <f>'Raw Data'!IJ162</f>
        <v>96</v>
      </c>
      <c r="EQ34">
        <f>'Raw Data'!IK162</f>
        <v>0</v>
      </c>
      <c r="ER34">
        <f>'Raw Data'!IL162</f>
        <v>0</v>
      </c>
      <c r="ES34">
        <f>'Raw Data'!IM162</f>
        <v>0</v>
      </c>
      <c r="ET34">
        <f>'Raw Data'!IN162</f>
        <v>0</v>
      </c>
    </row>
    <row r="35" spans="1:152" ht="14.25" customHeight="1" x14ac:dyDescent="0.3"/>
    <row r="36" spans="1:152" ht="14.25" customHeight="1" thickBot="1" x14ac:dyDescent="0.4">
      <c r="EP36" s="254" t="s">
        <v>362</v>
      </c>
      <c r="EQ36" s="255"/>
      <c r="ER36" s="256"/>
      <c r="ET36" s="254" t="s">
        <v>396</v>
      </c>
      <c r="EU36" s="255"/>
      <c r="EV36" s="256"/>
    </row>
    <row r="37" spans="1:152" ht="14.25" customHeight="1" thickTop="1" x14ac:dyDescent="0.3">
      <c r="EP37" s="6" t="s">
        <v>15</v>
      </c>
      <c r="EQ37" s="6" t="s">
        <v>16</v>
      </c>
      <c r="ER37" s="6" t="s">
        <v>17</v>
      </c>
      <c r="ET37" s="6" t="s">
        <v>15</v>
      </c>
      <c r="EU37" s="6" t="s">
        <v>16</v>
      </c>
      <c r="EV37" s="6" t="s">
        <v>17</v>
      </c>
    </row>
    <row r="38" spans="1:152" ht="14.25" customHeight="1" x14ac:dyDescent="0.35">
      <c r="EP38" s="7" t="s">
        <v>422</v>
      </c>
      <c r="EQ38" s="8">
        <f>EP34</f>
        <v>96</v>
      </c>
      <c r="ER38" s="9">
        <f>(EQ38-EQ39)/EQ39</f>
        <v>-0.17241379310344829</v>
      </c>
      <c r="ET38" s="7">
        <v>2023</v>
      </c>
      <c r="EU38" s="183">
        <f>SUM(EI34:EP34)/8</f>
        <v>134.125</v>
      </c>
      <c r="EV38" s="9">
        <f>(EU38-EU39)/EU39</f>
        <v>-0.13397901533494755</v>
      </c>
    </row>
    <row r="39" spans="1:152" ht="14.25" customHeight="1" x14ac:dyDescent="0.35">
      <c r="EP39" s="7" t="s">
        <v>423</v>
      </c>
      <c r="EQ39" s="8">
        <f>EP33</f>
        <v>116</v>
      </c>
      <c r="ER39" s="9">
        <f>(EQ39-EQ40)/EQ40</f>
        <v>-0.16546762589928057</v>
      </c>
      <c r="ET39" s="7">
        <v>2022</v>
      </c>
      <c r="EU39" s="183">
        <f>SUM(EI33:EP33)/8</f>
        <v>154.875</v>
      </c>
      <c r="EV39" s="9">
        <f>(EU39-EU40)/EU40</f>
        <v>-0.10217391304347827</v>
      </c>
    </row>
    <row r="40" spans="1:152" ht="14.25" customHeight="1" x14ac:dyDescent="0.35">
      <c r="EP40" s="185" t="s">
        <v>424</v>
      </c>
      <c r="EQ40" s="8">
        <f>EP32</f>
        <v>139</v>
      </c>
      <c r="ER40" s="9">
        <f>(EQ40-EQ41)/EQ41</f>
        <v>-0.26455026455026454</v>
      </c>
      <c r="ET40" s="7">
        <v>2021</v>
      </c>
      <c r="EU40" s="183">
        <f>SUM(EI32:EP32)/8</f>
        <v>172.5</v>
      </c>
      <c r="EV40" s="9">
        <f>(EU40-EU41)/EU41</f>
        <v>-6.25E-2</v>
      </c>
    </row>
    <row r="41" spans="1:152" ht="14.25" customHeight="1" x14ac:dyDescent="0.35">
      <c r="EP41" s="7" t="s">
        <v>425</v>
      </c>
      <c r="EQ41" s="8">
        <f>EP31</f>
        <v>189</v>
      </c>
      <c r="ER41" s="9"/>
      <c r="ET41" s="7">
        <v>2020</v>
      </c>
      <c r="EU41" s="183">
        <f>SUM(EI31:EP31)/8</f>
        <v>184</v>
      </c>
      <c r="EV41" s="9"/>
    </row>
    <row r="42" spans="1:152" ht="14.25" customHeight="1" x14ac:dyDescent="0.35">
      <c r="ET42" s="177"/>
      <c r="EU42" s="184"/>
      <c r="EV42" s="48"/>
    </row>
    <row r="43" spans="1:152" ht="14.25" customHeight="1" x14ac:dyDescent="0.3"/>
    <row r="44" spans="1:152" ht="14.25" customHeight="1" x14ac:dyDescent="0.3"/>
    <row r="45" spans="1:152" ht="14.25" customHeight="1" x14ac:dyDescent="0.3"/>
    <row r="46" spans="1:152" ht="14.25" customHeight="1" x14ac:dyDescent="0.3"/>
    <row r="47" spans="1:152" ht="14.25" customHeight="1" x14ac:dyDescent="0.3"/>
    <row r="48" spans="1:152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4">
    <mergeCell ref="EP18:ER18"/>
    <mergeCell ref="EP36:ER36"/>
    <mergeCell ref="ET18:EV18"/>
    <mergeCell ref="ET36:EV36"/>
  </mergeCells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A1003"/>
  <sheetViews>
    <sheetView workbookViewId="0">
      <selection activeCell="F15" sqref="F15:H20"/>
    </sheetView>
  </sheetViews>
  <sheetFormatPr defaultColWidth="12.58203125" defaultRowHeight="15" customHeight="1" x14ac:dyDescent="0.3"/>
  <cols>
    <col min="1" max="1" width="16.08203125" customWidth="1"/>
    <col min="2" max="5" width="7.58203125" customWidth="1"/>
    <col min="6" max="6" width="8.5" customWidth="1"/>
    <col min="7" max="118" width="7.58203125" customWidth="1"/>
  </cols>
  <sheetData>
    <row r="1" spans="1:13" ht="14.25" customHeight="1" x14ac:dyDescent="0.35">
      <c r="A1" s="2" t="s">
        <v>121</v>
      </c>
    </row>
    <row r="2" spans="1:13" ht="14.25" customHeight="1" x14ac:dyDescent="0.3">
      <c r="B2" s="197" t="s">
        <v>0</v>
      </c>
      <c r="C2" s="197" t="s">
        <v>1</v>
      </c>
      <c r="D2" s="197" t="s">
        <v>2</v>
      </c>
      <c r="E2" s="197" t="s">
        <v>3</v>
      </c>
      <c r="F2" s="197" t="s">
        <v>4</v>
      </c>
      <c r="G2" s="197" t="s">
        <v>5</v>
      </c>
      <c r="H2" s="21" t="s">
        <v>52</v>
      </c>
      <c r="I2" s="197" t="s">
        <v>7</v>
      </c>
      <c r="J2" s="197" t="s">
        <v>8</v>
      </c>
      <c r="K2" s="197" t="s">
        <v>9</v>
      </c>
      <c r="L2" s="197" t="s">
        <v>10</v>
      </c>
      <c r="M2" s="197" t="s">
        <v>11</v>
      </c>
    </row>
    <row r="3" spans="1:13" ht="14.25" hidden="1" customHeight="1" x14ac:dyDescent="0.35">
      <c r="A3" s="2">
        <v>2013</v>
      </c>
      <c r="J3" s="2">
        <f>'Raw Data'!DU29</f>
        <v>363</v>
      </c>
      <c r="K3" s="2">
        <f>'Raw Data'!DV29</f>
        <v>379</v>
      </c>
      <c r="L3" s="2">
        <f>'Raw Data'!DW29</f>
        <v>377</v>
      </c>
      <c r="M3" s="2">
        <f>'Raw Data'!DX29</f>
        <v>271</v>
      </c>
    </row>
    <row r="4" spans="1:13" ht="14.25" hidden="1" customHeight="1" x14ac:dyDescent="0.35">
      <c r="A4" s="2">
        <v>2014</v>
      </c>
      <c r="B4" s="2">
        <f>'Raw Data'!DY29</f>
        <v>333</v>
      </c>
      <c r="C4" s="2">
        <f>'Raw Data'!DZ29</f>
        <v>366</v>
      </c>
      <c r="D4" s="2">
        <f>'Raw Data'!EA29</f>
        <v>447</v>
      </c>
      <c r="E4" s="2">
        <f>'Raw Data'!EB29</f>
        <v>462</v>
      </c>
      <c r="F4" s="2">
        <f>'Raw Data'!EC29</f>
        <v>423</v>
      </c>
      <c r="G4" s="2">
        <f>'Raw Data'!ED29</f>
        <v>385</v>
      </c>
      <c r="H4" s="2">
        <f>'Raw Data'!EE29</f>
        <v>368</v>
      </c>
      <c r="I4" s="2">
        <f>'Raw Data'!EF29</f>
        <v>403</v>
      </c>
      <c r="J4" s="2">
        <f>'Raw Data'!EG29</f>
        <v>396</v>
      </c>
      <c r="K4" s="2">
        <f>'Raw Data'!EH29</f>
        <v>384</v>
      </c>
      <c r="L4" s="2">
        <f>'Raw Data'!EI29</f>
        <v>363</v>
      </c>
      <c r="M4" s="2">
        <f>'Raw Data'!EJ29</f>
        <v>269</v>
      </c>
    </row>
    <row r="5" spans="1:13" ht="14.25" hidden="1" customHeight="1" x14ac:dyDescent="0.35">
      <c r="A5" s="2">
        <v>2015</v>
      </c>
      <c r="B5" s="2">
        <f>'Raw Data'!EK29</f>
        <v>330</v>
      </c>
      <c r="C5" s="2">
        <f>'Raw Data'!EL29</f>
        <v>367</v>
      </c>
      <c r="D5" s="2">
        <f>'Raw Data'!EM29</f>
        <v>412</v>
      </c>
      <c r="E5" s="2">
        <f>'Raw Data'!EN29</f>
        <v>475</v>
      </c>
      <c r="F5" s="2">
        <f>'Raw Data'!EO29</f>
        <v>429</v>
      </c>
      <c r="G5" s="2">
        <f>'Raw Data'!EP29</f>
        <v>391</v>
      </c>
      <c r="H5" s="2">
        <f>'Raw Data'!EQ29</f>
        <v>402</v>
      </c>
      <c r="I5" s="2">
        <f>'Raw Data'!ER29</f>
        <v>407</v>
      </c>
      <c r="J5" s="2">
        <f>'Raw Data'!ES29</f>
        <v>435</v>
      </c>
      <c r="K5" s="2">
        <f>'Raw Data'!ET29</f>
        <v>444</v>
      </c>
      <c r="L5" s="2">
        <f>'Raw Data'!EU29</f>
        <v>400</v>
      </c>
      <c r="M5" s="2">
        <f>'Raw Data'!EV29</f>
        <v>335</v>
      </c>
    </row>
    <row r="6" spans="1:13" ht="14.25" hidden="1" customHeight="1" x14ac:dyDescent="0.35">
      <c r="A6" s="2">
        <v>2016</v>
      </c>
      <c r="B6" s="2">
        <f>'Raw Data'!EW29</f>
        <v>345</v>
      </c>
      <c r="C6" s="2">
        <f>'Raw Data'!EX29</f>
        <v>370</v>
      </c>
      <c r="D6" s="2">
        <f>'Raw Data'!EY29</f>
        <v>395</v>
      </c>
      <c r="E6" s="2">
        <f>'Raw Data'!EZ29</f>
        <v>434</v>
      </c>
      <c r="F6" s="2">
        <f>'Raw Data'!FA29</f>
        <v>445</v>
      </c>
      <c r="G6" s="2">
        <f>'Raw Data'!FB29</f>
        <v>389</v>
      </c>
      <c r="H6" s="2">
        <f>'Raw Data'!FC29</f>
        <v>416</v>
      </c>
      <c r="I6" s="2">
        <f>'Raw Data'!FD29</f>
        <v>431</v>
      </c>
      <c r="J6" s="2">
        <f>'Raw Data'!FE29</f>
        <v>426</v>
      </c>
      <c r="K6" s="2">
        <f>'Raw Data'!FF29</f>
        <v>366</v>
      </c>
      <c r="L6" s="2">
        <f>'Raw Data'!FG29</f>
        <v>370</v>
      </c>
      <c r="M6" s="2">
        <f>'Raw Data'!FH29</f>
        <v>267</v>
      </c>
    </row>
    <row r="7" spans="1:13" ht="14.25" hidden="1" customHeight="1" x14ac:dyDescent="0.35">
      <c r="A7" s="2">
        <v>2017</v>
      </c>
      <c r="B7" s="2">
        <f>'Raw Data'!FI29</f>
        <v>330</v>
      </c>
      <c r="C7" s="2">
        <f>'Raw Data'!FJ29</f>
        <v>367</v>
      </c>
      <c r="D7" s="2">
        <f>'Raw Data'!FK29</f>
        <v>451</v>
      </c>
      <c r="E7" s="2">
        <f>'Raw Data'!FL29</f>
        <v>473</v>
      </c>
      <c r="F7" s="2">
        <f>'Raw Data'!FM29</f>
        <v>461</v>
      </c>
      <c r="G7" s="2">
        <f>'Raw Data'!FN29</f>
        <v>410</v>
      </c>
      <c r="H7" s="2">
        <f>'Raw Data'!FO29</f>
        <v>422</v>
      </c>
      <c r="I7" s="2">
        <f>'Raw Data'!FP29</f>
        <v>419</v>
      </c>
      <c r="J7" s="2">
        <f>'Raw Data'!FQ29</f>
        <v>442</v>
      </c>
      <c r="K7" s="2">
        <f>'Raw Data'!FR29</f>
        <v>413</v>
      </c>
      <c r="L7" s="2">
        <f>'Raw Data'!FS29</f>
        <v>390</v>
      </c>
      <c r="M7" s="2">
        <f>'Raw Data'!FT29</f>
        <v>280</v>
      </c>
    </row>
    <row r="8" spans="1:13" ht="14.25" hidden="1" customHeight="1" x14ac:dyDescent="0.35">
      <c r="A8" s="2">
        <v>2018</v>
      </c>
      <c r="B8" s="2">
        <f>'Raw Data'!FU29</f>
        <v>304</v>
      </c>
      <c r="C8" s="2">
        <f>'Raw Data'!FV29</f>
        <v>394</v>
      </c>
      <c r="D8" s="2">
        <f>'Raw Data'!FW29</f>
        <v>414</v>
      </c>
      <c r="E8" s="2">
        <f>'Raw Data'!FX29</f>
        <v>439</v>
      </c>
      <c r="F8" s="2">
        <f>'Raw Data'!FY29</f>
        <v>435</v>
      </c>
      <c r="G8" s="2">
        <f>'Raw Data'!FZ29</f>
        <v>390</v>
      </c>
      <c r="H8" s="2">
        <f>'Raw Data'!GA29</f>
        <v>424</v>
      </c>
      <c r="I8" s="2">
        <f>'Raw Data'!GB29</f>
        <v>416</v>
      </c>
      <c r="J8" s="2">
        <f>'Raw Data'!GC29</f>
        <v>367</v>
      </c>
      <c r="K8" s="2">
        <f>'Raw Data'!GD29</f>
        <v>335</v>
      </c>
      <c r="L8" s="2">
        <f>'Raw Data'!GE29</f>
        <v>345</v>
      </c>
      <c r="M8" s="2">
        <f>'Raw Data'!GF29</f>
        <v>254</v>
      </c>
    </row>
    <row r="9" spans="1:13" ht="14.25" hidden="1" customHeight="1" x14ac:dyDescent="0.35">
      <c r="A9" s="2">
        <v>2019</v>
      </c>
      <c r="B9" s="2">
        <f>'Raw Data'!GG29</f>
        <v>323</v>
      </c>
      <c r="C9" s="2">
        <f>'Raw Data'!GH29</f>
        <v>380</v>
      </c>
      <c r="D9" s="2">
        <f>'Raw Data'!GI29</f>
        <v>451</v>
      </c>
      <c r="E9" s="2">
        <f>'Raw Data'!GJ29</f>
        <v>459</v>
      </c>
      <c r="F9" s="2">
        <f>'Raw Data'!GK29</f>
        <v>423</v>
      </c>
      <c r="G9" s="2">
        <f>'Raw Data'!GL29</f>
        <v>405</v>
      </c>
      <c r="H9" s="2">
        <f>'Raw Data'!GM29</f>
        <v>454</v>
      </c>
      <c r="I9" s="2">
        <f>'Raw Data'!GN29</f>
        <v>435</v>
      </c>
      <c r="J9" s="2">
        <f>'Raw Data'!GO29</f>
        <v>430</v>
      </c>
      <c r="K9" s="2">
        <f>'Raw Data'!GP29</f>
        <v>471</v>
      </c>
      <c r="L9" s="2">
        <f>'Raw Data'!GQ29</f>
        <v>402</v>
      </c>
      <c r="M9" s="2">
        <f>'Raw Data'!GR29</f>
        <v>327</v>
      </c>
    </row>
    <row r="10" spans="1:13" ht="14.25" customHeight="1" x14ac:dyDescent="0.35">
      <c r="A10" s="2">
        <v>2020</v>
      </c>
      <c r="B10" s="2">
        <f>'Raw Data'!GS29</f>
        <v>381</v>
      </c>
      <c r="C10" s="2">
        <f>'Raw Data'!GT29</f>
        <v>500</v>
      </c>
      <c r="D10" s="2">
        <f>'Raw Data'!GU29</f>
        <v>442</v>
      </c>
      <c r="E10" s="2">
        <f>'Raw Data'!GV29</f>
        <v>374</v>
      </c>
      <c r="F10" s="2">
        <f>'Raw Data'!GW29</f>
        <v>549</v>
      </c>
      <c r="G10" s="2">
        <f>'Raw Data'!GX29</f>
        <v>843</v>
      </c>
      <c r="H10" s="2">
        <f>'Raw Data'!GY29</f>
        <v>914</v>
      </c>
      <c r="I10" s="2">
        <f>'Raw Data'!GZ29</f>
        <v>989</v>
      </c>
      <c r="J10" s="2">
        <f>'Raw Data'!HA29</f>
        <v>978</v>
      </c>
      <c r="K10" s="2">
        <f>'Raw Data'!HB29</f>
        <v>926</v>
      </c>
      <c r="L10" s="2">
        <f>'Raw Data'!HC29</f>
        <v>841</v>
      </c>
      <c r="M10" s="2">
        <f>'Raw Data'!HD29</f>
        <v>709</v>
      </c>
    </row>
    <row r="11" spans="1:13" ht="14.25" customHeight="1" x14ac:dyDescent="0.35">
      <c r="A11" s="2">
        <v>2021</v>
      </c>
      <c r="B11" s="2">
        <f>'Raw Data'!HE29</f>
        <v>766</v>
      </c>
      <c r="C11" s="2">
        <f>'Raw Data'!HF29</f>
        <v>825</v>
      </c>
      <c r="D11" s="2">
        <f>'Raw Data'!HG29</f>
        <v>883</v>
      </c>
      <c r="E11" s="2">
        <f>'Raw Data'!HH29</f>
        <v>923</v>
      </c>
      <c r="F11" s="2">
        <f>'Raw Data'!HI29</f>
        <v>856</v>
      </c>
      <c r="G11" s="2">
        <f>'Raw Data'!HJ29</f>
        <v>728</v>
      </c>
      <c r="H11" s="2">
        <f>'Raw Data'!HK29</f>
        <v>708</v>
      </c>
      <c r="I11" s="2">
        <f>'Raw Data'!HL29</f>
        <v>739</v>
      </c>
      <c r="J11" s="2">
        <f>'Raw Data'!HM29</f>
        <v>783</v>
      </c>
      <c r="K11" s="2">
        <f>'Raw Data'!HN29</f>
        <v>776</v>
      </c>
      <c r="L11" s="2">
        <f>'Raw Data'!HO29</f>
        <v>734</v>
      </c>
      <c r="M11" s="2">
        <f>'Raw Data'!HP29</f>
        <v>614</v>
      </c>
    </row>
    <row r="12" spans="1:13" ht="14.25" customHeight="1" x14ac:dyDescent="0.35">
      <c r="A12" s="2">
        <v>2022</v>
      </c>
      <c r="B12" s="2">
        <f>'Raw Data'!HQ29</f>
        <v>651</v>
      </c>
      <c r="C12" s="2">
        <f>'Raw Data'!HR29</f>
        <v>711</v>
      </c>
      <c r="D12" s="2">
        <f>'Raw Data'!HS29</f>
        <v>686</v>
      </c>
      <c r="E12" s="2">
        <f>'Raw Data'!HT29</f>
        <v>663</v>
      </c>
      <c r="F12" s="2">
        <f>'Raw Data'!HU29</f>
        <v>557</v>
      </c>
      <c r="G12" s="2">
        <f>'Raw Data'!HV29</f>
        <v>482</v>
      </c>
      <c r="H12" s="2">
        <f>'Raw Data'!HW29</f>
        <v>488</v>
      </c>
      <c r="I12" s="2">
        <f>'Raw Data'!HX29</f>
        <v>483</v>
      </c>
      <c r="J12" s="2">
        <f>'Raw Data'!HY29</f>
        <v>471</v>
      </c>
      <c r="K12" s="2">
        <f>'Raw Data'!HZ29</f>
        <v>424</v>
      </c>
      <c r="L12" s="2">
        <f>'Raw Data'!IA29</f>
        <v>365</v>
      </c>
      <c r="M12" s="2">
        <f>'Raw Data'!IB29</f>
        <v>308</v>
      </c>
    </row>
    <row r="13" spans="1:13" ht="14.25" customHeight="1" x14ac:dyDescent="0.35">
      <c r="A13" s="2">
        <v>2023</v>
      </c>
      <c r="B13" s="2">
        <f>'Raw Data'!IC29</f>
        <v>402</v>
      </c>
      <c r="C13" s="2">
        <f>'Raw Data'!ID29</f>
        <v>430</v>
      </c>
      <c r="D13" s="2">
        <f>'Raw Data'!IE29</f>
        <v>419</v>
      </c>
      <c r="E13" s="2">
        <f>'Raw Data'!IF29</f>
        <v>418</v>
      </c>
      <c r="F13" s="2">
        <f>'Raw Data'!IG29</f>
        <v>399</v>
      </c>
      <c r="G13" s="2">
        <f>'Raw Data'!IH29</f>
        <v>353</v>
      </c>
      <c r="H13" s="2">
        <f>'Raw Data'!II29</f>
        <v>373</v>
      </c>
      <c r="I13" s="2">
        <f>'Raw Data'!IJ29</f>
        <v>405</v>
      </c>
      <c r="J13" s="2">
        <f>'Raw Data'!IK29</f>
        <v>0</v>
      </c>
      <c r="K13" s="2">
        <f>'Raw Data'!IL29</f>
        <v>0</v>
      </c>
      <c r="L13" s="2">
        <f>'Raw Data'!IM29</f>
        <v>0</v>
      </c>
      <c r="M13" s="2">
        <f>'Raw Data'!IN29</f>
        <v>0</v>
      </c>
    </row>
    <row r="14" spans="1:13" ht="14.25" customHeight="1" x14ac:dyDescent="0.3"/>
    <row r="15" spans="1:13" ht="14.25" customHeight="1" x14ac:dyDescent="0.35">
      <c r="F15" s="254" t="s">
        <v>121</v>
      </c>
      <c r="G15" s="255"/>
      <c r="H15" s="256"/>
    </row>
    <row r="16" spans="1:13" ht="14.25" customHeight="1" x14ac:dyDescent="0.35">
      <c r="F16" s="6" t="s">
        <v>15</v>
      </c>
      <c r="G16" s="6" t="s">
        <v>16</v>
      </c>
      <c r="H16" s="6" t="s">
        <v>17</v>
      </c>
      <c r="K16" s="152"/>
    </row>
    <row r="17" spans="1:157" ht="14.25" customHeight="1" x14ac:dyDescent="0.35">
      <c r="F17" s="7">
        <v>2023</v>
      </c>
      <c r="G17" s="8">
        <f>H13</f>
        <v>373</v>
      </c>
      <c r="H17" s="9">
        <f>(G17-G18)/G18</f>
        <v>-0.23565573770491804</v>
      </c>
      <c r="K17" s="152"/>
    </row>
    <row r="18" spans="1:157" ht="14.25" customHeight="1" x14ac:dyDescent="0.35">
      <c r="F18" s="7">
        <v>2022</v>
      </c>
      <c r="G18" s="8">
        <f>H12</f>
        <v>488</v>
      </c>
      <c r="H18" s="9">
        <f>(G18-G19)/G19</f>
        <v>-0.31073446327683618</v>
      </c>
    </row>
    <row r="19" spans="1:157" ht="14.25" customHeight="1" x14ac:dyDescent="0.35">
      <c r="F19" s="7">
        <v>2021</v>
      </c>
      <c r="G19" s="8">
        <f>H11</f>
        <v>708</v>
      </c>
      <c r="H19" s="9">
        <f>(G19-G20)/G20</f>
        <v>-0.22538293216630198</v>
      </c>
    </row>
    <row r="20" spans="1:157" ht="14.25" customHeight="1" x14ac:dyDescent="0.35">
      <c r="F20" s="7">
        <v>2020</v>
      </c>
      <c r="G20" s="8">
        <f>H10</f>
        <v>914</v>
      </c>
      <c r="H20" s="9"/>
    </row>
    <row r="21" spans="1:157" ht="14.25" customHeight="1" x14ac:dyDescent="0.3"/>
    <row r="22" spans="1:157" ht="14.25" customHeight="1" x14ac:dyDescent="0.3"/>
    <row r="23" spans="1:157" ht="14.25" customHeight="1" x14ac:dyDescent="0.3"/>
    <row r="24" spans="1:157" ht="14.25" customHeight="1" x14ac:dyDescent="0.35">
      <c r="B24" s="1">
        <v>41287</v>
      </c>
      <c r="C24" s="1">
        <v>41318</v>
      </c>
      <c r="D24" s="1">
        <v>41346</v>
      </c>
      <c r="E24" s="1">
        <v>41377</v>
      </c>
      <c r="F24" s="1">
        <v>41407</v>
      </c>
      <c r="G24" s="1">
        <v>41438</v>
      </c>
      <c r="H24" s="1">
        <v>41468</v>
      </c>
      <c r="I24" s="1">
        <v>41499</v>
      </c>
      <c r="J24" s="1">
        <v>41530</v>
      </c>
      <c r="K24" s="1">
        <v>41560</v>
      </c>
      <c r="L24" s="1">
        <v>41591</v>
      </c>
      <c r="M24" s="1">
        <v>41621</v>
      </c>
      <c r="N24" s="1">
        <v>41652</v>
      </c>
      <c r="O24" s="1">
        <v>41683</v>
      </c>
      <c r="P24" s="1">
        <v>41711</v>
      </c>
      <c r="Q24" s="1">
        <v>41742</v>
      </c>
      <c r="R24" s="1">
        <v>41772</v>
      </c>
      <c r="S24" s="1">
        <v>41803</v>
      </c>
      <c r="T24" s="1">
        <v>41833</v>
      </c>
      <c r="U24" s="1">
        <v>41864</v>
      </c>
      <c r="V24" s="1">
        <v>41895</v>
      </c>
      <c r="W24" s="1">
        <v>41925</v>
      </c>
      <c r="X24" s="1">
        <v>41956</v>
      </c>
      <c r="Y24" s="1">
        <v>41986</v>
      </c>
      <c r="Z24" s="1">
        <v>42017</v>
      </c>
      <c r="AA24" s="1">
        <v>42048</v>
      </c>
      <c r="AB24" s="1">
        <v>42076</v>
      </c>
      <c r="AC24" s="1">
        <v>42107</v>
      </c>
      <c r="AD24" s="1">
        <v>42137</v>
      </c>
      <c r="AE24" s="1">
        <v>42168</v>
      </c>
      <c r="AF24" s="1">
        <v>42198</v>
      </c>
      <c r="AG24" s="1">
        <v>42229</v>
      </c>
      <c r="AH24" s="1">
        <v>42260</v>
      </c>
      <c r="AI24" s="1">
        <v>42290</v>
      </c>
      <c r="AJ24" s="1">
        <v>42321</v>
      </c>
      <c r="AK24" s="1">
        <v>42351</v>
      </c>
      <c r="AL24" s="1">
        <v>42382</v>
      </c>
      <c r="AM24" s="1">
        <v>42413</v>
      </c>
      <c r="AN24" s="1">
        <v>42442</v>
      </c>
      <c r="AO24" s="1">
        <v>42473</v>
      </c>
      <c r="AP24" s="1">
        <v>42503</v>
      </c>
      <c r="AQ24" s="1">
        <v>42534</v>
      </c>
      <c r="AR24" s="1">
        <v>42564</v>
      </c>
      <c r="AS24" s="1">
        <v>42595</v>
      </c>
      <c r="AT24" s="1">
        <v>42626</v>
      </c>
      <c r="AU24" s="1">
        <v>42656</v>
      </c>
      <c r="AV24" s="1">
        <v>42687</v>
      </c>
      <c r="AW24" s="1">
        <v>42717</v>
      </c>
      <c r="AX24" s="1">
        <v>42748</v>
      </c>
      <c r="AY24" s="1">
        <v>42779</v>
      </c>
      <c r="AZ24" s="1">
        <v>42807</v>
      </c>
      <c r="BA24" s="1">
        <v>42838</v>
      </c>
      <c r="BB24" s="1">
        <v>42868</v>
      </c>
      <c r="BC24" s="1">
        <v>42899</v>
      </c>
      <c r="BD24" s="1">
        <v>42929</v>
      </c>
      <c r="BE24" s="1">
        <v>42960</v>
      </c>
      <c r="BF24" s="1">
        <v>42991</v>
      </c>
      <c r="BG24" s="1">
        <v>43021</v>
      </c>
      <c r="BH24" s="1">
        <v>43052</v>
      </c>
      <c r="BI24" s="1">
        <v>43082</v>
      </c>
      <c r="BJ24" s="1">
        <v>43113</v>
      </c>
      <c r="BK24" s="1">
        <v>43144</v>
      </c>
      <c r="BL24" s="1">
        <v>43172</v>
      </c>
      <c r="BM24" s="1">
        <v>43203</v>
      </c>
      <c r="BN24" s="1">
        <v>43233</v>
      </c>
      <c r="BO24" s="1">
        <v>43264</v>
      </c>
      <c r="BP24" s="1">
        <v>43294</v>
      </c>
      <c r="BQ24" s="1">
        <v>43325</v>
      </c>
      <c r="BR24" s="1">
        <v>43356</v>
      </c>
      <c r="BS24" s="1">
        <v>43386</v>
      </c>
      <c r="BT24" s="1">
        <v>43417</v>
      </c>
      <c r="BU24" s="1">
        <v>43447</v>
      </c>
      <c r="BV24" s="1">
        <v>43478</v>
      </c>
      <c r="BW24" s="1">
        <v>43509</v>
      </c>
      <c r="BX24" s="1">
        <v>43537</v>
      </c>
      <c r="BY24" s="1">
        <v>43568</v>
      </c>
      <c r="BZ24" s="1">
        <v>43598</v>
      </c>
      <c r="CA24" s="1">
        <v>43629</v>
      </c>
      <c r="CB24" s="1">
        <v>43659</v>
      </c>
      <c r="CC24" s="1">
        <v>43690</v>
      </c>
      <c r="CD24" s="1">
        <v>43721</v>
      </c>
      <c r="CE24" s="1">
        <v>43751</v>
      </c>
      <c r="CF24" s="1">
        <v>43782</v>
      </c>
      <c r="CG24" s="1">
        <v>43812</v>
      </c>
      <c r="CH24" s="1">
        <v>43843</v>
      </c>
      <c r="CI24" s="1">
        <v>43874</v>
      </c>
      <c r="CJ24" s="1">
        <v>43903</v>
      </c>
      <c r="CK24" s="1">
        <v>43934</v>
      </c>
      <c r="CL24" s="1">
        <v>43964</v>
      </c>
      <c r="CM24" s="1">
        <v>43995</v>
      </c>
      <c r="CN24" s="1">
        <v>44025</v>
      </c>
      <c r="CO24" s="1">
        <v>44056</v>
      </c>
      <c r="CP24" s="1">
        <v>44087</v>
      </c>
      <c r="CQ24" s="1">
        <v>44117</v>
      </c>
      <c r="CR24" s="1">
        <v>44148</v>
      </c>
      <c r="CS24" s="1">
        <v>44178</v>
      </c>
      <c r="CT24" s="1">
        <v>44209</v>
      </c>
      <c r="CU24" s="1">
        <v>44240</v>
      </c>
      <c r="CV24" s="1">
        <v>44268</v>
      </c>
      <c r="CW24" s="1">
        <v>44299</v>
      </c>
      <c r="CX24" s="1">
        <v>44329</v>
      </c>
      <c r="CY24" s="1">
        <v>44360</v>
      </c>
      <c r="CZ24" s="1">
        <v>44390</v>
      </c>
      <c r="DA24" s="1">
        <v>44421</v>
      </c>
      <c r="DB24" s="1">
        <v>44452</v>
      </c>
      <c r="DC24" s="1">
        <v>44482</v>
      </c>
      <c r="DD24" s="1">
        <v>44513</v>
      </c>
      <c r="DE24" s="1">
        <v>44543</v>
      </c>
      <c r="DF24" s="1">
        <v>44574</v>
      </c>
      <c r="DG24" s="1">
        <v>44605</v>
      </c>
      <c r="DH24" s="1">
        <v>44633</v>
      </c>
      <c r="DI24" s="1">
        <v>44664</v>
      </c>
      <c r="DJ24" s="1">
        <v>44694</v>
      </c>
      <c r="DK24" s="1">
        <v>44725</v>
      </c>
      <c r="DL24" s="1">
        <v>44755</v>
      </c>
      <c r="DM24" s="1">
        <v>44786</v>
      </c>
      <c r="DN24" s="1">
        <v>44817</v>
      </c>
      <c r="DO24" s="1">
        <v>44847</v>
      </c>
      <c r="DP24" s="1">
        <v>44878</v>
      </c>
      <c r="DQ24" s="1">
        <v>44908</v>
      </c>
      <c r="DR24" s="1">
        <v>44939</v>
      </c>
      <c r="DS24" s="1">
        <v>44970</v>
      </c>
      <c r="DT24" s="1">
        <v>44998</v>
      </c>
      <c r="DU24" s="1">
        <v>45029</v>
      </c>
      <c r="DV24" s="1">
        <v>45059</v>
      </c>
      <c r="DW24" s="1">
        <v>45090</v>
      </c>
      <c r="DX24" s="1">
        <v>45120</v>
      </c>
      <c r="DY24" s="1">
        <v>45151</v>
      </c>
      <c r="DZ24" s="1">
        <v>45182</v>
      </c>
      <c r="EA24" s="1">
        <v>45212</v>
      </c>
      <c r="EB24" s="1">
        <v>45243</v>
      </c>
      <c r="EC24" s="1">
        <v>45273</v>
      </c>
      <c r="ED24" s="1">
        <v>45304</v>
      </c>
      <c r="EE24" s="1">
        <v>45335</v>
      </c>
      <c r="EF24" s="1">
        <v>45364</v>
      </c>
      <c r="EG24" s="1">
        <v>45395</v>
      </c>
      <c r="EH24" s="1">
        <v>45425</v>
      </c>
      <c r="EI24" s="1">
        <v>45456</v>
      </c>
      <c r="EJ24" s="1">
        <v>45486</v>
      </c>
      <c r="EK24" s="1">
        <v>45517</v>
      </c>
      <c r="EL24" s="1">
        <v>45548</v>
      </c>
      <c r="EM24" s="1">
        <v>45578</v>
      </c>
      <c r="EN24" s="1">
        <v>45609</v>
      </c>
      <c r="EO24" s="1">
        <v>45639</v>
      </c>
      <c r="EP24" s="1">
        <v>45670</v>
      </c>
      <c r="EQ24" s="1">
        <v>45701</v>
      </c>
      <c r="ER24" s="1">
        <v>45729</v>
      </c>
      <c r="ES24" s="1">
        <v>45760</v>
      </c>
      <c r="ET24" s="1">
        <v>45790</v>
      </c>
      <c r="EU24" s="1">
        <v>45821</v>
      </c>
      <c r="EV24" s="1">
        <v>45851</v>
      </c>
      <c r="EW24" s="1">
        <v>45882</v>
      </c>
      <c r="EX24" s="1">
        <v>45913</v>
      </c>
      <c r="EY24" s="1">
        <v>45943</v>
      </c>
      <c r="EZ24" s="1">
        <v>45974</v>
      </c>
      <c r="FA24" s="1">
        <v>46004</v>
      </c>
    </row>
    <row r="25" spans="1:157" ht="14.25" customHeight="1" x14ac:dyDescent="0.35">
      <c r="A25" t="s">
        <v>356</v>
      </c>
      <c r="B25" s="2">
        <f t="shared" ref="B25:M25" si="0">B4</f>
        <v>333</v>
      </c>
      <c r="C25" s="2">
        <f t="shared" si="0"/>
        <v>366</v>
      </c>
      <c r="D25" s="2">
        <f t="shared" si="0"/>
        <v>447</v>
      </c>
      <c r="E25" s="2">
        <f t="shared" si="0"/>
        <v>462</v>
      </c>
      <c r="F25" s="2">
        <f>F4</f>
        <v>423</v>
      </c>
      <c r="G25" s="2">
        <f>G4</f>
        <v>385</v>
      </c>
      <c r="H25" s="2">
        <f>H4</f>
        <v>368</v>
      </c>
      <c r="I25" s="2">
        <f t="shared" si="0"/>
        <v>403</v>
      </c>
      <c r="J25" s="2">
        <f t="shared" si="0"/>
        <v>396</v>
      </c>
      <c r="K25" s="2">
        <f t="shared" si="0"/>
        <v>384</v>
      </c>
      <c r="L25" s="2">
        <f t="shared" si="0"/>
        <v>363</v>
      </c>
      <c r="M25" s="2">
        <f t="shared" si="0"/>
        <v>269</v>
      </c>
      <c r="N25" s="2">
        <f t="shared" ref="N25:Y25" si="1">B5</f>
        <v>330</v>
      </c>
      <c r="O25" s="2">
        <f t="shared" si="1"/>
        <v>367</v>
      </c>
      <c r="P25" s="2">
        <f t="shared" si="1"/>
        <v>412</v>
      </c>
      <c r="Q25" s="2">
        <f t="shared" si="1"/>
        <v>475</v>
      </c>
      <c r="R25" s="2">
        <f t="shared" si="1"/>
        <v>429</v>
      </c>
      <c r="S25" s="2">
        <f t="shared" si="1"/>
        <v>391</v>
      </c>
      <c r="T25" s="2">
        <f t="shared" si="1"/>
        <v>402</v>
      </c>
      <c r="U25" s="2">
        <f t="shared" si="1"/>
        <v>407</v>
      </c>
      <c r="V25" s="2">
        <f t="shared" si="1"/>
        <v>435</v>
      </c>
      <c r="W25" s="2">
        <f t="shared" si="1"/>
        <v>444</v>
      </c>
      <c r="X25" s="2">
        <f t="shared" si="1"/>
        <v>400</v>
      </c>
      <c r="Y25" s="2">
        <f t="shared" si="1"/>
        <v>335</v>
      </c>
      <c r="Z25" s="2">
        <f t="shared" ref="Z25:AK25" si="2">B5</f>
        <v>330</v>
      </c>
      <c r="AA25" s="2">
        <f t="shared" si="2"/>
        <v>367</v>
      </c>
      <c r="AB25" s="2">
        <f t="shared" si="2"/>
        <v>412</v>
      </c>
      <c r="AC25" s="2">
        <f t="shared" si="2"/>
        <v>475</v>
      </c>
      <c r="AD25" s="2">
        <f t="shared" si="2"/>
        <v>429</v>
      </c>
      <c r="AE25" s="2">
        <f t="shared" si="2"/>
        <v>391</v>
      </c>
      <c r="AF25" s="2">
        <f t="shared" si="2"/>
        <v>402</v>
      </c>
      <c r="AG25" s="2">
        <f t="shared" si="2"/>
        <v>407</v>
      </c>
      <c r="AH25" s="2">
        <f t="shared" si="2"/>
        <v>435</v>
      </c>
      <c r="AI25" s="2">
        <f t="shared" si="2"/>
        <v>444</v>
      </c>
      <c r="AJ25" s="2">
        <f t="shared" si="2"/>
        <v>400</v>
      </c>
      <c r="AK25" s="2">
        <f t="shared" si="2"/>
        <v>335</v>
      </c>
      <c r="AL25" s="2">
        <f t="shared" ref="AL25:AW25" si="3">B6</f>
        <v>345</v>
      </c>
      <c r="AM25" s="2">
        <f t="shared" si="3"/>
        <v>370</v>
      </c>
      <c r="AN25" s="2">
        <f t="shared" si="3"/>
        <v>395</v>
      </c>
      <c r="AO25" s="2">
        <f t="shared" si="3"/>
        <v>434</v>
      </c>
      <c r="AP25" s="2">
        <f t="shared" si="3"/>
        <v>445</v>
      </c>
      <c r="AQ25" s="2">
        <f t="shared" si="3"/>
        <v>389</v>
      </c>
      <c r="AR25" s="2">
        <f t="shared" si="3"/>
        <v>416</v>
      </c>
      <c r="AS25" s="2">
        <f t="shared" si="3"/>
        <v>431</v>
      </c>
      <c r="AT25" s="2">
        <f t="shared" si="3"/>
        <v>426</v>
      </c>
      <c r="AU25" s="2">
        <f t="shared" si="3"/>
        <v>366</v>
      </c>
      <c r="AV25" s="2">
        <f t="shared" si="3"/>
        <v>370</v>
      </c>
      <c r="AW25" s="2">
        <f t="shared" si="3"/>
        <v>267</v>
      </c>
      <c r="AX25" s="2">
        <f t="shared" ref="AX25:BI25" si="4">B7</f>
        <v>330</v>
      </c>
      <c r="AY25" s="2">
        <f t="shared" si="4"/>
        <v>367</v>
      </c>
      <c r="AZ25" s="2">
        <f t="shared" si="4"/>
        <v>451</v>
      </c>
      <c r="BA25" s="2">
        <f t="shared" si="4"/>
        <v>473</v>
      </c>
      <c r="BB25" s="2">
        <f t="shared" si="4"/>
        <v>461</v>
      </c>
      <c r="BC25" s="2">
        <f t="shared" si="4"/>
        <v>410</v>
      </c>
      <c r="BD25" s="2">
        <f t="shared" si="4"/>
        <v>422</v>
      </c>
      <c r="BE25" s="2">
        <f t="shared" si="4"/>
        <v>419</v>
      </c>
      <c r="BF25" s="2">
        <f t="shared" si="4"/>
        <v>442</v>
      </c>
      <c r="BG25" s="2">
        <f t="shared" si="4"/>
        <v>413</v>
      </c>
      <c r="BH25" s="2">
        <f t="shared" si="4"/>
        <v>390</v>
      </c>
      <c r="BI25" s="2">
        <f t="shared" si="4"/>
        <v>280</v>
      </c>
      <c r="BJ25" s="2">
        <f t="shared" ref="BJ25:BU25" si="5">B8</f>
        <v>304</v>
      </c>
      <c r="BK25" s="2">
        <f t="shared" si="5"/>
        <v>394</v>
      </c>
      <c r="BL25" s="2">
        <f t="shared" si="5"/>
        <v>414</v>
      </c>
      <c r="BM25" s="2">
        <f t="shared" si="5"/>
        <v>439</v>
      </c>
      <c r="BN25" s="2">
        <f t="shared" si="5"/>
        <v>435</v>
      </c>
      <c r="BO25" s="2">
        <f t="shared" si="5"/>
        <v>390</v>
      </c>
      <c r="BP25" s="2">
        <f t="shared" si="5"/>
        <v>424</v>
      </c>
      <c r="BQ25" s="2">
        <f t="shared" si="5"/>
        <v>416</v>
      </c>
      <c r="BR25" s="2">
        <f t="shared" si="5"/>
        <v>367</v>
      </c>
      <c r="BS25" s="2">
        <f t="shared" si="5"/>
        <v>335</v>
      </c>
      <c r="BT25" s="2">
        <f t="shared" si="5"/>
        <v>345</v>
      </c>
      <c r="BU25" s="2">
        <f t="shared" si="5"/>
        <v>254</v>
      </c>
      <c r="BV25" s="2">
        <f t="shared" ref="BV25:CG25" si="6">B9</f>
        <v>323</v>
      </c>
      <c r="BW25" s="2">
        <f t="shared" si="6"/>
        <v>380</v>
      </c>
      <c r="BX25" s="2">
        <f t="shared" si="6"/>
        <v>451</v>
      </c>
      <c r="BY25" s="2">
        <f t="shared" si="6"/>
        <v>459</v>
      </c>
      <c r="BZ25" s="2">
        <f t="shared" si="6"/>
        <v>423</v>
      </c>
      <c r="CA25" s="2">
        <f t="shared" si="6"/>
        <v>405</v>
      </c>
      <c r="CB25" s="2">
        <f t="shared" si="6"/>
        <v>454</v>
      </c>
      <c r="CC25" s="2">
        <f t="shared" si="6"/>
        <v>435</v>
      </c>
      <c r="CD25" s="2">
        <f t="shared" si="6"/>
        <v>430</v>
      </c>
      <c r="CE25" s="2">
        <f t="shared" si="6"/>
        <v>471</v>
      </c>
      <c r="CF25" s="2">
        <f t="shared" si="6"/>
        <v>402</v>
      </c>
      <c r="CG25" s="2">
        <f t="shared" si="6"/>
        <v>327</v>
      </c>
      <c r="CH25" s="2">
        <f t="shared" ref="CH25:CS25" si="7">B10</f>
        <v>381</v>
      </c>
      <c r="CI25" s="2">
        <f t="shared" si="7"/>
        <v>500</v>
      </c>
      <c r="CJ25" s="2">
        <f t="shared" si="7"/>
        <v>442</v>
      </c>
      <c r="CK25" s="2">
        <f t="shared" si="7"/>
        <v>374</v>
      </c>
      <c r="CL25" s="2">
        <f t="shared" si="7"/>
        <v>549</v>
      </c>
      <c r="CM25" s="2">
        <f t="shared" si="7"/>
        <v>843</v>
      </c>
      <c r="CN25" s="2">
        <f t="shared" si="7"/>
        <v>914</v>
      </c>
      <c r="CO25" s="2">
        <f t="shared" si="7"/>
        <v>989</v>
      </c>
      <c r="CP25" s="2">
        <f t="shared" si="7"/>
        <v>978</v>
      </c>
      <c r="CQ25" s="2">
        <f t="shared" si="7"/>
        <v>926</v>
      </c>
      <c r="CR25" s="2">
        <f t="shared" si="7"/>
        <v>841</v>
      </c>
      <c r="CS25" s="2">
        <f t="shared" si="7"/>
        <v>709</v>
      </c>
      <c r="CT25" s="2">
        <f>B11</f>
        <v>766</v>
      </c>
      <c r="CU25" s="2">
        <f t="shared" ref="CU25:DA25" si="8">C11</f>
        <v>825</v>
      </c>
      <c r="CV25" s="2">
        <f t="shared" si="8"/>
        <v>883</v>
      </c>
      <c r="CW25" s="2">
        <f t="shared" si="8"/>
        <v>923</v>
      </c>
      <c r="CX25" s="2">
        <f t="shared" si="8"/>
        <v>856</v>
      </c>
      <c r="CY25" s="2">
        <f t="shared" si="8"/>
        <v>728</v>
      </c>
      <c r="CZ25" s="2">
        <f t="shared" si="8"/>
        <v>708</v>
      </c>
      <c r="DA25" s="2">
        <f t="shared" si="8"/>
        <v>739</v>
      </c>
      <c r="DB25" s="2">
        <f>J11</f>
        <v>783</v>
      </c>
      <c r="DC25" s="2">
        <f>K11</f>
        <v>776</v>
      </c>
      <c r="DD25" s="2">
        <f>L11</f>
        <v>734</v>
      </c>
      <c r="DE25" s="2">
        <f>M11</f>
        <v>614</v>
      </c>
      <c r="DF25" s="2">
        <f>B12</f>
        <v>651</v>
      </c>
      <c r="DG25" s="2">
        <f>C12</f>
        <v>711</v>
      </c>
      <c r="DH25" s="2">
        <f t="shared" ref="DH25:DQ25" si="9">D12</f>
        <v>686</v>
      </c>
      <c r="DI25" s="2">
        <f t="shared" si="9"/>
        <v>663</v>
      </c>
      <c r="DJ25" s="2">
        <f t="shared" si="9"/>
        <v>557</v>
      </c>
      <c r="DK25" s="2">
        <f t="shared" si="9"/>
        <v>482</v>
      </c>
      <c r="DL25" s="2">
        <f t="shared" si="9"/>
        <v>488</v>
      </c>
      <c r="DM25" s="2">
        <f t="shared" si="9"/>
        <v>483</v>
      </c>
      <c r="DN25" s="2">
        <f t="shared" si="9"/>
        <v>471</v>
      </c>
      <c r="DO25" s="2">
        <f t="shared" si="9"/>
        <v>424</v>
      </c>
      <c r="DP25" s="2">
        <f t="shared" si="9"/>
        <v>365</v>
      </c>
      <c r="DQ25" s="2">
        <f t="shared" si="9"/>
        <v>308</v>
      </c>
      <c r="DR25" s="2">
        <f>B13</f>
        <v>402</v>
      </c>
      <c r="DS25" s="2">
        <f>C13</f>
        <v>430</v>
      </c>
      <c r="DT25" s="2">
        <f t="shared" ref="DT25:EC25" si="10">D13</f>
        <v>419</v>
      </c>
      <c r="DU25" s="2">
        <f t="shared" si="10"/>
        <v>418</v>
      </c>
      <c r="DV25" s="2">
        <f t="shared" si="10"/>
        <v>399</v>
      </c>
      <c r="DW25" s="2">
        <f t="shared" si="10"/>
        <v>353</v>
      </c>
      <c r="DX25" s="2">
        <f t="shared" si="10"/>
        <v>373</v>
      </c>
      <c r="DY25" s="2">
        <f t="shared" si="10"/>
        <v>405</v>
      </c>
      <c r="DZ25" s="2">
        <f t="shared" si="10"/>
        <v>0</v>
      </c>
      <c r="EA25" s="2">
        <f t="shared" si="10"/>
        <v>0</v>
      </c>
      <c r="EB25" s="2">
        <f t="shared" si="10"/>
        <v>0</v>
      </c>
      <c r="EC25" s="2">
        <f t="shared" si="10"/>
        <v>0</v>
      </c>
      <c r="ED25" s="2">
        <f t="shared" ref="ED25:FA25" si="11">Z12</f>
        <v>0</v>
      </c>
      <c r="EE25" s="2">
        <f t="shared" si="11"/>
        <v>0</v>
      </c>
      <c r="EF25" s="2">
        <f t="shared" si="11"/>
        <v>0</v>
      </c>
      <c r="EG25" s="2">
        <f t="shared" si="11"/>
        <v>0</v>
      </c>
      <c r="EH25" s="2">
        <f t="shared" si="11"/>
        <v>0</v>
      </c>
      <c r="EI25" s="2">
        <f t="shared" si="11"/>
        <v>0</v>
      </c>
      <c r="EJ25" s="2">
        <f t="shared" si="11"/>
        <v>0</v>
      </c>
      <c r="EK25" s="2">
        <f t="shared" si="11"/>
        <v>0</v>
      </c>
      <c r="EL25" s="2">
        <f t="shared" si="11"/>
        <v>0</v>
      </c>
      <c r="EM25" s="2">
        <f t="shared" si="11"/>
        <v>0</v>
      </c>
      <c r="EN25" s="2">
        <f t="shared" si="11"/>
        <v>0</v>
      </c>
      <c r="EO25" s="2">
        <f t="shared" si="11"/>
        <v>0</v>
      </c>
      <c r="EP25" s="2">
        <f t="shared" si="11"/>
        <v>0</v>
      </c>
      <c r="EQ25" s="2">
        <f t="shared" si="11"/>
        <v>0</v>
      </c>
      <c r="ER25" s="2">
        <f t="shared" si="11"/>
        <v>0</v>
      </c>
      <c r="ES25" s="2">
        <f t="shared" si="11"/>
        <v>0</v>
      </c>
      <c r="ET25" s="2">
        <f t="shared" si="11"/>
        <v>0</v>
      </c>
      <c r="EU25" s="2">
        <f t="shared" si="11"/>
        <v>0</v>
      </c>
      <c r="EV25" s="2">
        <f t="shared" si="11"/>
        <v>0</v>
      </c>
      <c r="EW25" s="2">
        <f t="shared" si="11"/>
        <v>0</v>
      </c>
      <c r="EX25" s="2">
        <f t="shared" si="11"/>
        <v>0</v>
      </c>
      <c r="EY25" s="2">
        <f t="shared" si="11"/>
        <v>0</v>
      </c>
      <c r="EZ25" s="2">
        <f t="shared" si="11"/>
        <v>0</v>
      </c>
      <c r="FA25" s="2">
        <f t="shared" si="11"/>
        <v>0</v>
      </c>
    </row>
    <row r="26" spans="1:157" ht="14.25" customHeight="1" x14ac:dyDescent="0.3"/>
    <row r="27" spans="1:157" ht="14.25" customHeight="1" x14ac:dyDescent="0.3"/>
    <row r="28" spans="1:157" ht="14.25" customHeight="1" x14ac:dyDescent="0.3"/>
    <row r="29" spans="1:157" ht="14.25" customHeight="1" x14ac:dyDescent="0.3"/>
    <row r="30" spans="1:157" ht="14.25" customHeight="1" x14ac:dyDescent="0.3"/>
    <row r="31" spans="1:157" ht="14.25" customHeight="1" x14ac:dyDescent="0.3"/>
    <row r="32" spans="1:157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</sheetData>
  <mergeCells count="1">
    <mergeCell ref="F15:H15"/>
  </mergeCells>
  <pageMargins left="0.7" right="0.7" top="0.75" bottom="0.75" header="0" footer="0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O1067"/>
  <sheetViews>
    <sheetView topLeftCell="A31" workbookViewId="0">
      <selection activeCell="H19" sqref="H19"/>
    </sheetView>
  </sheetViews>
  <sheetFormatPr defaultColWidth="12.58203125" defaultRowHeight="15" customHeight="1" x14ac:dyDescent="0.3"/>
  <cols>
    <col min="1" max="1" width="21.08203125" customWidth="1"/>
    <col min="2" max="3" width="7.58203125" customWidth="1"/>
    <col min="4" max="4" width="6.4140625" bestFit="1" customWidth="1"/>
    <col min="5" max="5" width="20.5" bestFit="1" customWidth="1"/>
    <col min="6" max="8" width="7.58203125" customWidth="1"/>
    <col min="9" max="9" width="18.4140625" customWidth="1"/>
    <col min="10" max="12" width="7.58203125" customWidth="1"/>
    <col min="13" max="13" width="21.1640625" bestFit="1" customWidth="1"/>
    <col min="14" max="14" width="18.08203125" bestFit="1" customWidth="1"/>
    <col min="15" max="26" width="7.58203125" customWidth="1"/>
  </cols>
  <sheetData>
    <row r="1" spans="1:15" ht="15" customHeight="1" x14ac:dyDescent="0.35">
      <c r="B1" s="3">
        <v>44946</v>
      </c>
      <c r="C1" s="3">
        <v>44958</v>
      </c>
      <c r="D1" s="3">
        <v>45010</v>
      </c>
      <c r="E1" s="3">
        <v>45042</v>
      </c>
      <c r="F1" s="3">
        <v>45074</v>
      </c>
      <c r="G1" s="3">
        <v>45106</v>
      </c>
      <c r="H1" s="3">
        <v>45138</v>
      </c>
      <c r="I1" s="3">
        <v>45139</v>
      </c>
      <c r="J1" s="3">
        <v>45172</v>
      </c>
      <c r="K1" s="3">
        <v>45203</v>
      </c>
      <c r="L1" s="3">
        <v>45253</v>
      </c>
      <c r="M1" s="3">
        <v>45283</v>
      </c>
      <c r="N1" s="2" t="s">
        <v>122</v>
      </c>
    </row>
    <row r="2" spans="1:15" ht="15" customHeight="1" x14ac:dyDescent="0.35">
      <c r="A2" s="39" t="s">
        <v>408</v>
      </c>
      <c r="B2" s="2">
        <v>0</v>
      </c>
      <c r="C2" s="2">
        <v>0</v>
      </c>
      <c r="D2">
        <v>0</v>
      </c>
      <c r="E2" s="2">
        <v>0</v>
      </c>
      <c r="F2" s="2">
        <v>0</v>
      </c>
      <c r="G2" s="2">
        <v>0</v>
      </c>
      <c r="H2" s="2">
        <v>0</v>
      </c>
      <c r="I2" s="2"/>
      <c r="J2" s="2"/>
      <c r="K2" s="2"/>
      <c r="L2" s="2"/>
      <c r="M2" s="39"/>
      <c r="N2" s="49">
        <f>SUM(B2:M2)</f>
        <v>0</v>
      </c>
      <c r="O2" s="39" t="s">
        <v>408</v>
      </c>
    </row>
    <row r="3" spans="1:15" ht="15" customHeight="1" x14ac:dyDescent="0.35">
      <c r="A3" s="39" t="s">
        <v>374</v>
      </c>
      <c r="B3" s="2">
        <v>1</v>
      </c>
      <c r="C3" s="2">
        <v>2</v>
      </c>
      <c r="D3" s="2">
        <v>2</v>
      </c>
      <c r="E3" s="2">
        <v>1</v>
      </c>
      <c r="F3" s="2">
        <v>3</v>
      </c>
      <c r="G3" s="2">
        <v>1</v>
      </c>
      <c r="H3" s="2">
        <v>0</v>
      </c>
      <c r="I3" s="2"/>
      <c r="J3" s="2"/>
      <c r="K3" s="2"/>
      <c r="L3" s="2"/>
      <c r="M3" s="39"/>
      <c r="N3" s="49">
        <f t="shared" ref="N3:N19" si="0">SUM(B3:M3)</f>
        <v>10</v>
      </c>
      <c r="O3" s="39" t="s">
        <v>374</v>
      </c>
    </row>
    <row r="4" spans="1:15" ht="15" customHeight="1" x14ac:dyDescent="0.35">
      <c r="A4" s="39" t="s">
        <v>409</v>
      </c>
      <c r="B4" s="2">
        <v>3</v>
      </c>
      <c r="C4" s="2">
        <v>2</v>
      </c>
      <c r="D4" s="2">
        <v>1</v>
      </c>
      <c r="E4" s="2">
        <v>2</v>
      </c>
      <c r="F4" s="2">
        <v>1</v>
      </c>
      <c r="G4" s="2">
        <v>2</v>
      </c>
      <c r="H4" s="2">
        <v>2</v>
      </c>
      <c r="I4" s="2"/>
      <c r="J4" s="2"/>
      <c r="K4" s="2"/>
      <c r="L4" s="146"/>
      <c r="M4" s="146"/>
      <c r="N4" s="49">
        <f t="shared" si="0"/>
        <v>13</v>
      </c>
      <c r="O4" s="39" t="s">
        <v>409</v>
      </c>
    </row>
    <row r="5" spans="1:15" ht="15" customHeight="1" x14ac:dyDescent="0.35">
      <c r="A5" s="39" t="s">
        <v>375</v>
      </c>
      <c r="B5" s="2">
        <v>3</v>
      </c>
      <c r="C5" s="2">
        <v>4</v>
      </c>
      <c r="D5" s="2">
        <v>2</v>
      </c>
      <c r="E5" s="2">
        <v>5</v>
      </c>
      <c r="F5" s="2">
        <v>2</v>
      </c>
      <c r="G5" s="2">
        <v>1</v>
      </c>
      <c r="H5" s="2">
        <v>1</v>
      </c>
      <c r="I5" s="2"/>
      <c r="J5" s="2"/>
      <c r="K5" s="2"/>
      <c r="L5" s="2"/>
      <c r="M5" s="2"/>
      <c r="N5" s="49">
        <f t="shared" si="0"/>
        <v>18</v>
      </c>
      <c r="O5" s="39" t="s">
        <v>375</v>
      </c>
    </row>
    <row r="6" spans="1:15" ht="15" customHeight="1" x14ac:dyDescent="0.35">
      <c r="A6" s="39" t="s">
        <v>410</v>
      </c>
      <c r="B6" s="2">
        <v>3</v>
      </c>
      <c r="C6" s="2">
        <v>0</v>
      </c>
      <c r="D6" s="2">
        <v>2</v>
      </c>
      <c r="E6" s="2">
        <v>1</v>
      </c>
      <c r="F6" s="2">
        <v>1</v>
      </c>
      <c r="G6" s="2">
        <v>3</v>
      </c>
      <c r="H6" s="2">
        <v>0</v>
      </c>
      <c r="I6" s="49"/>
      <c r="J6" s="49"/>
      <c r="K6" s="49"/>
      <c r="L6" s="49"/>
      <c r="M6" s="49"/>
      <c r="N6" s="49">
        <f t="shared" si="0"/>
        <v>10</v>
      </c>
      <c r="O6" s="39" t="s">
        <v>410</v>
      </c>
    </row>
    <row r="7" spans="1:15" ht="15" customHeight="1" x14ac:dyDescent="0.35">
      <c r="A7" s="39" t="s">
        <v>376</v>
      </c>
      <c r="B7" s="49">
        <v>0</v>
      </c>
      <c r="C7" s="49">
        <v>1</v>
      </c>
      <c r="D7" s="49">
        <v>2</v>
      </c>
      <c r="E7" s="49">
        <v>1</v>
      </c>
      <c r="F7" s="49">
        <v>1</v>
      </c>
      <c r="G7" s="49">
        <v>1</v>
      </c>
      <c r="H7" s="49">
        <v>0</v>
      </c>
      <c r="I7" s="2"/>
      <c r="J7" s="2"/>
      <c r="K7" s="2"/>
      <c r="L7" s="2"/>
      <c r="M7" s="2"/>
      <c r="N7" s="49">
        <f t="shared" si="0"/>
        <v>6</v>
      </c>
      <c r="O7" s="39" t="s">
        <v>376</v>
      </c>
    </row>
    <row r="8" spans="1:15" ht="15" customHeight="1" x14ac:dyDescent="0.35">
      <c r="A8" s="39" t="s">
        <v>411</v>
      </c>
      <c r="B8" s="2">
        <v>2</v>
      </c>
      <c r="C8" s="2">
        <v>8</v>
      </c>
      <c r="D8" s="2">
        <v>5</v>
      </c>
      <c r="E8" s="2">
        <v>1</v>
      </c>
      <c r="F8" s="2">
        <v>3</v>
      </c>
      <c r="G8" s="2">
        <v>5</v>
      </c>
      <c r="H8" s="2">
        <v>1</v>
      </c>
      <c r="I8" s="49"/>
      <c r="J8" s="49"/>
      <c r="K8" s="49"/>
      <c r="L8" s="49"/>
      <c r="M8" s="49"/>
      <c r="N8" s="49">
        <f t="shared" si="0"/>
        <v>25</v>
      </c>
      <c r="O8" s="39" t="s">
        <v>411</v>
      </c>
    </row>
    <row r="9" spans="1:15" ht="15" customHeight="1" x14ac:dyDescent="0.35">
      <c r="A9" s="39" t="s">
        <v>377</v>
      </c>
      <c r="B9" s="49">
        <v>11</v>
      </c>
      <c r="C9" s="49">
        <v>6</v>
      </c>
      <c r="D9" s="49">
        <v>10</v>
      </c>
      <c r="E9" s="49">
        <v>7</v>
      </c>
      <c r="F9" s="49">
        <v>8</v>
      </c>
      <c r="G9" s="49">
        <v>6</v>
      </c>
      <c r="H9" s="49">
        <v>3</v>
      </c>
      <c r="I9" s="2"/>
      <c r="J9" s="2"/>
      <c r="K9" s="2"/>
      <c r="L9" s="2"/>
      <c r="M9" s="2"/>
      <c r="N9" s="49">
        <f t="shared" si="0"/>
        <v>51</v>
      </c>
      <c r="O9" s="39" t="s">
        <v>377</v>
      </c>
    </row>
    <row r="10" spans="1:15" ht="15" customHeight="1" x14ac:dyDescent="0.35">
      <c r="A10" s="39" t="s">
        <v>412</v>
      </c>
      <c r="B10" s="2">
        <v>1</v>
      </c>
      <c r="C10" s="2">
        <v>3</v>
      </c>
      <c r="D10" s="2">
        <v>1</v>
      </c>
      <c r="E10" s="2">
        <v>2</v>
      </c>
      <c r="F10" s="2">
        <v>1</v>
      </c>
      <c r="G10" s="2">
        <v>1</v>
      </c>
      <c r="H10" s="2">
        <v>0</v>
      </c>
      <c r="I10" s="49"/>
      <c r="J10" s="49"/>
      <c r="K10" s="49"/>
      <c r="L10" s="49"/>
      <c r="M10" s="49"/>
      <c r="N10" s="49">
        <f t="shared" si="0"/>
        <v>9</v>
      </c>
      <c r="O10" s="39" t="s">
        <v>412</v>
      </c>
    </row>
    <row r="11" spans="1:15" ht="15" customHeight="1" x14ac:dyDescent="0.35">
      <c r="A11" s="39" t="s">
        <v>378</v>
      </c>
      <c r="B11" s="49">
        <v>4</v>
      </c>
      <c r="C11" s="49">
        <v>4</v>
      </c>
      <c r="D11" s="49">
        <v>1</v>
      </c>
      <c r="E11" s="49">
        <v>1</v>
      </c>
      <c r="F11" s="49">
        <v>1</v>
      </c>
      <c r="G11" s="49">
        <v>3</v>
      </c>
      <c r="H11" s="49">
        <v>2</v>
      </c>
      <c r="I11" s="49"/>
      <c r="J11" s="2"/>
      <c r="K11" s="49"/>
      <c r="L11" s="49"/>
      <c r="M11" s="49"/>
      <c r="N11" s="49">
        <f t="shared" si="0"/>
        <v>16</v>
      </c>
      <c r="O11" s="39" t="s">
        <v>378</v>
      </c>
    </row>
    <row r="12" spans="1:15" ht="15" customHeight="1" x14ac:dyDescent="0.35">
      <c r="A12" s="39" t="s">
        <v>413</v>
      </c>
      <c r="B12" s="49">
        <v>1</v>
      </c>
      <c r="C12" s="49">
        <v>0</v>
      </c>
      <c r="D12" s="2">
        <v>1</v>
      </c>
      <c r="E12" s="49">
        <v>2</v>
      </c>
      <c r="F12" s="49">
        <v>1</v>
      </c>
      <c r="G12" s="49">
        <v>0</v>
      </c>
      <c r="H12" s="49">
        <v>1</v>
      </c>
      <c r="I12" s="49"/>
      <c r="J12" s="49"/>
      <c r="K12" s="49"/>
      <c r="L12" s="49"/>
      <c r="M12" s="49"/>
      <c r="N12" s="49">
        <f t="shared" si="0"/>
        <v>6</v>
      </c>
      <c r="O12" s="39" t="s">
        <v>413</v>
      </c>
    </row>
    <row r="13" spans="1:15" ht="15" customHeight="1" x14ac:dyDescent="0.35">
      <c r="A13" s="39" t="s">
        <v>368</v>
      </c>
      <c r="B13" s="49">
        <v>2</v>
      </c>
      <c r="C13" s="49">
        <v>2</v>
      </c>
      <c r="D13" s="49">
        <v>4</v>
      </c>
      <c r="E13" s="49">
        <v>3</v>
      </c>
      <c r="F13" s="49">
        <v>0</v>
      </c>
      <c r="G13" s="49">
        <v>1</v>
      </c>
      <c r="H13" s="49">
        <v>1</v>
      </c>
      <c r="I13" s="49"/>
      <c r="J13" s="2"/>
      <c r="K13" s="49"/>
      <c r="L13" s="49"/>
      <c r="M13" s="49"/>
      <c r="N13" s="49">
        <f t="shared" si="0"/>
        <v>13</v>
      </c>
      <c r="O13" s="39" t="s">
        <v>368</v>
      </c>
    </row>
    <row r="14" spans="1:15" ht="15" customHeight="1" x14ac:dyDescent="0.35">
      <c r="A14" s="39" t="s">
        <v>414</v>
      </c>
      <c r="B14" s="49">
        <v>6</v>
      </c>
      <c r="C14" s="49">
        <v>4</v>
      </c>
      <c r="D14" s="2">
        <v>2</v>
      </c>
      <c r="E14" s="49">
        <v>4</v>
      </c>
      <c r="F14" s="49">
        <v>7</v>
      </c>
      <c r="G14" s="49">
        <v>8</v>
      </c>
      <c r="H14" s="49">
        <v>5</v>
      </c>
      <c r="I14" s="49"/>
      <c r="J14" s="49"/>
      <c r="K14" s="49"/>
      <c r="L14" s="49"/>
      <c r="M14" s="49"/>
      <c r="N14" s="49">
        <f t="shared" si="0"/>
        <v>36</v>
      </c>
      <c r="O14" s="39" t="s">
        <v>414</v>
      </c>
    </row>
    <row r="15" spans="1:15" ht="15" customHeight="1" x14ac:dyDescent="0.35">
      <c r="A15" s="39" t="s">
        <v>380</v>
      </c>
      <c r="B15" s="49">
        <v>8</v>
      </c>
      <c r="C15" s="49">
        <v>5</v>
      </c>
      <c r="D15" s="49">
        <v>9</v>
      </c>
      <c r="E15" s="49">
        <v>3</v>
      </c>
      <c r="F15" s="49">
        <v>5</v>
      </c>
      <c r="G15" s="49">
        <v>8</v>
      </c>
      <c r="H15" s="49">
        <v>5</v>
      </c>
      <c r="I15" s="49"/>
      <c r="J15" s="2"/>
      <c r="K15" s="49"/>
      <c r="L15" s="49"/>
      <c r="M15" s="49"/>
      <c r="N15" s="49">
        <f t="shared" si="0"/>
        <v>43</v>
      </c>
      <c r="O15" s="39" t="s">
        <v>380</v>
      </c>
    </row>
    <row r="16" spans="1:15" ht="15" customHeight="1" x14ac:dyDescent="0.35">
      <c r="A16" s="39" t="s">
        <v>415</v>
      </c>
      <c r="B16" s="49">
        <v>3</v>
      </c>
      <c r="C16" s="49">
        <v>2</v>
      </c>
      <c r="D16" s="49">
        <v>4</v>
      </c>
      <c r="E16" s="49">
        <v>6</v>
      </c>
      <c r="F16" s="49">
        <v>7</v>
      </c>
      <c r="G16" s="49">
        <v>9</v>
      </c>
      <c r="H16" s="49">
        <v>3</v>
      </c>
      <c r="I16" s="49"/>
      <c r="J16" s="49"/>
      <c r="K16" s="49"/>
      <c r="L16" s="49"/>
      <c r="M16" s="49"/>
      <c r="N16" s="49">
        <f t="shared" si="0"/>
        <v>34</v>
      </c>
      <c r="O16" s="39" t="s">
        <v>415</v>
      </c>
    </row>
    <row r="17" spans="1:15" ht="15" customHeight="1" x14ac:dyDescent="0.35">
      <c r="A17" s="39" t="s">
        <v>370</v>
      </c>
      <c r="B17" s="49">
        <v>3</v>
      </c>
      <c r="C17" s="49">
        <v>2</v>
      </c>
      <c r="D17" s="49">
        <v>8</v>
      </c>
      <c r="E17" s="49">
        <v>4</v>
      </c>
      <c r="F17" s="49">
        <v>5</v>
      </c>
      <c r="G17" s="49">
        <v>5</v>
      </c>
      <c r="H17" s="49">
        <v>5</v>
      </c>
      <c r="I17" s="49"/>
      <c r="J17" s="2"/>
      <c r="K17" s="49"/>
      <c r="L17" s="49"/>
      <c r="M17" s="49"/>
      <c r="N17" s="49">
        <f t="shared" si="0"/>
        <v>32</v>
      </c>
      <c r="O17" s="39" t="s">
        <v>370</v>
      </c>
    </row>
    <row r="18" spans="1:15" ht="15" customHeight="1" x14ac:dyDescent="0.35">
      <c r="A18" s="39" t="s">
        <v>407</v>
      </c>
      <c r="B18" s="49">
        <v>4</v>
      </c>
      <c r="C18" s="2">
        <v>9</v>
      </c>
      <c r="D18" s="49">
        <v>2</v>
      </c>
      <c r="E18" s="49">
        <v>1</v>
      </c>
      <c r="F18" s="49">
        <v>2</v>
      </c>
      <c r="G18" s="49">
        <v>4</v>
      </c>
      <c r="H18" s="49">
        <v>1</v>
      </c>
      <c r="I18" s="49"/>
      <c r="J18" s="49"/>
      <c r="K18" s="49"/>
      <c r="L18" s="49"/>
      <c r="M18" s="49"/>
      <c r="N18" s="49">
        <f t="shared" si="0"/>
        <v>23</v>
      </c>
      <c r="O18" s="39" t="s">
        <v>407</v>
      </c>
    </row>
    <row r="19" spans="1:15" ht="15" customHeight="1" x14ac:dyDescent="0.35">
      <c r="A19" s="39" t="s">
        <v>385</v>
      </c>
      <c r="B19" s="49">
        <v>2</v>
      </c>
      <c r="C19" s="49">
        <v>9</v>
      </c>
      <c r="D19" s="49">
        <v>7</v>
      </c>
      <c r="E19" s="49">
        <v>1</v>
      </c>
      <c r="F19" s="2">
        <v>0</v>
      </c>
      <c r="G19" s="49">
        <v>0</v>
      </c>
      <c r="H19" s="49">
        <v>1</v>
      </c>
      <c r="I19" s="49"/>
      <c r="J19" s="2"/>
      <c r="K19" s="49"/>
      <c r="L19" s="49"/>
      <c r="M19" s="49"/>
      <c r="N19" s="49">
        <f t="shared" si="0"/>
        <v>20</v>
      </c>
      <c r="O19" s="39" t="s">
        <v>385</v>
      </c>
    </row>
    <row r="20" spans="1:15" ht="15" customHeight="1" x14ac:dyDescent="0.35">
      <c r="A20" s="39" t="s">
        <v>419</v>
      </c>
      <c r="B20" s="50">
        <f>SUM(B2+B4+B6+B8+B10+B12+B14+B16+B18)</f>
        <v>23</v>
      </c>
      <c r="C20" s="50">
        <f>SUM(C2+C4+C6+C8+C10+C12+C14+C16+C18)</f>
        <v>28</v>
      </c>
      <c r="D20" s="50">
        <f>SUM(D2+D4+D6+D8+D10+D12+D14+D16+D18)</f>
        <v>18</v>
      </c>
      <c r="E20" s="50">
        <f t="shared" ref="E20:N20" si="1">SUM(E2+E4+E6+E8+E10+E12+E14+E16+E18)</f>
        <v>19</v>
      </c>
      <c r="F20" s="50">
        <f t="shared" si="1"/>
        <v>23</v>
      </c>
      <c r="G20" s="50">
        <f t="shared" si="1"/>
        <v>32</v>
      </c>
      <c r="H20" s="50">
        <f t="shared" si="1"/>
        <v>13</v>
      </c>
      <c r="I20" s="50">
        <f t="shared" si="1"/>
        <v>0</v>
      </c>
      <c r="J20" s="50">
        <f t="shared" si="1"/>
        <v>0</v>
      </c>
      <c r="K20" s="50">
        <f t="shared" si="1"/>
        <v>0</v>
      </c>
      <c r="L20" s="50">
        <f t="shared" si="1"/>
        <v>0</v>
      </c>
      <c r="M20" s="50">
        <f t="shared" si="1"/>
        <v>0</v>
      </c>
      <c r="N20" s="50">
        <f t="shared" si="1"/>
        <v>156</v>
      </c>
    </row>
    <row r="21" spans="1:15" ht="14.5" x14ac:dyDescent="0.35">
      <c r="A21" s="39" t="s">
        <v>382</v>
      </c>
      <c r="B21" s="50">
        <f t="shared" ref="B21:N21" si="2">SUM(B3+B5+B7+B9+B11+B13+B15+B17+B19)</f>
        <v>34</v>
      </c>
      <c r="C21" s="50">
        <f t="shared" si="2"/>
        <v>35</v>
      </c>
      <c r="D21" s="50">
        <f t="shared" si="2"/>
        <v>45</v>
      </c>
      <c r="E21" s="50">
        <f t="shared" si="2"/>
        <v>26</v>
      </c>
      <c r="F21" s="50">
        <f t="shared" si="2"/>
        <v>25</v>
      </c>
      <c r="G21" s="50">
        <f t="shared" si="2"/>
        <v>26</v>
      </c>
      <c r="H21" s="50">
        <f t="shared" si="2"/>
        <v>18</v>
      </c>
      <c r="I21" s="50">
        <f t="shared" si="2"/>
        <v>0</v>
      </c>
      <c r="J21" s="50">
        <f t="shared" si="2"/>
        <v>0</v>
      </c>
      <c r="K21" s="50">
        <f t="shared" si="2"/>
        <v>0</v>
      </c>
      <c r="L21" s="50">
        <f t="shared" si="2"/>
        <v>0</v>
      </c>
      <c r="M21" s="50">
        <f t="shared" si="2"/>
        <v>0</v>
      </c>
      <c r="N21" s="50">
        <f t="shared" si="2"/>
        <v>209</v>
      </c>
    </row>
    <row r="22" spans="1:15" ht="14" x14ac:dyDescent="0.3"/>
    <row r="23" spans="1:15" ht="14.5" x14ac:dyDescent="0.35">
      <c r="B23" s="3">
        <v>44581</v>
      </c>
      <c r="C23" s="3">
        <v>44613</v>
      </c>
      <c r="D23" s="3">
        <v>44645</v>
      </c>
      <c r="E23" s="3">
        <v>44677</v>
      </c>
      <c r="F23" s="3">
        <v>44709</v>
      </c>
      <c r="G23" s="3">
        <v>44741</v>
      </c>
      <c r="H23" s="3">
        <v>44773</v>
      </c>
      <c r="I23" s="3">
        <v>44774</v>
      </c>
      <c r="J23" s="3">
        <v>44807</v>
      </c>
      <c r="K23" s="3">
        <v>44838</v>
      </c>
      <c r="L23" s="3">
        <v>44871</v>
      </c>
      <c r="M23" s="3">
        <v>44902</v>
      </c>
      <c r="N23" s="2" t="s">
        <v>122</v>
      </c>
    </row>
    <row r="24" spans="1:15" ht="14.5" x14ac:dyDescent="0.35">
      <c r="A24" s="39" t="s">
        <v>374</v>
      </c>
      <c r="B24" s="2">
        <v>1</v>
      </c>
      <c r="C24" s="2">
        <v>2</v>
      </c>
      <c r="D24" s="2">
        <v>2</v>
      </c>
      <c r="E24" s="2">
        <v>1</v>
      </c>
      <c r="F24" s="2">
        <v>3</v>
      </c>
      <c r="G24" s="2">
        <v>1</v>
      </c>
      <c r="H24" s="2">
        <v>0</v>
      </c>
      <c r="I24" s="2">
        <v>2</v>
      </c>
      <c r="J24" s="2">
        <v>0</v>
      </c>
      <c r="K24" s="2">
        <v>0</v>
      </c>
      <c r="L24" s="2">
        <v>0</v>
      </c>
      <c r="M24" s="39">
        <v>0</v>
      </c>
      <c r="N24" s="49">
        <f>SUM(B24:D24)</f>
        <v>5</v>
      </c>
    </row>
    <row r="25" spans="1:15" ht="14.5" x14ac:dyDescent="0.35">
      <c r="A25" s="39" t="s">
        <v>320</v>
      </c>
      <c r="B25" s="2">
        <v>1</v>
      </c>
      <c r="C25" s="2">
        <v>3</v>
      </c>
      <c r="D25" s="2">
        <v>1</v>
      </c>
      <c r="E25" s="2">
        <v>0</v>
      </c>
      <c r="F25" s="2">
        <v>1</v>
      </c>
      <c r="G25" s="2">
        <v>0</v>
      </c>
      <c r="H25" s="2">
        <v>0</v>
      </c>
      <c r="I25" s="2">
        <v>0</v>
      </c>
      <c r="J25" s="2">
        <v>1</v>
      </c>
      <c r="K25" s="2">
        <v>2</v>
      </c>
      <c r="L25" s="2">
        <v>1</v>
      </c>
      <c r="M25" s="39">
        <v>2</v>
      </c>
      <c r="N25" s="49">
        <f t="shared" ref="N25:N41" si="3">SUM(B25:D25)</f>
        <v>5</v>
      </c>
    </row>
    <row r="26" spans="1:15" ht="14.5" x14ac:dyDescent="0.35">
      <c r="A26" s="39" t="s">
        <v>375</v>
      </c>
      <c r="B26" s="2">
        <v>3</v>
      </c>
      <c r="C26" s="2">
        <v>4</v>
      </c>
      <c r="D26" s="2">
        <v>2</v>
      </c>
      <c r="E26" s="2">
        <v>5</v>
      </c>
      <c r="F26" s="2">
        <v>2</v>
      </c>
      <c r="G26" s="2">
        <v>1</v>
      </c>
      <c r="H26" s="2">
        <v>1</v>
      </c>
      <c r="I26" s="2">
        <v>4</v>
      </c>
      <c r="J26" s="2">
        <v>1</v>
      </c>
      <c r="K26" s="2">
        <v>4</v>
      </c>
      <c r="L26" s="146">
        <v>3</v>
      </c>
      <c r="M26" s="146">
        <v>2</v>
      </c>
      <c r="N26" s="49">
        <f t="shared" si="3"/>
        <v>9</v>
      </c>
    </row>
    <row r="27" spans="1:15" ht="14.5" x14ac:dyDescent="0.35">
      <c r="A27" s="39" t="s">
        <v>321</v>
      </c>
      <c r="B27" s="2">
        <v>2</v>
      </c>
      <c r="C27" s="2">
        <v>3</v>
      </c>
      <c r="D27" s="2">
        <v>3</v>
      </c>
      <c r="E27" s="2">
        <v>3</v>
      </c>
      <c r="F27" s="2">
        <v>3</v>
      </c>
      <c r="G27" s="2">
        <v>0</v>
      </c>
      <c r="H27" s="2">
        <v>0</v>
      </c>
      <c r="I27" s="2">
        <v>3</v>
      </c>
      <c r="J27" s="2">
        <v>2</v>
      </c>
      <c r="K27" s="2">
        <v>4</v>
      </c>
      <c r="L27" s="2">
        <v>1</v>
      </c>
      <c r="M27" s="2">
        <v>2</v>
      </c>
      <c r="N27" s="49">
        <f t="shared" si="3"/>
        <v>8</v>
      </c>
    </row>
    <row r="28" spans="1:15" ht="14.5" x14ac:dyDescent="0.35">
      <c r="A28" s="39" t="s">
        <v>376</v>
      </c>
      <c r="B28" s="49">
        <v>0</v>
      </c>
      <c r="C28" s="49">
        <v>1</v>
      </c>
      <c r="D28" s="49">
        <v>2</v>
      </c>
      <c r="E28" s="49">
        <v>1</v>
      </c>
      <c r="F28" s="49">
        <v>1</v>
      </c>
      <c r="G28" s="49">
        <v>1</v>
      </c>
      <c r="H28" s="49">
        <v>0</v>
      </c>
      <c r="I28" s="49">
        <v>5</v>
      </c>
      <c r="J28" s="49">
        <v>3</v>
      </c>
      <c r="K28" s="49">
        <v>3</v>
      </c>
      <c r="L28" s="49">
        <v>1</v>
      </c>
      <c r="M28" s="49">
        <v>2</v>
      </c>
      <c r="N28" s="49">
        <f t="shared" si="3"/>
        <v>3</v>
      </c>
    </row>
    <row r="29" spans="1:15" ht="14.5" x14ac:dyDescent="0.35">
      <c r="A29" s="39" t="s">
        <v>322</v>
      </c>
      <c r="B29" s="2">
        <v>1</v>
      </c>
      <c r="C29" s="2">
        <v>1</v>
      </c>
      <c r="D29" s="2">
        <v>2</v>
      </c>
      <c r="E29" s="2">
        <v>0</v>
      </c>
      <c r="F29" s="2">
        <v>3</v>
      </c>
      <c r="G29" s="2">
        <v>2</v>
      </c>
      <c r="H29" s="2">
        <v>2</v>
      </c>
      <c r="I29" s="2">
        <v>1</v>
      </c>
      <c r="J29" s="2">
        <v>5</v>
      </c>
      <c r="K29" s="2">
        <v>3</v>
      </c>
      <c r="L29" s="2">
        <v>2</v>
      </c>
      <c r="M29" s="2">
        <v>4</v>
      </c>
      <c r="N29" s="49">
        <f t="shared" si="3"/>
        <v>4</v>
      </c>
    </row>
    <row r="30" spans="1:15" ht="14.5" x14ac:dyDescent="0.35">
      <c r="A30" s="39" t="s">
        <v>377</v>
      </c>
      <c r="B30" s="49">
        <v>11</v>
      </c>
      <c r="C30" s="49">
        <v>6</v>
      </c>
      <c r="D30" s="49">
        <v>10</v>
      </c>
      <c r="E30" s="49">
        <v>7</v>
      </c>
      <c r="F30" s="49">
        <v>8</v>
      </c>
      <c r="G30" s="49">
        <v>6</v>
      </c>
      <c r="H30" s="49">
        <v>3</v>
      </c>
      <c r="I30" s="49">
        <v>19</v>
      </c>
      <c r="J30" s="49">
        <v>4</v>
      </c>
      <c r="K30" s="49">
        <v>7</v>
      </c>
      <c r="L30" s="49">
        <v>6</v>
      </c>
      <c r="M30" s="49">
        <v>3</v>
      </c>
      <c r="N30" s="49">
        <f t="shared" si="3"/>
        <v>27</v>
      </c>
    </row>
    <row r="31" spans="1:15" ht="14.5" x14ac:dyDescent="0.35">
      <c r="A31" s="39" t="s">
        <v>323</v>
      </c>
      <c r="B31" s="2">
        <v>8</v>
      </c>
      <c r="C31" s="2">
        <v>9</v>
      </c>
      <c r="D31" s="2">
        <v>9</v>
      </c>
      <c r="E31" s="2">
        <v>3</v>
      </c>
      <c r="F31" s="2">
        <v>9</v>
      </c>
      <c r="G31" s="2">
        <v>10</v>
      </c>
      <c r="H31" s="2">
        <v>6</v>
      </c>
      <c r="I31" s="2">
        <v>4</v>
      </c>
      <c r="J31" s="2">
        <v>9</v>
      </c>
      <c r="K31" s="2">
        <v>4</v>
      </c>
      <c r="L31" s="2">
        <v>7</v>
      </c>
      <c r="M31" s="2">
        <v>4</v>
      </c>
      <c r="N31" s="49">
        <f t="shared" si="3"/>
        <v>26</v>
      </c>
    </row>
    <row r="32" spans="1:15" ht="14.5" x14ac:dyDescent="0.35">
      <c r="A32" s="39" t="s">
        <v>378</v>
      </c>
      <c r="B32" s="49">
        <v>4</v>
      </c>
      <c r="C32" s="49">
        <v>4</v>
      </c>
      <c r="D32" s="49">
        <v>1</v>
      </c>
      <c r="E32" s="49">
        <v>1</v>
      </c>
      <c r="F32" s="49">
        <v>1</v>
      </c>
      <c r="G32" s="49">
        <v>3</v>
      </c>
      <c r="H32" s="49">
        <v>2</v>
      </c>
      <c r="I32" s="49">
        <v>0</v>
      </c>
      <c r="J32" s="49">
        <v>2</v>
      </c>
      <c r="K32" s="49">
        <v>5</v>
      </c>
      <c r="L32" s="49">
        <v>3</v>
      </c>
      <c r="M32" s="49">
        <v>3</v>
      </c>
      <c r="N32" s="49">
        <f t="shared" si="3"/>
        <v>9</v>
      </c>
    </row>
    <row r="33" spans="1:14" ht="14.5" x14ac:dyDescent="0.35">
      <c r="A33" s="39" t="s">
        <v>324</v>
      </c>
      <c r="B33" s="49">
        <v>2</v>
      </c>
      <c r="C33" s="49">
        <v>2</v>
      </c>
      <c r="D33" s="2">
        <v>0</v>
      </c>
      <c r="E33" s="49">
        <v>1</v>
      </c>
      <c r="F33" s="49">
        <v>0</v>
      </c>
      <c r="G33" s="49">
        <v>1</v>
      </c>
      <c r="H33" s="49">
        <v>5</v>
      </c>
      <c r="I33" s="49">
        <v>2</v>
      </c>
      <c r="J33" s="2">
        <v>5</v>
      </c>
      <c r="K33" s="49">
        <v>2</v>
      </c>
      <c r="L33" s="49">
        <v>4</v>
      </c>
      <c r="M33" s="49">
        <v>6</v>
      </c>
      <c r="N33" s="49">
        <f t="shared" si="3"/>
        <v>4</v>
      </c>
    </row>
    <row r="34" spans="1:14" ht="14.5" x14ac:dyDescent="0.35">
      <c r="A34" s="39" t="s">
        <v>379</v>
      </c>
      <c r="B34" s="49">
        <v>2</v>
      </c>
      <c r="C34" s="49">
        <v>2</v>
      </c>
      <c r="D34" s="49">
        <v>4</v>
      </c>
      <c r="E34" s="49">
        <v>3</v>
      </c>
      <c r="F34" s="49">
        <v>0</v>
      </c>
      <c r="G34" s="49">
        <v>1</v>
      </c>
      <c r="H34" s="49">
        <v>1</v>
      </c>
      <c r="I34" s="49">
        <v>4</v>
      </c>
      <c r="J34" s="49">
        <v>2</v>
      </c>
      <c r="K34" s="49">
        <v>3</v>
      </c>
      <c r="L34" s="49">
        <v>0</v>
      </c>
      <c r="M34" s="49">
        <v>0</v>
      </c>
      <c r="N34" s="49">
        <f t="shared" si="3"/>
        <v>8</v>
      </c>
    </row>
    <row r="35" spans="1:14" ht="14.5" x14ac:dyDescent="0.35">
      <c r="A35" s="39" t="s">
        <v>316</v>
      </c>
      <c r="B35" s="49">
        <v>1</v>
      </c>
      <c r="C35" s="49">
        <v>2</v>
      </c>
      <c r="D35" s="2">
        <v>1</v>
      </c>
      <c r="E35" s="49">
        <v>1</v>
      </c>
      <c r="F35" s="49">
        <v>0</v>
      </c>
      <c r="G35" s="49">
        <v>4</v>
      </c>
      <c r="H35" s="49">
        <v>0</v>
      </c>
      <c r="I35" s="49">
        <v>0</v>
      </c>
      <c r="J35" s="2">
        <v>0</v>
      </c>
      <c r="K35" s="49">
        <v>2</v>
      </c>
      <c r="L35" s="49">
        <v>3</v>
      </c>
      <c r="M35" s="49">
        <v>1</v>
      </c>
      <c r="N35" s="49">
        <f t="shared" si="3"/>
        <v>4</v>
      </c>
    </row>
    <row r="36" spans="1:14" ht="14.5" x14ac:dyDescent="0.35">
      <c r="A36" s="39" t="s">
        <v>380</v>
      </c>
      <c r="B36" s="49">
        <v>8</v>
      </c>
      <c r="C36" s="49">
        <v>5</v>
      </c>
      <c r="D36" s="49">
        <v>9</v>
      </c>
      <c r="E36" s="49">
        <v>3</v>
      </c>
      <c r="F36" s="49">
        <v>5</v>
      </c>
      <c r="G36" s="49">
        <v>8</v>
      </c>
      <c r="H36" s="49">
        <v>5</v>
      </c>
      <c r="I36" s="49">
        <v>10</v>
      </c>
      <c r="J36" s="49">
        <v>5</v>
      </c>
      <c r="K36" s="49">
        <v>7</v>
      </c>
      <c r="L36" s="49">
        <v>6</v>
      </c>
      <c r="M36" s="49">
        <v>7</v>
      </c>
      <c r="N36" s="49">
        <f t="shared" si="3"/>
        <v>22</v>
      </c>
    </row>
    <row r="37" spans="1:14" ht="14.5" x14ac:dyDescent="0.35">
      <c r="A37" s="39" t="s">
        <v>326</v>
      </c>
      <c r="B37" s="49">
        <v>9</v>
      </c>
      <c r="C37" s="49">
        <v>5</v>
      </c>
      <c r="D37" s="49">
        <v>5</v>
      </c>
      <c r="E37" s="49">
        <v>4</v>
      </c>
      <c r="F37" s="49">
        <v>6</v>
      </c>
      <c r="G37" s="49">
        <v>8</v>
      </c>
      <c r="H37" s="49">
        <v>5</v>
      </c>
      <c r="I37" s="49">
        <v>5</v>
      </c>
      <c r="J37" s="2">
        <v>4</v>
      </c>
      <c r="K37" s="49">
        <v>3</v>
      </c>
      <c r="L37" s="49">
        <v>6</v>
      </c>
      <c r="M37" s="49">
        <v>8</v>
      </c>
      <c r="N37" s="49">
        <f t="shared" si="3"/>
        <v>19</v>
      </c>
    </row>
    <row r="38" spans="1:14" ht="14.5" x14ac:dyDescent="0.35">
      <c r="A38" s="39" t="s">
        <v>381</v>
      </c>
      <c r="B38" s="49">
        <v>3</v>
      </c>
      <c r="C38" s="49">
        <v>2</v>
      </c>
      <c r="D38" s="49">
        <v>8</v>
      </c>
      <c r="E38" s="49">
        <v>4</v>
      </c>
      <c r="F38" s="49">
        <v>5</v>
      </c>
      <c r="G38" s="49">
        <v>5</v>
      </c>
      <c r="H38" s="49">
        <v>5</v>
      </c>
      <c r="I38" s="49">
        <v>3</v>
      </c>
      <c r="J38" s="49">
        <v>6</v>
      </c>
      <c r="K38" s="49">
        <v>7</v>
      </c>
      <c r="L38" s="49">
        <v>0</v>
      </c>
      <c r="M38" s="49">
        <v>2</v>
      </c>
      <c r="N38" s="49">
        <f t="shared" si="3"/>
        <v>13</v>
      </c>
    </row>
    <row r="39" spans="1:14" ht="14.5" x14ac:dyDescent="0.35">
      <c r="A39" s="39" t="s">
        <v>318</v>
      </c>
      <c r="B39" s="49">
        <v>3</v>
      </c>
      <c r="C39" s="2">
        <v>2</v>
      </c>
      <c r="D39" s="49">
        <v>7</v>
      </c>
      <c r="E39" s="49">
        <v>7</v>
      </c>
      <c r="F39" s="2">
        <v>2</v>
      </c>
      <c r="G39" s="49">
        <v>3</v>
      </c>
      <c r="H39" s="49">
        <v>2</v>
      </c>
      <c r="I39" s="49">
        <v>4</v>
      </c>
      <c r="J39" s="2">
        <v>2</v>
      </c>
      <c r="K39" s="49">
        <v>4</v>
      </c>
      <c r="L39" s="49">
        <v>3</v>
      </c>
      <c r="M39" s="49">
        <v>7</v>
      </c>
      <c r="N39" s="49">
        <f t="shared" si="3"/>
        <v>12</v>
      </c>
    </row>
    <row r="40" spans="1:14" ht="14.5" x14ac:dyDescent="0.35">
      <c r="A40" s="39" t="s">
        <v>371</v>
      </c>
      <c r="B40" s="49">
        <v>2</v>
      </c>
      <c r="C40" s="49">
        <v>9</v>
      </c>
      <c r="D40" s="49">
        <v>7</v>
      </c>
      <c r="E40" s="49">
        <v>1</v>
      </c>
      <c r="F40" s="49">
        <v>0</v>
      </c>
      <c r="G40" s="49">
        <v>0</v>
      </c>
      <c r="H40" s="49">
        <v>1</v>
      </c>
      <c r="I40" s="49">
        <v>3</v>
      </c>
      <c r="J40" s="49">
        <v>2</v>
      </c>
      <c r="K40" s="49">
        <v>7</v>
      </c>
      <c r="L40" s="49">
        <v>2</v>
      </c>
      <c r="M40" s="49">
        <v>0</v>
      </c>
      <c r="N40" s="49">
        <f t="shared" si="3"/>
        <v>18</v>
      </c>
    </row>
    <row r="41" spans="1:14" ht="14.5" x14ac:dyDescent="0.35">
      <c r="A41" s="39" t="s">
        <v>335</v>
      </c>
      <c r="B41" s="49">
        <v>3</v>
      </c>
      <c r="C41" s="2">
        <v>8</v>
      </c>
      <c r="D41" s="49">
        <v>4</v>
      </c>
      <c r="E41" s="49">
        <v>6</v>
      </c>
      <c r="F41" s="2">
        <v>1</v>
      </c>
      <c r="G41" s="49">
        <v>2</v>
      </c>
      <c r="H41" s="49">
        <v>1</v>
      </c>
      <c r="I41" s="49">
        <v>2</v>
      </c>
      <c r="J41" s="2">
        <v>1</v>
      </c>
      <c r="K41" s="49">
        <v>3</v>
      </c>
      <c r="L41" s="49">
        <v>3</v>
      </c>
      <c r="M41" s="49">
        <v>1</v>
      </c>
      <c r="N41" s="49">
        <f t="shared" si="3"/>
        <v>15</v>
      </c>
    </row>
    <row r="42" spans="1:14" ht="14.5" x14ac:dyDescent="0.35">
      <c r="A42" s="39" t="s">
        <v>382</v>
      </c>
      <c r="B42" s="50">
        <f t="shared" ref="B42:N42" si="4">SUM(B24+B26+B28+B30+B32+B34+B36+B38+B40)</f>
        <v>34</v>
      </c>
      <c r="C42" s="50">
        <f t="shared" si="4"/>
        <v>35</v>
      </c>
      <c r="D42" s="50">
        <f>SUM(D24+D26+D28+D30+D32+D34+D36+D38+D40)</f>
        <v>45</v>
      </c>
      <c r="E42" s="50">
        <f t="shared" si="4"/>
        <v>26</v>
      </c>
      <c r="F42" s="50">
        <f t="shared" si="4"/>
        <v>25</v>
      </c>
      <c r="G42" s="50">
        <f t="shared" si="4"/>
        <v>26</v>
      </c>
      <c r="H42" s="50">
        <f t="shared" si="4"/>
        <v>18</v>
      </c>
      <c r="I42" s="50">
        <f t="shared" si="4"/>
        <v>50</v>
      </c>
      <c r="J42" s="50">
        <f t="shared" si="4"/>
        <v>25</v>
      </c>
      <c r="K42" s="50">
        <f t="shared" si="4"/>
        <v>43</v>
      </c>
      <c r="L42" s="50">
        <f t="shared" si="4"/>
        <v>21</v>
      </c>
      <c r="M42" s="50">
        <f t="shared" si="4"/>
        <v>19</v>
      </c>
      <c r="N42" s="50">
        <f t="shared" si="4"/>
        <v>114</v>
      </c>
    </row>
    <row r="43" spans="1:14" ht="14.5" x14ac:dyDescent="0.35">
      <c r="A43" s="39" t="s">
        <v>329</v>
      </c>
      <c r="B43" s="50">
        <f t="shared" ref="B43:N43" si="5">SUM(B25+B27+B29+B31+B33+B35+B37+B39+B41)</f>
        <v>30</v>
      </c>
      <c r="C43" s="50">
        <f t="shared" si="5"/>
        <v>35</v>
      </c>
      <c r="D43" s="50">
        <f t="shared" si="5"/>
        <v>32</v>
      </c>
      <c r="E43" s="50">
        <f t="shared" si="5"/>
        <v>25</v>
      </c>
      <c r="F43" s="50">
        <f t="shared" si="5"/>
        <v>25</v>
      </c>
      <c r="G43" s="50">
        <f t="shared" si="5"/>
        <v>30</v>
      </c>
      <c r="H43" s="50">
        <f t="shared" si="5"/>
        <v>21</v>
      </c>
      <c r="I43" s="50">
        <f t="shared" si="5"/>
        <v>21</v>
      </c>
      <c r="J43" s="50">
        <f t="shared" si="5"/>
        <v>29</v>
      </c>
      <c r="K43" s="50">
        <f t="shared" si="5"/>
        <v>27</v>
      </c>
      <c r="L43" s="50">
        <f t="shared" si="5"/>
        <v>30</v>
      </c>
      <c r="M43" s="50">
        <f t="shared" si="5"/>
        <v>35</v>
      </c>
      <c r="N43" s="50">
        <f t="shared" si="5"/>
        <v>97</v>
      </c>
    </row>
    <row r="44" spans="1:14" ht="14" x14ac:dyDescent="0.3"/>
    <row r="45" spans="1:14" ht="14.5" hidden="1" x14ac:dyDescent="0.35">
      <c r="B45" s="3">
        <v>44216</v>
      </c>
      <c r="C45" s="3">
        <v>44248</v>
      </c>
      <c r="D45" s="3">
        <v>44280</v>
      </c>
      <c r="E45" s="3">
        <v>44312</v>
      </c>
      <c r="F45" s="3">
        <v>44344</v>
      </c>
      <c r="G45" s="3">
        <v>44376</v>
      </c>
      <c r="H45" s="3">
        <v>44408</v>
      </c>
      <c r="I45" s="3">
        <v>44429</v>
      </c>
      <c r="J45" s="3">
        <v>44460</v>
      </c>
      <c r="K45" s="3">
        <v>44490</v>
      </c>
      <c r="L45" s="3">
        <v>44521</v>
      </c>
      <c r="M45" s="3">
        <v>44551</v>
      </c>
      <c r="N45" s="2" t="s">
        <v>122</v>
      </c>
    </row>
    <row r="46" spans="1:14" ht="14.5" hidden="1" x14ac:dyDescent="0.35">
      <c r="A46" s="146" t="s">
        <v>320</v>
      </c>
      <c r="B46" s="2">
        <v>1</v>
      </c>
      <c r="C46" s="2">
        <v>3</v>
      </c>
      <c r="D46" s="2">
        <v>1</v>
      </c>
      <c r="E46" s="2">
        <v>0</v>
      </c>
      <c r="F46" s="2">
        <v>1</v>
      </c>
      <c r="G46" s="2">
        <v>0</v>
      </c>
      <c r="H46" s="2">
        <v>0</v>
      </c>
      <c r="I46" s="2">
        <v>0</v>
      </c>
      <c r="J46" s="2">
        <v>1</v>
      </c>
      <c r="K46" s="2">
        <v>2</v>
      </c>
      <c r="L46" s="2">
        <v>1</v>
      </c>
      <c r="M46" s="39">
        <v>2</v>
      </c>
      <c r="N46" s="49">
        <f>SUM(B46:M46)</f>
        <v>12</v>
      </c>
    </row>
    <row r="47" spans="1:14" ht="14.5" hidden="1" x14ac:dyDescent="0.35">
      <c r="A47" s="146" t="s">
        <v>123</v>
      </c>
      <c r="B47" s="2">
        <v>1</v>
      </c>
      <c r="C47" s="2">
        <v>0</v>
      </c>
      <c r="D47" s="2">
        <v>0</v>
      </c>
      <c r="E47" s="2">
        <v>0</v>
      </c>
      <c r="F47" s="2">
        <v>1</v>
      </c>
      <c r="G47" s="2">
        <v>1</v>
      </c>
      <c r="H47" s="2">
        <v>1</v>
      </c>
      <c r="I47" s="2">
        <v>1</v>
      </c>
      <c r="J47" s="2">
        <v>0</v>
      </c>
      <c r="K47" s="2">
        <v>0</v>
      </c>
      <c r="L47" s="146">
        <v>1</v>
      </c>
      <c r="M47" s="146">
        <v>1</v>
      </c>
      <c r="N47" s="49">
        <f t="shared" ref="N47:N63" si="6">SUM(B47:M47)</f>
        <v>7</v>
      </c>
    </row>
    <row r="48" spans="1:14" ht="14.5" hidden="1" x14ac:dyDescent="0.35">
      <c r="A48" s="146" t="s">
        <v>321</v>
      </c>
      <c r="B48" s="2">
        <v>2</v>
      </c>
      <c r="C48" s="2">
        <v>3</v>
      </c>
      <c r="D48" s="2">
        <v>3</v>
      </c>
      <c r="E48" s="2">
        <v>3</v>
      </c>
      <c r="F48" s="2">
        <v>3</v>
      </c>
      <c r="G48" s="2">
        <v>0</v>
      </c>
      <c r="H48" s="2">
        <v>0</v>
      </c>
      <c r="I48" s="2">
        <v>3</v>
      </c>
      <c r="J48" s="2">
        <v>2</v>
      </c>
      <c r="K48" s="2">
        <v>4</v>
      </c>
      <c r="L48" s="2">
        <v>1</v>
      </c>
      <c r="M48" s="2">
        <v>2</v>
      </c>
      <c r="N48" s="49">
        <f t="shared" si="6"/>
        <v>26</v>
      </c>
    </row>
    <row r="49" spans="1:14" ht="14.5" hidden="1" x14ac:dyDescent="0.35">
      <c r="A49" s="146" t="s">
        <v>80</v>
      </c>
      <c r="B49" s="49">
        <v>2</v>
      </c>
      <c r="C49" s="49">
        <v>2</v>
      </c>
      <c r="D49" s="49">
        <v>5</v>
      </c>
      <c r="E49" s="49">
        <v>1</v>
      </c>
      <c r="F49" s="49">
        <v>1</v>
      </c>
      <c r="G49" s="49">
        <v>5</v>
      </c>
      <c r="H49" s="49">
        <v>4</v>
      </c>
      <c r="I49" s="49">
        <v>0</v>
      </c>
      <c r="J49" s="49">
        <v>3</v>
      </c>
      <c r="K49" s="49">
        <v>4</v>
      </c>
      <c r="L49" s="49">
        <v>3</v>
      </c>
      <c r="M49" s="49">
        <v>3</v>
      </c>
      <c r="N49" s="49">
        <f t="shared" si="6"/>
        <v>33</v>
      </c>
    </row>
    <row r="50" spans="1:14" ht="14.5" hidden="1" x14ac:dyDescent="0.35">
      <c r="A50" s="146" t="s">
        <v>322</v>
      </c>
      <c r="B50" s="2">
        <v>1</v>
      </c>
      <c r="C50" s="2">
        <v>1</v>
      </c>
      <c r="D50" s="2">
        <v>2</v>
      </c>
      <c r="E50" s="2">
        <v>0</v>
      </c>
      <c r="F50" s="2">
        <v>3</v>
      </c>
      <c r="G50" s="2">
        <v>2</v>
      </c>
      <c r="H50" s="2">
        <v>2</v>
      </c>
      <c r="I50" s="2">
        <v>1</v>
      </c>
      <c r="J50" s="2">
        <v>5</v>
      </c>
      <c r="K50" s="2">
        <v>3</v>
      </c>
      <c r="L50" s="2">
        <v>2</v>
      </c>
      <c r="M50" s="2">
        <v>4</v>
      </c>
      <c r="N50" s="49">
        <f t="shared" si="6"/>
        <v>26</v>
      </c>
    </row>
    <row r="51" spans="1:14" ht="14.5" hidden="1" x14ac:dyDescent="0.35">
      <c r="A51" s="146" t="s">
        <v>72</v>
      </c>
      <c r="B51" s="49">
        <v>1</v>
      </c>
      <c r="C51" s="49">
        <v>2</v>
      </c>
      <c r="D51" s="49">
        <v>0</v>
      </c>
      <c r="E51" s="49">
        <v>1</v>
      </c>
      <c r="F51" s="49">
        <v>0</v>
      </c>
      <c r="G51" s="49">
        <v>0</v>
      </c>
      <c r="H51" s="49">
        <v>2</v>
      </c>
      <c r="I51" s="49">
        <v>2</v>
      </c>
      <c r="J51" s="49">
        <v>4</v>
      </c>
      <c r="K51" s="49">
        <v>3</v>
      </c>
      <c r="L51" s="49">
        <v>4</v>
      </c>
      <c r="M51" s="49">
        <v>4</v>
      </c>
      <c r="N51" s="49">
        <f t="shared" si="6"/>
        <v>23</v>
      </c>
    </row>
    <row r="52" spans="1:14" ht="14.5" hidden="1" x14ac:dyDescent="0.35">
      <c r="A52" s="146" t="s">
        <v>323</v>
      </c>
      <c r="B52" s="2">
        <v>8</v>
      </c>
      <c r="C52" s="2">
        <v>9</v>
      </c>
      <c r="D52" s="2">
        <v>9</v>
      </c>
      <c r="E52" s="2">
        <v>3</v>
      </c>
      <c r="F52" s="2">
        <v>9</v>
      </c>
      <c r="G52" s="2">
        <v>10</v>
      </c>
      <c r="H52" s="2">
        <v>6</v>
      </c>
      <c r="I52" s="2">
        <v>4</v>
      </c>
      <c r="J52" s="2">
        <v>9</v>
      </c>
      <c r="K52" s="2">
        <v>4</v>
      </c>
      <c r="L52" s="2">
        <v>7</v>
      </c>
      <c r="M52" s="2">
        <v>4</v>
      </c>
      <c r="N52" s="49">
        <f t="shared" si="6"/>
        <v>82</v>
      </c>
    </row>
    <row r="53" spans="1:14" ht="14.5" hidden="1" x14ac:dyDescent="0.35">
      <c r="A53" s="146" t="s">
        <v>76</v>
      </c>
      <c r="B53" s="49">
        <v>7</v>
      </c>
      <c r="C53" s="49">
        <v>9</v>
      </c>
      <c r="D53" s="49">
        <v>4</v>
      </c>
      <c r="E53" s="49">
        <v>5</v>
      </c>
      <c r="F53" s="49">
        <v>3</v>
      </c>
      <c r="G53" s="49">
        <v>7</v>
      </c>
      <c r="H53" s="49">
        <v>3</v>
      </c>
      <c r="I53" s="49">
        <v>5</v>
      </c>
      <c r="J53" s="49">
        <v>11</v>
      </c>
      <c r="K53" s="49">
        <v>5</v>
      </c>
      <c r="L53" s="49">
        <v>2</v>
      </c>
      <c r="M53" s="49">
        <v>2</v>
      </c>
      <c r="N53" s="49">
        <f t="shared" si="6"/>
        <v>63</v>
      </c>
    </row>
    <row r="54" spans="1:14" ht="14.5" hidden="1" x14ac:dyDescent="0.35">
      <c r="A54" s="146" t="s">
        <v>324</v>
      </c>
      <c r="B54" s="49">
        <v>2</v>
      </c>
      <c r="C54" s="49">
        <v>2</v>
      </c>
      <c r="D54" s="2">
        <v>0</v>
      </c>
      <c r="E54" s="49">
        <v>1</v>
      </c>
      <c r="F54" s="49">
        <v>0</v>
      </c>
      <c r="G54" s="49">
        <v>1</v>
      </c>
      <c r="H54" s="49">
        <v>5</v>
      </c>
      <c r="I54" s="49">
        <v>2</v>
      </c>
      <c r="J54" s="2">
        <v>5</v>
      </c>
      <c r="K54" s="49">
        <v>2</v>
      </c>
      <c r="L54" s="49">
        <v>4</v>
      </c>
      <c r="M54" s="49">
        <v>6</v>
      </c>
      <c r="N54" s="49">
        <f t="shared" si="6"/>
        <v>30</v>
      </c>
    </row>
    <row r="55" spans="1:14" ht="14.5" hidden="1" x14ac:dyDescent="0.35">
      <c r="A55" s="146" t="s">
        <v>125</v>
      </c>
      <c r="B55" s="49">
        <v>0</v>
      </c>
      <c r="C55" s="49">
        <v>2</v>
      </c>
      <c r="D55" s="49">
        <v>3</v>
      </c>
      <c r="E55" s="49">
        <v>1</v>
      </c>
      <c r="F55" s="49">
        <v>2</v>
      </c>
      <c r="G55" s="49">
        <v>2</v>
      </c>
      <c r="H55" s="49">
        <v>3</v>
      </c>
      <c r="I55" s="49">
        <v>0</v>
      </c>
      <c r="J55" s="49">
        <v>2</v>
      </c>
      <c r="K55" s="49">
        <v>0</v>
      </c>
      <c r="L55" s="49">
        <v>2</v>
      </c>
      <c r="M55" s="49">
        <v>2</v>
      </c>
      <c r="N55" s="49">
        <f t="shared" si="6"/>
        <v>19</v>
      </c>
    </row>
    <row r="56" spans="1:14" ht="14.5" hidden="1" x14ac:dyDescent="0.35">
      <c r="A56" s="146" t="s">
        <v>325</v>
      </c>
      <c r="B56" s="49">
        <v>1</v>
      </c>
      <c r="C56" s="49">
        <v>2</v>
      </c>
      <c r="D56" s="2">
        <v>1</v>
      </c>
      <c r="E56" s="49">
        <v>1</v>
      </c>
      <c r="F56" s="49">
        <v>0</v>
      </c>
      <c r="G56" s="49">
        <v>4</v>
      </c>
      <c r="H56" s="49">
        <v>0</v>
      </c>
      <c r="I56" s="49">
        <v>0</v>
      </c>
      <c r="J56" s="2">
        <v>0</v>
      </c>
      <c r="K56" s="49">
        <v>2</v>
      </c>
      <c r="L56" s="49">
        <v>3</v>
      </c>
      <c r="M56" s="49">
        <v>1</v>
      </c>
      <c r="N56" s="49">
        <f t="shared" si="6"/>
        <v>15</v>
      </c>
    </row>
    <row r="57" spans="1:14" ht="14.5" hidden="1" x14ac:dyDescent="0.35">
      <c r="A57" s="146" t="s">
        <v>82</v>
      </c>
      <c r="B57" s="49">
        <v>0</v>
      </c>
      <c r="C57" s="49">
        <v>1</v>
      </c>
      <c r="D57" s="49">
        <v>2</v>
      </c>
      <c r="E57" s="49">
        <v>2</v>
      </c>
      <c r="F57" s="49">
        <v>1</v>
      </c>
      <c r="G57" s="49">
        <v>0</v>
      </c>
      <c r="H57" s="49">
        <v>1</v>
      </c>
      <c r="I57" s="49">
        <v>1</v>
      </c>
      <c r="J57" s="49">
        <v>0</v>
      </c>
      <c r="K57" s="49">
        <v>3</v>
      </c>
      <c r="L57" s="49">
        <v>4</v>
      </c>
      <c r="M57" s="49">
        <v>4</v>
      </c>
      <c r="N57" s="49">
        <f t="shared" si="6"/>
        <v>19</v>
      </c>
    </row>
    <row r="58" spans="1:14" ht="14.5" hidden="1" x14ac:dyDescent="0.35">
      <c r="A58" s="146" t="s">
        <v>326</v>
      </c>
      <c r="B58" s="49">
        <v>9</v>
      </c>
      <c r="C58" s="49">
        <v>5</v>
      </c>
      <c r="D58" s="49">
        <v>5</v>
      </c>
      <c r="E58" s="49">
        <v>4</v>
      </c>
      <c r="F58" s="49">
        <v>6</v>
      </c>
      <c r="G58" s="49">
        <v>8</v>
      </c>
      <c r="H58" s="49">
        <v>5</v>
      </c>
      <c r="I58" s="49">
        <v>5</v>
      </c>
      <c r="J58" s="2">
        <v>4</v>
      </c>
      <c r="K58" s="49">
        <v>3</v>
      </c>
      <c r="L58" s="49">
        <v>6</v>
      </c>
      <c r="M58" s="49">
        <v>8</v>
      </c>
      <c r="N58" s="49">
        <f t="shared" si="6"/>
        <v>68</v>
      </c>
    </row>
    <row r="59" spans="1:14" ht="14.5" hidden="1" x14ac:dyDescent="0.35">
      <c r="A59" s="146" t="s">
        <v>129</v>
      </c>
      <c r="B59" s="49">
        <v>5</v>
      </c>
      <c r="C59" s="49">
        <v>0</v>
      </c>
      <c r="D59" s="49">
        <v>2</v>
      </c>
      <c r="E59" s="49">
        <v>5</v>
      </c>
      <c r="F59" s="49">
        <v>2</v>
      </c>
      <c r="G59" s="49">
        <v>2</v>
      </c>
      <c r="H59" s="49">
        <v>4</v>
      </c>
      <c r="I59" s="49">
        <v>2</v>
      </c>
      <c r="J59" s="49">
        <v>1</v>
      </c>
      <c r="K59" s="49">
        <v>3</v>
      </c>
      <c r="L59" s="49">
        <v>6</v>
      </c>
      <c r="M59" s="49">
        <v>6</v>
      </c>
      <c r="N59" s="49">
        <f t="shared" si="6"/>
        <v>38</v>
      </c>
    </row>
    <row r="60" spans="1:14" ht="14.5" hidden="1" x14ac:dyDescent="0.35">
      <c r="A60" s="146" t="s">
        <v>327</v>
      </c>
      <c r="B60" s="49">
        <v>3</v>
      </c>
      <c r="C60" s="2">
        <v>2</v>
      </c>
      <c r="D60" s="49">
        <v>7</v>
      </c>
      <c r="E60" s="49">
        <v>7</v>
      </c>
      <c r="F60" s="2">
        <v>2</v>
      </c>
      <c r="G60" s="49">
        <v>3</v>
      </c>
      <c r="H60" s="49">
        <v>2</v>
      </c>
      <c r="I60" s="49">
        <v>4</v>
      </c>
      <c r="J60" s="2">
        <v>2</v>
      </c>
      <c r="K60" s="49">
        <v>4</v>
      </c>
      <c r="L60" s="49">
        <v>3</v>
      </c>
      <c r="M60" s="49">
        <v>7</v>
      </c>
      <c r="N60" s="49">
        <f t="shared" si="6"/>
        <v>46</v>
      </c>
    </row>
    <row r="61" spans="1:14" ht="14.5" hidden="1" x14ac:dyDescent="0.35">
      <c r="A61" s="146" t="s">
        <v>185</v>
      </c>
      <c r="B61" s="49">
        <v>3</v>
      </c>
      <c r="C61" s="49">
        <v>5</v>
      </c>
      <c r="D61" s="49">
        <v>6</v>
      </c>
      <c r="E61" s="49">
        <v>1</v>
      </c>
      <c r="F61" s="49">
        <v>4</v>
      </c>
      <c r="G61" s="49">
        <v>4</v>
      </c>
      <c r="H61" s="49">
        <v>2</v>
      </c>
      <c r="I61" s="49">
        <v>4</v>
      </c>
      <c r="J61" s="49">
        <v>3</v>
      </c>
      <c r="K61" s="49">
        <v>6</v>
      </c>
      <c r="L61" s="49">
        <v>1</v>
      </c>
      <c r="M61" s="49">
        <v>1</v>
      </c>
      <c r="N61" s="49">
        <f t="shared" si="6"/>
        <v>40</v>
      </c>
    </row>
    <row r="62" spans="1:14" ht="14.5" hidden="1" x14ac:dyDescent="0.35">
      <c r="A62" s="146" t="s">
        <v>319</v>
      </c>
      <c r="B62" s="49">
        <v>3</v>
      </c>
      <c r="C62" s="2">
        <v>8</v>
      </c>
      <c r="D62" s="49">
        <v>4</v>
      </c>
      <c r="E62" s="49">
        <v>6</v>
      </c>
      <c r="F62" s="2">
        <v>1</v>
      </c>
      <c r="G62" s="49">
        <v>2</v>
      </c>
      <c r="H62" s="49">
        <v>1</v>
      </c>
      <c r="I62" s="49">
        <v>2</v>
      </c>
      <c r="J62" s="2">
        <v>1</v>
      </c>
      <c r="K62" s="49">
        <v>3</v>
      </c>
      <c r="L62" s="49">
        <v>3</v>
      </c>
      <c r="M62" s="49">
        <v>1</v>
      </c>
      <c r="N62" s="49">
        <f t="shared" si="6"/>
        <v>35</v>
      </c>
    </row>
    <row r="63" spans="1:14" ht="14.5" hidden="1" x14ac:dyDescent="0.35">
      <c r="A63" s="146" t="s">
        <v>328</v>
      </c>
      <c r="B63" s="49">
        <v>0</v>
      </c>
      <c r="C63" s="49">
        <v>1</v>
      </c>
      <c r="D63" s="49">
        <v>4</v>
      </c>
      <c r="E63" s="49">
        <v>0</v>
      </c>
      <c r="F63" s="49">
        <v>1</v>
      </c>
      <c r="G63" s="49">
        <v>1</v>
      </c>
      <c r="H63" s="49">
        <v>5</v>
      </c>
      <c r="I63" s="49">
        <v>8</v>
      </c>
      <c r="J63" s="49">
        <v>8</v>
      </c>
      <c r="K63" s="49">
        <v>2</v>
      </c>
      <c r="L63" s="49">
        <v>2</v>
      </c>
      <c r="M63" s="49">
        <v>2</v>
      </c>
      <c r="N63" s="49">
        <f t="shared" si="6"/>
        <v>34</v>
      </c>
    </row>
    <row r="64" spans="1:14" ht="14.5" hidden="1" x14ac:dyDescent="0.35">
      <c r="A64" s="146" t="s">
        <v>329</v>
      </c>
      <c r="B64" s="50">
        <f t="shared" ref="B64:N64" si="7">SUM(B46+B48+B50+B52+B54+B56+B58+B60+B62)</f>
        <v>30</v>
      </c>
      <c r="C64" s="50">
        <f t="shared" si="7"/>
        <v>35</v>
      </c>
      <c r="D64" s="50">
        <f t="shared" si="7"/>
        <v>32</v>
      </c>
      <c r="E64" s="50">
        <f t="shared" si="7"/>
        <v>25</v>
      </c>
      <c r="F64" s="50">
        <f t="shared" si="7"/>
        <v>25</v>
      </c>
      <c r="G64" s="50">
        <f t="shared" si="7"/>
        <v>30</v>
      </c>
      <c r="H64" s="50">
        <f t="shared" si="7"/>
        <v>21</v>
      </c>
      <c r="I64" s="50">
        <f t="shared" si="7"/>
        <v>21</v>
      </c>
      <c r="J64" s="50">
        <f t="shared" si="7"/>
        <v>29</v>
      </c>
      <c r="K64" s="50">
        <f t="shared" si="7"/>
        <v>27</v>
      </c>
      <c r="L64" s="50">
        <f t="shared" si="7"/>
        <v>30</v>
      </c>
      <c r="M64" s="50">
        <f t="shared" si="7"/>
        <v>35</v>
      </c>
      <c r="N64" s="50">
        <f t="shared" si="7"/>
        <v>340</v>
      </c>
    </row>
    <row r="65" spans="1:15" ht="14.5" hidden="1" x14ac:dyDescent="0.35">
      <c r="A65" s="146" t="s">
        <v>134</v>
      </c>
      <c r="B65" s="50">
        <f t="shared" ref="B65:N65" si="8">SUM(B47+B49+B51+B53+B55+B57+B59+B61+B63)</f>
        <v>19</v>
      </c>
      <c r="C65" s="50">
        <f t="shared" si="8"/>
        <v>22</v>
      </c>
      <c r="D65" s="50">
        <f t="shared" si="8"/>
        <v>26</v>
      </c>
      <c r="E65" s="50">
        <f t="shared" si="8"/>
        <v>16</v>
      </c>
      <c r="F65" s="50">
        <f t="shared" si="8"/>
        <v>15</v>
      </c>
      <c r="G65" s="50">
        <f t="shared" si="8"/>
        <v>22</v>
      </c>
      <c r="H65" s="50">
        <f t="shared" si="8"/>
        <v>25</v>
      </c>
      <c r="I65" s="50">
        <f t="shared" si="8"/>
        <v>23</v>
      </c>
      <c r="J65" s="50">
        <f t="shared" si="8"/>
        <v>32</v>
      </c>
      <c r="K65" s="50">
        <f t="shared" si="8"/>
        <v>26</v>
      </c>
      <c r="L65" s="50">
        <f t="shared" si="8"/>
        <v>25</v>
      </c>
      <c r="M65" s="50">
        <f t="shared" si="8"/>
        <v>25</v>
      </c>
      <c r="N65" s="50">
        <f t="shared" si="8"/>
        <v>276</v>
      </c>
    </row>
    <row r="66" spans="1:15" ht="14" x14ac:dyDescent="0.3"/>
    <row r="67" spans="1:15" ht="14.5" hidden="1" x14ac:dyDescent="0.35">
      <c r="B67" s="3">
        <v>43850</v>
      </c>
      <c r="C67" s="3">
        <v>43881</v>
      </c>
      <c r="D67" s="3">
        <v>43910</v>
      </c>
      <c r="E67" s="3">
        <v>43941</v>
      </c>
      <c r="F67" s="3">
        <v>43971</v>
      </c>
      <c r="G67" s="3">
        <v>44002</v>
      </c>
      <c r="H67" s="3">
        <v>44032</v>
      </c>
      <c r="I67" s="3">
        <v>44063</v>
      </c>
      <c r="J67" s="3">
        <v>44094</v>
      </c>
      <c r="K67" s="3">
        <v>44124</v>
      </c>
      <c r="L67" s="3">
        <v>44155</v>
      </c>
      <c r="M67" s="3">
        <v>44185</v>
      </c>
      <c r="N67" s="2" t="s">
        <v>122</v>
      </c>
    </row>
    <row r="68" spans="1:15" ht="14.5" hidden="1" x14ac:dyDescent="0.35">
      <c r="A68" s="2" t="s">
        <v>123</v>
      </c>
      <c r="B68" s="2">
        <v>1</v>
      </c>
      <c r="C68" s="2">
        <v>0</v>
      </c>
      <c r="D68" s="2">
        <v>0</v>
      </c>
      <c r="E68" s="2">
        <v>0</v>
      </c>
      <c r="F68" s="2">
        <v>1</v>
      </c>
      <c r="G68" s="2">
        <v>1</v>
      </c>
      <c r="H68" s="2">
        <v>1</v>
      </c>
      <c r="I68" s="2">
        <v>1</v>
      </c>
      <c r="J68" s="2">
        <v>0</v>
      </c>
      <c r="K68" s="2">
        <v>0</v>
      </c>
      <c r="L68" s="2">
        <v>3</v>
      </c>
      <c r="M68" s="146">
        <v>1</v>
      </c>
      <c r="N68" s="49">
        <f t="shared" ref="N68:N85" si="9">SUM(B68:M68)</f>
        <v>9</v>
      </c>
    </row>
    <row r="69" spans="1:15" ht="14.5" hidden="1" x14ac:dyDescent="0.35">
      <c r="A69" s="2" t="s">
        <v>124</v>
      </c>
      <c r="B69" s="2">
        <v>1</v>
      </c>
      <c r="C69" s="2">
        <v>0</v>
      </c>
      <c r="D69" s="2">
        <v>0</v>
      </c>
      <c r="E69" s="2">
        <v>2</v>
      </c>
      <c r="F69" s="2">
        <v>0</v>
      </c>
      <c r="G69" s="2">
        <v>0</v>
      </c>
      <c r="H69" s="2">
        <v>0</v>
      </c>
      <c r="I69" s="2">
        <v>1</v>
      </c>
      <c r="J69" s="2">
        <v>0</v>
      </c>
      <c r="K69" s="2">
        <v>0</v>
      </c>
      <c r="L69" s="2">
        <v>0</v>
      </c>
      <c r="M69" s="2">
        <v>0</v>
      </c>
      <c r="N69" s="49">
        <f t="shared" si="9"/>
        <v>4</v>
      </c>
      <c r="O69" s="49"/>
    </row>
    <row r="70" spans="1:15" ht="14.5" hidden="1" x14ac:dyDescent="0.35">
      <c r="A70" s="2" t="s">
        <v>80</v>
      </c>
      <c r="B70" s="49">
        <v>2</v>
      </c>
      <c r="C70" s="49">
        <v>2</v>
      </c>
      <c r="D70" s="49">
        <v>5</v>
      </c>
      <c r="E70" s="49">
        <v>1</v>
      </c>
      <c r="F70" s="49">
        <v>1</v>
      </c>
      <c r="G70" s="49">
        <v>5</v>
      </c>
      <c r="H70" s="49">
        <v>4</v>
      </c>
      <c r="I70" s="49">
        <v>0</v>
      </c>
      <c r="J70" s="49">
        <v>3</v>
      </c>
      <c r="K70" s="49">
        <v>4</v>
      </c>
      <c r="L70" s="49">
        <v>0</v>
      </c>
      <c r="M70" s="49">
        <v>3</v>
      </c>
      <c r="N70" s="49">
        <f t="shared" si="9"/>
        <v>30</v>
      </c>
    </row>
    <row r="71" spans="1:15" ht="14.5" hidden="1" x14ac:dyDescent="0.35">
      <c r="A71" s="2" t="s">
        <v>81</v>
      </c>
      <c r="B71" s="2">
        <v>3</v>
      </c>
      <c r="C71" s="2">
        <v>0</v>
      </c>
      <c r="D71" s="2">
        <v>0</v>
      </c>
      <c r="E71" s="2">
        <v>3</v>
      </c>
      <c r="F71" s="2">
        <v>2</v>
      </c>
      <c r="G71" s="2">
        <v>2</v>
      </c>
      <c r="H71" s="2">
        <v>0</v>
      </c>
      <c r="I71" s="2">
        <v>3</v>
      </c>
      <c r="J71" s="2">
        <v>0</v>
      </c>
      <c r="K71" s="2">
        <v>5</v>
      </c>
      <c r="L71" s="2">
        <v>3</v>
      </c>
      <c r="M71" s="2">
        <v>0</v>
      </c>
      <c r="N71" s="49">
        <f t="shared" si="9"/>
        <v>21</v>
      </c>
      <c r="O71" s="49"/>
    </row>
    <row r="72" spans="1:15" ht="14.5" hidden="1" x14ac:dyDescent="0.35">
      <c r="A72" s="2" t="s">
        <v>72</v>
      </c>
      <c r="B72" s="49">
        <v>1</v>
      </c>
      <c r="C72" s="49">
        <v>2</v>
      </c>
      <c r="D72" s="49">
        <v>0</v>
      </c>
      <c r="E72" s="49">
        <v>1</v>
      </c>
      <c r="F72" s="49">
        <v>0</v>
      </c>
      <c r="G72" s="49">
        <v>0</v>
      </c>
      <c r="H72" s="49">
        <v>2</v>
      </c>
      <c r="I72" s="49">
        <v>2</v>
      </c>
      <c r="J72" s="49">
        <v>4</v>
      </c>
      <c r="K72" s="49">
        <v>3</v>
      </c>
      <c r="L72" s="49">
        <v>0</v>
      </c>
      <c r="M72" s="49">
        <v>4</v>
      </c>
      <c r="N72" s="49">
        <f t="shared" si="9"/>
        <v>19</v>
      </c>
    </row>
    <row r="73" spans="1:15" ht="14.5" hidden="1" x14ac:dyDescent="0.35">
      <c r="A73" s="2" t="s">
        <v>73</v>
      </c>
      <c r="B73" s="2">
        <v>1</v>
      </c>
      <c r="C73" s="2">
        <v>1</v>
      </c>
      <c r="D73" s="2">
        <v>1</v>
      </c>
      <c r="E73" s="2">
        <v>3</v>
      </c>
      <c r="F73" s="2">
        <v>0</v>
      </c>
      <c r="G73" s="2">
        <v>1</v>
      </c>
      <c r="H73" s="2">
        <v>2</v>
      </c>
      <c r="I73" s="2">
        <v>1</v>
      </c>
      <c r="J73" s="2">
        <v>0</v>
      </c>
      <c r="K73" s="2">
        <v>2</v>
      </c>
      <c r="L73" s="2">
        <v>1</v>
      </c>
      <c r="M73" s="2">
        <v>0</v>
      </c>
      <c r="N73" s="49">
        <f t="shared" si="9"/>
        <v>13</v>
      </c>
      <c r="O73" s="49"/>
    </row>
    <row r="74" spans="1:15" ht="14.5" hidden="1" x14ac:dyDescent="0.35">
      <c r="A74" s="2" t="s">
        <v>76</v>
      </c>
      <c r="B74" s="49">
        <v>7</v>
      </c>
      <c r="C74" s="49">
        <v>9</v>
      </c>
      <c r="D74" s="49">
        <v>4</v>
      </c>
      <c r="E74" s="49">
        <v>5</v>
      </c>
      <c r="F74" s="49">
        <v>3</v>
      </c>
      <c r="G74" s="49">
        <v>7</v>
      </c>
      <c r="H74" s="49">
        <v>3</v>
      </c>
      <c r="I74" s="49">
        <v>5</v>
      </c>
      <c r="J74" s="49">
        <v>11</v>
      </c>
      <c r="K74" s="49">
        <v>5</v>
      </c>
      <c r="L74" s="49">
        <v>8</v>
      </c>
      <c r="M74" s="49">
        <v>2</v>
      </c>
      <c r="N74" s="49">
        <f t="shared" si="9"/>
        <v>69</v>
      </c>
    </row>
    <row r="75" spans="1:15" ht="14.5" hidden="1" x14ac:dyDescent="0.35">
      <c r="A75" s="2" t="s">
        <v>77</v>
      </c>
      <c r="B75" s="49">
        <v>3</v>
      </c>
      <c r="C75" s="49">
        <v>1</v>
      </c>
      <c r="D75" s="2">
        <v>4</v>
      </c>
      <c r="E75" s="49">
        <v>2</v>
      </c>
      <c r="F75" s="49">
        <v>3</v>
      </c>
      <c r="G75" s="49">
        <v>7</v>
      </c>
      <c r="H75" s="49">
        <v>1</v>
      </c>
      <c r="I75" s="49">
        <v>6</v>
      </c>
      <c r="J75" s="2">
        <v>2</v>
      </c>
      <c r="K75" s="49">
        <v>6</v>
      </c>
      <c r="L75" s="49">
        <v>10</v>
      </c>
      <c r="M75" s="49">
        <v>4</v>
      </c>
      <c r="N75" s="49">
        <f t="shared" si="9"/>
        <v>49</v>
      </c>
    </row>
    <row r="76" spans="1:15" ht="14.5" hidden="1" x14ac:dyDescent="0.35">
      <c r="A76" s="2" t="s">
        <v>125</v>
      </c>
      <c r="B76" s="49">
        <v>0</v>
      </c>
      <c r="C76" s="49">
        <v>2</v>
      </c>
      <c r="D76" s="49">
        <v>3</v>
      </c>
      <c r="E76" s="49">
        <v>1</v>
      </c>
      <c r="F76" s="49">
        <v>2</v>
      </c>
      <c r="G76" s="49">
        <v>2</v>
      </c>
      <c r="H76" s="49">
        <v>3</v>
      </c>
      <c r="I76" s="49">
        <v>0</v>
      </c>
      <c r="J76" s="49">
        <v>2</v>
      </c>
      <c r="K76" s="49">
        <v>0</v>
      </c>
      <c r="L76" s="49">
        <v>3</v>
      </c>
      <c r="M76" s="49">
        <v>2</v>
      </c>
      <c r="N76" s="49">
        <f t="shared" si="9"/>
        <v>20</v>
      </c>
    </row>
    <row r="77" spans="1:15" ht="14.5" hidden="1" x14ac:dyDescent="0.35">
      <c r="A77" s="2" t="s">
        <v>126</v>
      </c>
      <c r="B77" s="49">
        <v>3</v>
      </c>
      <c r="C77" s="49">
        <v>2</v>
      </c>
      <c r="D77" s="2">
        <v>1</v>
      </c>
      <c r="E77" s="49">
        <v>2</v>
      </c>
      <c r="F77" s="49">
        <v>3</v>
      </c>
      <c r="G77" s="49">
        <v>2</v>
      </c>
      <c r="H77" s="49">
        <v>1</v>
      </c>
      <c r="I77" s="49">
        <v>1</v>
      </c>
      <c r="J77" s="2">
        <v>0</v>
      </c>
      <c r="K77" s="49">
        <v>0</v>
      </c>
      <c r="L77" s="49">
        <v>2</v>
      </c>
      <c r="M77" s="49">
        <v>1</v>
      </c>
      <c r="N77" s="49">
        <f t="shared" si="9"/>
        <v>18</v>
      </c>
    </row>
    <row r="78" spans="1:15" ht="14.5" hidden="1" x14ac:dyDescent="0.35">
      <c r="A78" s="2" t="s">
        <v>127</v>
      </c>
      <c r="B78" s="49">
        <v>0</v>
      </c>
      <c r="C78" s="49">
        <v>1</v>
      </c>
      <c r="D78" s="49">
        <v>2</v>
      </c>
      <c r="E78" s="49">
        <v>2</v>
      </c>
      <c r="F78" s="49">
        <v>1</v>
      </c>
      <c r="G78" s="49">
        <v>0</v>
      </c>
      <c r="H78" s="49">
        <v>1</v>
      </c>
      <c r="I78" s="49">
        <v>1</v>
      </c>
      <c r="J78" s="49">
        <v>0</v>
      </c>
      <c r="K78" s="49">
        <v>3</v>
      </c>
      <c r="L78" s="49">
        <v>1</v>
      </c>
      <c r="M78" s="49">
        <v>4</v>
      </c>
      <c r="N78" s="49">
        <f t="shared" si="9"/>
        <v>16</v>
      </c>
    </row>
    <row r="79" spans="1:15" ht="14.5" hidden="1" x14ac:dyDescent="0.35">
      <c r="A79" s="2" t="s">
        <v>128</v>
      </c>
      <c r="B79" s="49">
        <v>3</v>
      </c>
      <c r="C79" s="49">
        <v>1</v>
      </c>
      <c r="D79" s="49">
        <v>0</v>
      </c>
      <c r="E79" s="49">
        <v>0</v>
      </c>
      <c r="F79" s="49">
        <v>0</v>
      </c>
      <c r="G79" s="49">
        <v>4</v>
      </c>
      <c r="H79" s="49">
        <v>0</v>
      </c>
      <c r="I79" s="49">
        <v>1</v>
      </c>
      <c r="J79" s="2">
        <v>0</v>
      </c>
      <c r="K79" s="49">
        <v>2</v>
      </c>
      <c r="L79" s="49">
        <v>0</v>
      </c>
      <c r="M79" s="49">
        <v>1</v>
      </c>
      <c r="N79" s="49">
        <f t="shared" si="9"/>
        <v>12</v>
      </c>
    </row>
    <row r="80" spans="1:15" ht="14.5" hidden="1" x14ac:dyDescent="0.35">
      <c r="A80" s="2" t="s">
        <v>129</v>
      </c>
      <c r="B80" s="49">
        <v>5</v>
      </c>
      <c r="C80" s="49">
        <v>0</v>
      </c>
      <c r="D80" s="49">
        <v>2</v>
      </c>
      <c r="E80" s="49">
        <v>5</v>
      </c>
      <c r="F80" s="49">
        <v>2</v>
      </c>
      <c r="G80" s="49">
        <v>2</v>
      </c>
      <c r="H80" s="49">
        <v>4</v>
      </c>
      <c r="I80" s="49">
        <v>2</v>
      </c>
      <c r="J80" s="49">
        <v>1</v>
      </c>
      <c r="K80" s="49">
        <v>3</v>
      </c>
      <c r="L80" s="49">
        <v>7</v>
      </c>
      <c r="M80" s="49">
        <v>6</v>
      </c>
      <c r="N80" s="49">
        <f t="shared" si="9"/>
        <v>39</v>
      </c>
    </row>
    <row r="81" spans="1:15" ht="14.5" hidden="1" x14ac:dyDescent="0.35">
      <c r="A81" s="2" t="s">
        <v>130</v>
      </c>
      <c r="B81" s="49">
        <v>2</v>
      </c>
      <c r="C81" s="2">
        <v>3</v>
      </c>
      <c r="D81" s="49">
        <v>2</v>
      </c>
      <c r="E81" s="49">
        <v>2</v>
      </c>
      <c r="F81" s="2">
        <v>0</v>
      </c>
      <c r="G81" s="49">
        <v>2</v>
      </c>
      <c r="H81" s="49">
        <v>3</v>
      </c>
      <c r="I81" s="49">
        <v>5</v>
      </c>
      <c r="J81" s="2">
        <v>3</v>
      </c>
      <c r="K81" s="49">
        <v>8</v>
      </c>
      <c r="L81" s="49">
        <v>8</v>
      </c>
      <c r="M81" s="49">
        <v>6</v>
      </c>
      <c r="N81" s="49">
        <f t="shared" si="9"/>
        <v>44</v>
      </c>
    </row>
    <row r="82" spans="1:15" ht="14.5" hidden="1" x14ac:dyDescent="0.35">
      <c r="A82" s="2" t="s">
        <v>68</v>
      </c>
      <c r="B82" s="49">
        <v>3</v>
      </c>
      <c r="C82" s="49">
        <v>5</v>
      </c>
      <c r="D82" s="49">
        <v>6</v>
      </c>
      <c r="E82" s="49">
        <v>1</v>
      </c>
      <c r="F82" s="49">
        <v>4</v>
      </c>
      <c r="G82" s="49">
        <v>4</v>
      </c>
      <c r="H82" s="49">
        <v>2</v>
      </c>
      <c r="I82" s="49">
        <v>4</v>
      </c>
      <c r="J82" s="49">
        <v>3</v>
      </c>
      <c r="K82" s="49">
        <v>6</v>
      </c>
      <c r="L82" s="49">
        <v>2</v>
      </c>
      <c r="M82" s="49">
        <v>1</v>
      </c>
      <c r="N82" s="49">
        <f t="shared" si="9"/>
        <v>41</v>
      </c>
    </row>
    <row r="83" spans="1:15" ht="14.5" hidden="1" x14ac:dyDescent="0.35">
      <c r="A83" s="2" t="s">
        <v>131</v>
      </c>
      <c r="B83" s="49">
        <v>0</v>
      </c>
      <c r="C83" s="2">
        <v>5</v>
      </c>
      <c r="D83" s="49">
        <v>3</v>
      </c>
      <c r="E83" s="49">
        <v>2</v>
      </c>
      <c r="F83" s="2">
        <v>1</v>
      </c>
      <c r="G83" s="49">
        <v>3</v>
      </c>
      <c r="H83" s="49">
        <v>6</v>
      </c>
      <c r="I83" s="49">
        <v>1</v>
      </c>
      <c r="J83" s="2">
        <v>2</v>
      </c>
      <c r="K83" s="49">
        <v>5</v>
      </c>
      <c r="L83" s="49">
        <v>0</v>
      </c>
      <c r="M83" s="49">
        <v>3</v>
      </c>
      <c r="N83" s="49">
        <f t="shared" si="9"/>
        <v>31</v>
      </c>
    </row>
    <row r="84" spans="1:15" ht="14.5" hidden="1" x14ac:dyDescent="0.35">
      <c r="A84" s="2" t="s">
        <v>132</v>
      </c>
      <c r="B84" s="49">
        <v>0</v>
      </c>
      <c r="C84" s="49">
        <v>1</v>
      </c>
      <c r="D84" s="49">
        <v>4</v>
      </c>
      <c r="E84" s="49">
        <v>0</v>
      </c>
      <c r="F84" s="49">
        <v>1</v>
      </c>
      <c r="G84" s="49">
        <v>1</v>
      </c>
      <c r="H84" s="49">
        <v>5</v>
      </c>
      <c r="I84" s="49">
        <v>8</v>
      </c>
      <c r="J84" s="49">
        <v>8</v>
      </c>
      <c r="K84" s="49">
        <v>2</v>
      </c>
      <c r="L84" s="49">
        <v>7</v>
      </c>
      <c r="M84" s="49">
        <v>2</v>
      </c>
      <c r="N84" s="49">
        <f t="shared" si="9"/>
        <v>39</v>
      </c>
      <c r="O84" s="49"/>
    </row>
    <row r="85" spans="1:15" ht="14.5" hidden="1" x14ac:dyDescent="0.35">
      <c r="A85" s="2" t="s">
        <v>133</v>
      </c>
      <c r="B85" s="49">
        <v>1</v>
      </c>
      <c r="C85" s="2">
        <v>3</v>
      </c>
      <c r="D85" s="49">
        <v>4</v>
      </c>
      <c r="E85" s="49">
        <v>2</v>
      </c>
      <c r="F85" s="2">
        <v>0</v>
      </c>
      <c r="G85" s="49">
        <v>2</v>
      </c>
      <c r="H85" s="49">
        <v>1</v>
      </c>
      <c r="I85" s="49">
        <v>3</v>
      </c>
      <c r="J85" s="2">
        <v>2</v>
      </c>
      <c r="K85" s="49">
        <v>1</v>
      </c>
      <c r="L85" s="49">
        <v>3</v>
      </c>
      <c r="M85" s="49">
        <v>3</v>
      </c>
      <c r="N85" s="49">
        <f t="shared" si="9"/>
        <v>25</v>
      </c>
    </row>
    <row r="86" spans="1:15" ht="14.5" hidden="1" x14ac:dyDescent="0.35">
      <c r="A86" s="2" t="s">
        <v>134</v>
      </c>
      <c r="B86" s="50">
        <f t="shared" ref="B86:N86" si="10">SUM(B68+B70+B72+B74+B76+B78+B80+B82+B84)</f>
        <v>19</v>
      </c>
      <c r="C86" s="50">
        <f t="shared" si="10"/>
        <v>22</v>
      </c>
      <c r="D86" s="50">
        <f t="shared" si="10"/>
        <v>26</v>
      </c>
      <c r="E86" s="50">
        <f t="shared" si="10"/>
        <v>16</v>
      </c>
      <c r="F86" s="50">
        <f t="shared" si="10"/>
        <v>15</v>
      </c>
      <c r="G86" s="50">
        <f t="shared" si="10"/>
        <v>22</v>
      </c>
      <c r="H86" s="50">
        <f t="shared" si="10"/>
        <v>25</v>
      </c>
      <c r="I86" s="50">
        <f t="shared" si="10"/>
        <v>23</v>
      </c>
      <c r="J86" s="50">
        <f t="shared" si="10"/>
        <v>32</v>
      </c>
      <c r="K86" s="50">
        <f t="shared" si="10"/>
        <v>26</v>
      </c>
      <c r="L86" s="50">
        <f t="shared" si="10"/>
        <v>31</v>
      </c>
      <c r="M86" s="50">
        <f t="shared" si="10"/>
        <v>25</v>
      </c>
      <c r="N86" s="50">
        <f t="shared" si="10"/>
        <v>282</v>
      </c>
    </row>
    <row r="87" spans="1:15" ht="14.5" hidden="1" x14ac:dyDescent="0.35">
      <c r="A87" s="2" t="s">
        <v>135</v>
      </c>
      <c r="B87" s="50">
        <f t="shared" ref="B87:N87" si="11">SUM(B69+B71+B73+B75+B77+B79+B81+B83+B85)</f>
        <v>17</v>
      </c>
      <c r="C87" s="50">
        <f t="shared" si="11"/>
        <v>16</v>
      </c>
      <c r="D87" s="50">
        <f t="shared" si="11"/>
        <v>15</v>
      </c>
      <c r="E87" s="50">
        <f t="shared" si="11"/>
        <v>18</v>
      </c>
      <c r="F87" s="50">
        <f t="shared" si="11"/>
        <v>9</v>
      </c>
      <c r="G87" s="50">
        <f t="shared" si="11"/>
        <v>23</v>
      </c>
      <c r="H87" s="50">
        <f t="shared" si="11"/>
        <v>14</v>
      </c>
      <c r="I87" s="50">
        <f t="shared" si="11"/>
        <v>22</v>
      </c>
      <c r="J87" s="50">
        <f t="shared" si="11"/>
        <v>9</v>
      </c>
      <c r="K87" s="50">
        <f t="shared" si="11"/>
        <v>29</v>
      </c>
      <c r="L87" s="50">
        <f t="shared" si="11"/>
        <v>27</v>
      </c>
      <c r="M87" s="50">
        <f t="shared" si="11"/>
        <v>18</v>
      </c>
      <c r="N87" s="50">
        <f t="shared" si="11"/>
        <v>217</v>
      </c>
    </row>
    <row r="88" spans="1:15" ht="14" hidden="1" x14ac:dyDescent="0.3"/>
    <row r="89" spans="1:15" ht="14" hidden="1" x14ac:dyDescent="0.3"/>
    <row r="90" spans="1:15" ht="14" hidden="1" x14ac:dyDescent="0.3"/>
    <row r="91" spans="1:15" ht="14.5" hidden="1" x14ac:dyDescent="0.35">
      <c r="B91" s="3">
        <v>43483</v>
      </c>
      <c r="C91" s="3">
        <v>43514</v>
      </c>
      <c r="D91" s="3">
        <v>43542</v>
      </c>
      <c r="E91" s="3">
        <v>43573</v>
      </c>
      <c r="F91" s="3">
        <v>43603</v>
      </c>
      <c r="G91" s="3">
        <v>43634</v>
      </c>
      <c r="H91" s="3">
        <v>43664</v>
      </c>
      <c r="I91" s="3">
        <v>43695</v>
      </c>
      <c r="J91" s="3">
        <v>43726</v>
      </c>
      <c r="K91" s="3">
        <v>43756</v>
      </c>
      <c r="L91" s="3">
        <v>43787</v>
      </c>
      <c r="M91" s="3">
        <v>43817</v>
      </c>
      <c r="N91" s="2" t="s">
        <v>122</v>
      </c>
    </row>
    <row r="92" spans="1:15" ht="14.5" hidden="1" x14ac:dyDescent="0.35">
      <c r="A92" s="2" t="s">
        <v>124</v>
      </c>
      <c r="B92" s="2">
        <v>1</v>
      </c>
      <c r="C92" s="2">
        <v>0</v>
      </c>
      <c r="D92" s="2">
        <v>0</v>
      </c>
      <c r="E92" s="2">
        <v>2</v>
      </c>
      <c r="F92" s="2">
        <v>0</v>
      </c>
      <c r="G92" s="2">
        <v>0</v>
      </c>
      <c r="H92" s="2">
        <v>0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49">
        <f t="shared" ref="N92:N108" si="12">SUM(B92:M92)</f>
        <v>4</v>
      </c>
    </row>
    <row r="93" spans="1:15" ht="14.5" hidden="1" x14ac:dyDescent="0.35">
      <c r="A93" s="2" t="s">
        <v>136</v>
      </c>
      <c r="B93" s="49">
        <v>0</v>
      </c>
      <c r="C93" s="49">
        <v>0</v>
      </c>
      <c r="D93" s="49">
        <v>0</v>
      </c>
      <c r="E93" s="49">
        <v>2</v>
      </c>
      <c r="F93" s="49">
        <v>1</v>
      </c>
      <c r="G93" s="49">
        <v>0</v>
      </c>
      <c r="H93" s="49">
        <v>0</v>
      </c>
      <c r="I93" s="49">
        <v>0</v>
      </c>
      <c r="J93" s="49">
        <v>3</v>
      </c>
      <c r="K93" s="49">
        <v>1</v>
      </c>
      <c r="L93" s="49">
        <v>0</v>
      </c>
      <c r="M93" s="49">
        <v>0</v>
      </c>
      <c r="N93" s="49">
        <f t="shared" si="12"/>
        <v>7</v>
      </c>
      <c r="O93" s="49"/>
    </row>
    <row r="94" spans="1:15" ht="14.5" hidden="1" x14ac:dyDescent="0.35">
      <c r="A94" s="2" t="s">
        <v>81</v>
      </c>
      <c r="B94" s="2">
        <v>3</v>
      </c>
      <c r="C94" s="2">
        <v>0</v>
      </c>
      <c r="D94" s="2">
        <v>0</v>
      </c>
      <c r="E94" s="2">
        <v>3</v>
      </c>
      <c r="F94" s="2">
        <v>2</v>
      </c>
      <c r="G94" s="2">
        <v>2</v>
      </c>
      <c r="H94" s="2">
        <v>0</v>
      </c>
      <c r="I94" s="2">
        <v>3</v>
      </c>
      <c r="J94" s="2">
        <v>0</v>
      </c>
      <c r="K94" s="2">
        <v>5</v>
      </c>
      <c r="L94" s="2">
        <v>3</v>
      </c>
      <c r="M94" s="2">
        <v>0</v>
      </c>
      <c r="N94" s="49">
        <f t="shared" si="12"/>
        <v>21</v>
      </c>
    </row>
    <row r="95" spans="1:15" ht="14.5" hidden="1" x14ac:dyDescent="0.35">
      <c r="A95" s="2" t="s">
        <v>137</v>
      </c>
      <c r="B95" s="49">
        <v>1</v>
      </c>
      <c r="C95" s="49">
        <v>1</v>
      </c>
      <c r="D95" s="49">
        <v>1</v>
      </c>
      <c r="E95" s="49">
        <v>5</v>
      </c>
      <c r="F95" s="49">
        <v>3</v>
      </c>
      <c r="G95" s="49">
        <v>1</v>
      </c>
      <c r="H95" s="2">
        <v>3</v>
      </c>
      <c r="I95" s="49">
        <v>2</v>
      </c>
      <c r="J95" s="49">
        <v>2</v>
      </c>
      <c r="K95" s="49">
        <v>2</v>
      </c>
      <c r="L95" s="49">
        <v>2</v>
      </c>
      <c r="M95" s="49">
        <v>3</v>
      </c>
      <c r="N95" s="49">
        <f t="shared" si="12"/>
        <v>26</v>
      </c>
      <c r="O95" s="49"/>
    </row>
    <row r="96" spans="1:15" ht="14.5" hidden="1" x14ac:dyDescent="0.35">
      <c r="A96" s="2" t="s">
        <v>73</v>
      </c>
      <c r="B96" s="2">
        <v>1</v>
      </c>
      <c r="C96" s="2">
        <v>1</v>
      </c>
      <c r="D96" s="2">
        <v>1</v>
      </c>
      <c r="E96" s="2">
        <v>3</v>
      </c>
      <c r="F96" s="2">
        <v>0</v>
      </c>
      <c r="G96" s="2">
        <v>1</v>
      </c>
      <c r="H96" s="2">
        <v>2</v>
      </c>
      <c r="I96" s="2">
        <v>1</v>
      </c>
      <c r="J96" s="2">
        <v>0</v>
      </c>
      <c r="K96" s="2">
        <v>2</v>
      </c>
      <c r="L96" s="2">
        <v>1</v>
      </c>
      <c r="M96" s="2">
        <v>0</v>
      </c>
      <c r="N96" s="49">
        <f t="shared" si="12"/>
        <v>13</v>
      </c>
    </row>
    <row r="97" spans="1:15" ht="14.5" hidden="1" x14ac:dyDescent="0.35">
      <c r="A97" s="2" t="s">
        <v>138</v>
      </c>
      <c r="B97" s="49">
        <v>4</v>
      </c>
      <c r="C97" s="49">
        <v>6</v>
      </c>
      <c r="D97" s="49">
        <v>2</v>
      </c>
      <c r="E97" s="49">
        <v>1</v>
      </c>
      <c r="F97" s="49">
        <v>3</v>
      </c>
      <c r="G97" s="49">
        <v>2</v>
      </c>
      <c r="H97" s="2">
        <v>6</v>
      </c>
      <c r="I97" s="49">
        <v>4</v>
      </c>
      <c r="J97" s="49">
        <v>1</v>
      </c>
      <c r="K97" s="49">
        <v>3</v>
      </c>
      <c r="L97" s="49">
        <v>3</v>
      </c>
      <c r="M97" s="49">
        <v>1</v>
      </c>
      <c r="N97" s="49">
        <f t="shared" si="12"/>
        <v>36</v>
      </c>
      <c r="O97" s="49"/>
    </row>
    <row r="98" spans="1:15" ht="14.5" hidden="1" x14ac:dyDescent="0.35">
      <c r="A98" s="2" t="s">
        <v>77</v>
      </c>
      <c r="B98" s="49">
        <v>3</v>
      </c>
      <c r="C98" s="49">
        <v>1</v>
      </c>
      <c r="D98" s="2">
        <v>4</v>
      </c>
      <c r="E98" s="49">
        <v>2</v>
      </c>
      <c r="F98" s="49">
        <v>3</v>
      </c>
      <c r="G98" s="49">
        <v>7</v>
      </c>
      <c r="H98" s="49">
        <v>1</v>
      </c>
      <c r="I98" s="49">
        <v>6</v>
      </c>
      <c r="J98" s="2">
        <v>2</v>
      </c>
      <c r="K98" s="49">
        <v>6</v>
      </c>
      <c r="L98" s="49">
        <v>10</v>
      </c>
      <c r="M98" s="49">
        <v>4</v>
      </c>
      <c r="N98" s="49">
        <f t="shared" si="12"/>
        <v>49</v>
      </c>
    </row>
    <row r="99" spans="1:15" ht="14.5" hidden="1" x14ac:dyDescent="0.35">
      <c r="A99" s="2" t="s">
        <v>139</v>
      </c>
      <c r="B99" s="49">
        <v>4</v>
      </c>
      <c r="C99" s="49">
        <v>7</v>
      </c>
      <c r="D99" s="49">
        <v>7</v>
      </c>
      <c r="E99" s="49">
        <v>3</v>
      </c>
      <c r="F99" s="49">
        <v>4</v>
      </c>
      <c r="G99" s="49">
        <v>10</v>
      </c>
      <c r="H99" s="2">
        <v>5</v>
      </c>
      <c r="I99" s="49">
        <v>6</v>
      </c>
      <c r="J99" s="49">
        <v>7</v>
      </c>
      <c r="K99" s="49">
        <v>10</v>
      </c>
      <c r="L99" s="49">
        <v>4</v>
      </c>
      <c r="M99" s="49">
        <v>13</v>
      </c>
      <c r="N99" s="49">
        <f t="shared" si="12"/>
        <v>80</v>
      </c>
    </row>
    <row r="100" spans="1:15" ht="14.5" hidden="1" x14ac:dyDescent="0.35">
      <c r="A100" s="2" t="s">
        <v>79</v>
      </c>
      <c r="B100" s="49">
        <v>3</v>
      </c>
      <c r="C100" s="49">
        <v>2</v>
      </c>
      <c r="D100" s="2">
        <v>1</v>
      </c>
      <c r="E100" s="49">
        <v>2</v>
      </c>
      <c r="F100" s="49">
        <v>3</v>
      </c>
      <c r="G100" s="49">
        <v>2</v>
      </c>
      <c r="H100" s="49">
        <v>1</v>
      </c>
      <c r="I100" s="49">
        <v>1</v>
      </c>
      <c r="J100" s="2">
        <v>0</v>
      </c>
      <c r="K100" s="49">
        <v>0</v>
      </c>
      <c r="L100" s="49">
        <v>2</v>
      </c>
      <c r="M100" s="49">
        <v>1</v>
      </c>
      <c r="N100" s="49">
        <f t="shared" si="12"/>
        <v>18</v>
      </c>
    </row>
    <row r="101" spans="1:15" ht="14.5" hidden="1" x14ac:dyDescent="0.35">
      <c r="A101" s="2" t="s">
        <v>140</v>
      </c>
      <c r="B101" s="49">
        <v>5</v>
      </c>
      <c r="C101" s="49">
        <v>6</v>
      </c>
      <c r="D101" s="49">
        <v>3</v>
      </c>
      <c r="E101" s="49">
        <v>2</v>
      </c>
      <c r="F101" s="49">
        <v>4</v>
      </c>
      <c r="G101" s="49">
        <v>1</v>
      </c>
      <c r="H101" s="2">
        <v>0</v>
      </c>
      <c r="I101" s="49">
        <v>4</v>
      </c>
      <c r="J101" s="49">
        <v>1</v>
      </c>
      <c r="K101" s="49">
        <v>5</v>
      </c>
      <c r="L101" s="49">
        <v>3</v>
      </c>
      <c r="M101" s="49">
        <v>7</v>
      </c>
      <c r="N101" s="49">
        <f t="shared" si="12"/>
        <v>41</v>
      </c>
    </row>
    <row r="102" spans="1:15" ht="14.5" hidden="1" x14ac:dyDescent="0.35">
      <c r="A102" s="2" t="s">
        <v>141</v>
      </c>
      <c r="B102" s="49">
        <v>3</v>
      </c>
      <c r="C102" s="49">
        <v>1</v>
      </c>
      <c r="D102" s="49">
        <v>0</v>
      </c>
      <c r="E102" s="49">
        <v>0</v>
      </c>
      <c r="F102" s="49">
        <v>0</v>
      </c>
      <c r="G102" s="49">
        <v>4</v>
      </c>
      <c r="H102" s="49">
        <v>0</v>
      </c>
      <c r="I102" s="49">
        <v>1</v>
      </c>
      <c r="J102" s="2">
        <v>0</v>
      </c>
      <c r="K102" s="49">
        <v>2</v>
      </c>
      <c r="L102" s="49">
        <v>0</v>
      </c>
      <c r="M102" s="49">
        <v>1</v>
      </c>
      <c r="N102" s="49">
        <f t="shared" si="12"/>
        <v>12</v>
      </c>
    </row>
    <row r="103" spans="1:15" ht="14.5" hidden="1" x14ac:dyDescent="0.35">
      <c r="A103" s="2" t="s">
        <v>142</v>
      </c>
      <c r="B103" s="49">
        <v>0</v>
      </c>
      <c r="C103" s="49">
        <v>1</v>
      </c>
      <c r="D103" s="49">
        <v>2</v>
      </c>
      <c r="E103" s="49">
        <v>0</v>
      </c>
      <c r="F103" s="49">
        <v>1</v>
      </c>
      <c r="G103" s="49">
        <v>0</v>
      </c>
      <c r="H103" s="2">
        <v>2</v>
      </c>
      <c r="I103" s="49">
        <v>1</v>
      </c>
      <c r="J103" s="49">
        <v>2</v>
      </c>
      <c r="K103" s="49">
        <v>1</v>
      </c>
      <c r="L103" s="49">
        <v>1</v>
      </c>
      <c r="M103" s="49">
        <v>1</v>
      </c>
      <c r="N103" s="49">
        <f t="shared" si="12"/>
        <v>12</v>
      </c>
    </row>
    <row r="104" spans="1:15" ht="14.5" hidden="1" x14ac:dyDescent="0.35">
      <c r="A104" s="2" t="s">
        <v>130</v>
      </c>
      <c r="B104" s="49">
        <v>2</v>
      </c>
      <c r="C104" s="2">
        <v>3</v>
      </c>
      <c r="D104" s="49">
        <v>2</v>
      </c>
      <c r="E104" s="49">
        <v>2</v>
      </c>
      <c r="F104" s="2">
        <v>0</v>
      </c>
      <c r="G104" s="49">
        <v>2</v>
      </c>
      <c r="H104" s="49">
        <v>3</v>
      </c>
      <c r="I104" s="49">
        <v>5</v>
      </c>
      <c r="J104" s="2">
        <v>3</v>
      </c>
      <c r="K104" s="49">
        <v>8</v>
      </c>
      <c r="L104" s="49">
        <v>8</v>
      </c>
      <c r="M104" s="49">
        <v>6</v>
      </c>
      <c r="N104" s="49">
        <f t="shared" si="12"/>
        <v>44</v>
      </c>
    </row>
    <row r="105" spans="1:15" ht="14.5" hidden="1" x14ac:dyDescent="0.35">
      <c r="A105" s="2" t="s">
        <v>143</v>
      </c>
      <c r="B105" s="49">
        <v>3</v>
      </c>
      <c r="C105" s="49">
        <v>2</v>
      </c>
      <c r="D105" s="49">
        <v>2</v>
      </c>
      <c r="E105" s="49">
        <v>3</v>
      </c>
      <c r="F105" s="49">
        <v>4</v>
      </c>
      <c r="G105" s="49">
        <v>4</v>
      </c>
      <c r="H105" s="2">
        <v>5</v>
      </c>
      <c r="I105" s="49">
        <v>4</v>
      </c>
      <c r="J105" s="49">
        <v>2</v>
      </c>
      <c r="K105" s="49">
        <v>1</v>
      </c>
      <c r="L105" s="49">
        <v>3</v>
      </c>
      <c r="M105" s="49">
        <v>2</v>
      </c>
      <c r="N105" s="49">
        <f t="shared" si="12"/>
        <v>35</v>
      </c>
    </row>
    <row r="106" spans="1:15" ht="14.5" hidden="1" x14ac:dyDescent="0.35">
      <c r="A106" s="2" t="s">
        <v>69</v>
      </c>
      <c r="B106" s="49">
        <v>0</v>
      </c>
      <c r="C106" s="2">
        <v>5</v>
      </c>
      <c r="D106" s="49">
        <v>3</v>
      </c>
      <c r="E106" s="49">
        <v>2</v>
      </c>
      <c r="F106" s="2">
        <v>1</v>
      </c>
      <c r="G106" s="49">
        <v>3</v>
      </c>
      <c r="H106" s="49">
        <v>6</v>
      </c>
      <c r="I106" s="49">
        <v>1</v>
      </c>
      <c r="J106" s="2">
        <v>2</v>
      </c>
      <c r="K106" s="49">
        <v>5</v>
      </c>
      <c r="L106" s="49">
        <v>0</v>
      </c>
      <c r="M106" s="49">
        <v>3</v>
      </c>
      <c r="N106" s="49">
        <f t="shared" si="12"/>
        <v>31</v>
      </c>
    </row>
    <row r="107" spans="1:15" ht="14.5" hidden="1" x14ac:dyDescent="0.35">
      <c r="A107" s="2" t="s">
        <v>144</v>
      </c>
      <c r="B107" s="49">
        <v>0</v>
      </c>
      <c r="C107" s="49">
        <v>3</v>
      </c>
      <c r="D107" s="49">
        <v>7</v>
      </c>
      <c r="E107" s="49">
        <v>3</v>
      </c>
      <c r="F107" s="49">
        <v>5</v>
      </c>
      <c r="G107" s="49">
        <v>3</v>
      </c>
      <c r="H107" s="2">
        <v>0</v>
      </c>
      <c r="I107" s="49">
        <v>6</v>
      </c>
      <c r="J107" s="49">
        <v>2</v>
      </c>
      <c r="K107" s="49">
        <v>1</v>
      </c>
      <c r="L107" s="49">
        <v>5</v>
      </c>
      <c r="M107" s="49">
        <v>0</v>
      </c>
      <c r="N107" s="49">
        <f t="shared" si="12"/>
        <v>35</v>
      </c>
    </row>
    <row r="108" spans="1:15" ht="14.5" hidden="1" x14ac:dyDescent="0.35">
      <c r="A108" s="2" t="s">
        <v>145</v>
      </c>
      <c r="B108" s="49">
        <v>1</v>
      </c>
      <c r="C108" s="2">
        <v>3</v>
      </c>
      <c r="D108" s="49">
        <v>4</v>
      </c>
      <c r="E108" s="49">
        <v>2</v>
      </c>
      <c r="F108" s="2">
        <v>0</v>
      </c>
      <c r="G108" s="49">
        <v>2</v>
      </c>
      <c r="H108" s="49">
        <v>1</v>
      </c>
      <c r="I108" s="49">
        <v>3</v>
      </c>
      <c r="J108" s="2">
        <v>2</v>
      </c>
      <c r="K108" s="49">
        <v>1</v>
      </c>
      <c r="L108" s="49">
        <v>3</v>
      </c>
      <c r="M108" s="49">
        <v>3</v>
      </c>
      <c r="N108" s="49">
        <f t="shared" si="12"/>
        <v>25</v>
      </c>
      <c r="O108" s="49"/>
    </row>
    <row r="109" spans="1:15" ht="14.5" hidden="1" x14ac:dyDescent="0.35">
      <c r="A109" s="2" t="s">
        <v>146</v>
      </c>
      <c r="B109" s="49">
        <v>6</v>
      </c>
      <c r="C109" s="49">
        <v>4</v>
      </c>
      <c r="D109" s="49">
        <v>6</v>
      </c>
      <c r="E109" s="49">
        <v>2</v>
      </c>
      <c r="F109" s="49">
        <v>2</v>
      </c>
      <c r="G109" s="49">
        <v>5</v>
      </c>
      <c r="H109" s="2">
        <v>2</v>
      </c>
      <c r="I109" s="49">
        <v>3</v>
      </c>
      <c r="J109" s="49">
        <v>2</v>
      </c>
      <c r="K109" s="49">
        <v>3</v>
      </c>
      <c r="L109" s="49">
        <v>4</v>
      </c>
      <c r="M109" s="49">
        <v>0</v>
      </c>
      <c r="N109" s="49">
        <v>6</v>
      </c>
    </row>
    <row r="110" spans="1:15" ht="14.5" hidden="1" x14ac:dyDescent="0.35">
      <c r="A110" s="2" t="s">
        <v>135</v>
      </c>
      <c r="B110" s="50">
        <f t="shared" ref="B110:M110" si="13">SUM(B92+B94+B96+B98+B100+B102+B104+B106+B108)</f>
        <v>17</v>
      </c>
      <c r="C110" s="50">
        <f t="shared" si="13"/>
        <v>16</v>
      </c>
      <c r="D110" s="50">
        <f t="shared" si="13"/>
        <v>15</v>
      </c>
      <c r="E110" s="50">
        <f t="shared" si="13"/>
        <v>18</v>
      </c>
      <c r="F110" s="50">
        <f t="shared" si="13"/>
        <v>9</v>
      </c>
      <c r="G110" s="50">
        <f t="shared" si="13"/>
        <v>23</v>
      </c>
      <c r="H110" s="50">
        <f t="shared" si="13"/>
        <v>14</v>
      </c>
      <c r="I110" s="50">
        <f t="shared" si="13"/>
        <v>22</v>
      </c>
      <c r="J110" s="50">
        <f t="shared" si="13"/>
        <v>9</v>
      </c>
      <c r="K110" s="50">
        <f t="shared" si="13"/>
        <v>29</v>
      </c>
      <c r="L110" s="50">
        <f t="shared" si="13"/>
        <v>27</v>
      </c>
      <c r="M110" s="50">
        <f t="shared" si="13"/>
        <v>18</v>
      </c>
      <c r="N110" s="50">
        <f>SUM(B110:M110)</f>
        <v>217</v>
      </c>
    </row>
    <row r="111" spans="1:15" ht="14.5" hidden="1" x14ac:dyDescent="0.35">
      <c r="A111" s="2" t="s">
        <v>147</v>
      </c>
      <c r="B111" s="50">
        <f t="shared" ref="B111:M111" si="14">SUM(B93+B95+B97+B99+B101+B103+B105+B107+B109)</f>
        <v>23</v>
      </c>
      <c r="C111" s="50">
        <f t="shared" si="14"/>
        <v>30</v>
      </c>
      <c r="D111" s="50">
        <f t="shared" si="14"/>
        <v>30</v>
      </c>
      <c r="E111" s="50">
        <f t="shared" si="14"/>
        <v>21</v>
      </c>
      <c r="F111" s="50">
        <f t="shared" si="14"/>
        <v>27</v>
      </c>
      <c r="G111" s="50">
        <f t="shared" si="14"/>
        <v>26</v>
      </c>
      <c r="H111" s="50">
        <f t="shared" si="14"/>
        <v>23</v>
      </c>
      <c r="I111" s="50">
        <f t="shared" si="14"/>
        <v>30</v>
      </c>
      <c r="J111" s="50">
        <f t="shared" si="14"/>
        <v>22</v>
      </c>
      <c r="K111" s="50">
        <f t="shared" si="14"/>
        <v>27</v>
      </c>
      <c r="L111" s="50">
        <f t="shared" si="14"/>
        <v>25</v>
      </c>
      <c r="M111" s="50">
        <f t="shared" si="14"/>
        <v>27</v>
      </c>
      <c r="N111" s="50">
        <f>SUM(B111:K111)</f>
        <v>259</v>
      </c>
    </row>
    <row r="112" spans="1:15" ht="14" hidden="1" x14ac:dyDescent="0.3"/>
    <row r="113" spans="1:14" ht="14" hidden="1" x14ac:dyDescent="0.3"/>
    <row r="114" spans="1:14" ht="14" hidden="1" x14ac:dyDescent="0.3"/>
    <row r="115" spans="1:14" ht="14.5" hidden="1" x14ac:dyDescent="0.35">
      <c r="B115" s="3">
        <v>43118</v>
      </c>
      <c r="C115" s="3">
        <v>43149</v>
      </c>
      <c r="D115" s="3">
        <v>43177</v>
      </c>
      <c r="E115" s="3">
        <v>43208</v>
      </c>
      <c r="F115" s="3">
        <v>43238</v>
      </c>
      <c r="G115" s="3">
        <v>43269</v>
      </c>
      <c r="H115" s="3">
        <v>43299</v>
      </c>
      <c r="I115" s="3">
        <v>43330</v>
      </c>
      <c r="J115" s="3">
        <v>43361</v>
      </c>
      <c r="K115" s="3">
        <v>43391</v>
      </c>
      <c r="L115" s="3">
        <v>43422</v>
      </c>
      <c r="M115" s="3">
        <v>43452</v>
      </c>
      <c r="N115" s="2" t="s">
        <v>122</v>
      </c>
    </row>
    <row r="116" spans="1:14" ht="14.5" hidden="1" x14ac:dyDescent="0.35">
      <c r="A116" s="2" t="s">
        <v>136</v>
      </c>
      <c r="B116" s="49">
        <v>0</v>
      </c>
      <c r="C116" s="49">
        <v>0</v>
      </c>
      <c r="D116" s="49">
        <v>0</v>
      </c>
      <c r="E116" s="49">
        <v>2</v>
      </c>
      <c r="F116" s="49">
        <v>1</v>
      </c>
      <c r="G116" s="49">
        <v>0</v>
      </c>
      <c r="H116" s="49">
        <v>0</v>
      </c>
      <c r="I116" s="49">
        <v>0</v>
      </c>
      <c r="J116" s="49">
        <v>3</v>
      </c>
      <c r="K116" s="49">
        <v>1</v>
      </c>
      <c r="L116" s="49">
        <v>0</v>
      </c>
      <c r="M116" s="49">
        <v>0</v>
      </c>
      <c r="N116" s="49">
        <f t="shared" ref="N116:N135" si="15">SUM(B116:M116)</f>
        <v>7</v>
      </c>
    </row>
    <row r="117" spans="1:14" ht="14.5" hidden="1" x14ac:dyDescent="0.35">
      <c r="A117" s="2" t="s">
        <v>148</v>
      </c>
      <c r="B117" s="51">
        <v>3</v>
      </c>
      <c r="C117" s="2">
        <v>2</v>
      </c>
      <c r="D117" s="2">
        <v>0</v>
      </c>
      <c r="E117" s="2">
        <v>1</v>
      </c>
      <c r="F117" s="2">
        <v>1</v>
      </c>
      <c r="G117" s="2">
        <v>0</v>
      </c>
      <c r="H117" s="2">
        <v>0</v>
      </c>
      <c r="I117" s="2">
        <v>0</v>
      </c>
      <c r="J117" s="2">
        <v>0</v>
      </c>
      <c r="K117" s="2">
        <v>1</v>
      </c>
      <c r="L117" s="2">
        <v>1</v>
      </c>
      <c r="M117" s="2">
        <v>0</v>
      </c>
      <c r="N117" s="49">
        <f t="shared" si="15"/>
        <v>9</v>
      </c>
    </row>
    <row r="118" spans="1:14" ht="14.5" hidden="1" x14ac:dyDescent="0.35">
      <c r="A118" s="2" t="s">
        <v>137</v>
      </c>
      <c r="B118" s="49">
        <v>1</v>
      </c>
      <c r="C118" s="49">
        <v>1</v>
      </c>
      <c r="D118" s="49">
        <v>1</v>
      </c>
      <c r="E118" s="49">
        <v>5</v>
      </c>
      <c r="F118" s="49">
        <v>3</v>
      </c>
      <c r="G118" s="49">
        <v>1</v>
      </c>
      <c r="H118" s="2">
        <v>3</v>
      </c>
      <c r="I118" s="49">
        <v>2</v>
      </c>
      <c r="J118" s="49">
        <v>2</v>
      </c>
      <c r="K118" s="49">
        <v>2</v>
      </c>
      <c r="L118" s="49">
        <v>2</v>
      </c>
      <c r="M118" s="49">
        <v>3</v>
      </c>
      <c r="N118" s="49">
        <f t="shared" si="15"/>
        <v>26</v>
      </c>
    </row>
    <row r="119" spans="1:14" ht="14.5" hidden="1" x14ac:dyDescent="0.35">
      <c r="A119" s="2" t="s">
        <v>149</v>
      </c>
      <c r="B119" s="51">
        <v>2</v>
      </c>
      <c r="C119" s="2">
        <v>2</v>
      </c>
      <c r="D119" s="2">
        <v>1</v>
      </c>
      <c r="E119" s="2">
        <v>3</v>
      </c>
      <c r="F119" s="2">
        <v>5</v>
      </c>
      <c r="G119" s="2">
        <v>3</v>
      </c>
      <c r="H119" s="2">
        <v>2</v>
      </c>
      <c r="I119" s="2">
        <v>2</v>
      </c>
      <c r="J119" s="2">
        <v>3</v>
      </c>
      <c r="K119" s="2">
        <v>4</v>
      </c>
      <c r="L119" s="2">
        <v>4</v>
      </c>
      <c r="M119" s="2">
        <v>0</v>
      </c>
      <c r="N119" s="49">
        <f t="shared" si="15"/>
        <v>31</v>
      </c>
    </row>
    <row r="120" spans="1:14" ht="14.5" hidden="1" x14ac:dyDescent="0.35">
      <c r="A120" s="2" t="s">
        <v>138</v>
      </c>
      <c r="B120" s="49">
        <v>4</v>
      </c>
      <c r="C120" s="49">
        <v>6</v>
      </c>
      <c r="D120" s="49">
        <v>2</v>
      </c>
      <c r="E120" s="49">
        <v>1</v>
      </c>
      <c r="F120" s="49">
        <v>3</v>
      </c>
      <c r="G120" s="49">
        <v>2</v>
      </c>
      <c r="H120" s="2">
        <v>6</v>
      </c>
      <c r="I120" s="49">
        <v>4</v>
      </c>
      <c r="J120" s="49">
        <v>1</v>
      </c>
      <c r="K120" s="49">
        <v>3</v>
      </c>
      <c r="L120" s="49">
        <v>3</v>
      </c>
      <c r="M120" s="49">
        <v>1</v>
      </c>
      <c r="N120" s="49">
        <f t="shared" si="15"/>
        <v>36</v>
      </c>
    </row>
    <row r="121" spans="1:14" ht="14.5" hidden="1" x14ac:dyDescent="0.35">
      <c r="A121" s="2" t="s">
        <v>150</v>
      </c>
      <c r="B121" s="49">
        <v>3</v>
      </c>
      <c r="C121" s="49">
        <v>2</v>
      </c>
      <c r="D121" s="49">
        <v>3</v>
      </c>
      <c r="E121" s="49">
        <v>1</v>
      </c>
      <c r="F121" s="49">
        <v>2</v>
      </c>
      <c r="G121" s="2">
        <v>0</v>
      </c>
      <c r="H121" s="2">
        <v>2</v>
      </c>
      <c r="I121" s="2">
        <v>0</v>
      </c>
      <c r="J121" s="2">
        <v>6</v>
      </c>
      <c r="K121" s="2">
        <v>7</v>
      </c>
      <c r="L121" s="2">
        <v>4</v>
      </c>
      <c r="M121" s="2">
        <v>7</v>
      </c>
      <c r="N121" s="49">
        <f t="shared" si="15"/>
        <v>37</v>
      </c>
    </row>
    <row r="122" spans="1:14" ht="14.5" hidden="1" x14ac:dyDescent="0.35">
      <c r="A122" s="2" t="s">
        <v>139</v>
      </c>
      <c r="B122" s="49">
        <v>4</v>
      </c>
      <c r="C122" s="49">
        <v>7</v>
      </c>
      <c r="D122" s="49">
        <v>7</v>
      </c>
      <c r="E122" s="49">
        <v>3</v>
      </c>
      <c r="F122" s="49">
        <v>4</v>
      </c>
      <c r="G122" s="49">
        <v>10</v>
      </c>
      <c r="H122" s="2">
        <v>5</v>
      </c>
      <c r="I122" s="49">
        <v>6</v>
      </c>
      <c r="J122" s="49">
        <v>7</v>
      </c>
      <c r="K122" s="49">
        <v>10</v>
      </c>
      <c r="L122" s="49">
        <v>4</v>
      </c>
      <c r="M122" s="49">
        <v>13</v>
      </c>
      <c r="N122" s="49">
        <f t="shared" si="15"/>
        <v>80</v>
      </c>
    </row>
    <row r="123" spans="1:14" ht="14.5" hidden="1" x14ac:dyDescent="0.35">
      <c r="A123" s="2" t="s">
        <v>151</v>
      </c>
      <c r="B123" s="49">
        <v>2</v>
      </c>
      <c r="C123" s="49">
        <v>3</v>
      </c>
      <c r="D123" s="49">
        <v>11</v>
      </c>
      <c r="E123" s="49">
        <v>3</v>
      </c>
      <c r="F123" s="49">
        <v>5</v>
      </c>
      <c r="G123" s="2">
        <v>4</v>
      </c>
      <c r="H123" s="2">
        <v>15</v>
      </c>
      <c r="I123" s="2">
        <v>3</v>
      </c>
      <c r="J123" s="2">
        <v>12</v>
      </c>
      <c r="K123" s="2">
        <v>5</v>
      </c>
      <c r="L123" s="2">
        <v>6</v>
      </c>
      <c r="M123" s="2">
        <v>5</v>
      </c>
      <c r="N123" s="49">
        <f t="shared" si="15"/>
        <v>74</v>
      </c>
    </row>
    <row r="124" spans="1:14" ht="14.5" hidden="1" x14ac:dyDescent="0.35">
      <c r="A124" s="2" t="s">
        <v>152</v>
      </c>
      <c r="B124" s="49">
        <v>5</v>
      </c>
      <c r="C124" s="49">
        <v>2</v>
      </c>
      <c r="D124" s="49">
        <v>3</v>
      </c>
      <c r="E124" s="49">
        <v>2</v>
      </c>
      <c r="F124" s="49">
        <v>4</v>
      </c>
      <c r="G124" s="49">
        <v>1</v>
      </c>
      <c r="H124" s="2">
        <v>0</v>
      </c>
      <c r="I124" s="49">
        <v>4</v>
      </c>
      <c r="J124" s="49">
        <v>1</v>
      </c>
      <c r="K124" s="49">
        <v>5</v>
      </c>
      <c r="L124" s="49">
        <v>3</v>
      </c>
      <c r="M124" s="49">
        <v>7</v>
      </c>
      <c r="N124" s="49">
        <f t="shared" si="15"/>
        <v>37</v>
      </c>
    </row>
    <row r="125" spans="1:14" ht="14.5" hidden="1" x14ac:dyDescent="0.35">
      <c r="A125" s="2" t="s">
        <v>153</v>
      </c>
      <c r="B125" s="49">
        <v>2</v>
      </c>
      <c r="C125" s="49">
        <v>0</v>
      </c>
      <c r="D125" s="49">
        <v>2</v>
      </c>
      <c r="E125" s="49">
        <v>2</v>
      </c>
      <c r="F125" s="49">
        <v>5</v>
      </c>
      <c r="G125" s="2">
        <v>0</v>
      </c>
      <c r="H125" s="2">
        <v>1</v>
      </c>
      <c r="I125" s="2">
        <v>1</v>
      </c>
      <c r="J125" s="2">
        <v>1</v>
      </c>
      <c r="K125" s="2">
        <v>2</v>
      </c>
      <c r="L125" s="2">
        <v>4</v>
      </c>
      <c r="M125" s="2">
        <v>2</v>
      </c>
      <c r="N125" s="49">
        <f t="shared" si="15"/>
        <v>22</v>
      </c>
    </row>
    <row r="126" spans="1:14" ht="14.5" hidden="1" x14ac:dyDescent="0.35">
      <c r="A126" s="2" t="s">
        <v>154</v>
      </c>
      <c r="B126" s="49">
        <v>0</v>
      </c>
      <c r="C126" s="49">
        <v>1</v>
      </c>
      <c r="D126" s="49">
        <v>2</v>
      </c>
      <c r="E126" s="49">
        <v>0</v>
      </c>
      <c r="F126" s="49">
        <v>1</v>
      </c>
      <c r="G126" s="49">
        <v>0</v>
      </c>
      <c r="H126" s="2">
        <v>2</v>
      </c>
      <c r="I126" s="49">
        <v>1</v>
      </c>
      <c r="J126" s="49">
        <v>2</v>
      </c>
      <c r="K126" s="49">
        <v>1</v>
      </c>
      <c r="L126" s="49">
        <v>1</v>
      </c>
      <c r="M126" s="49">
        <v>1</v>
      </c>
      <c r="N126" s="49">
        <f t="shared" si="15"/>
        <v>12</v>
      </c>
    </row>
    <row r="127" spans="1:14" ht="14.5" hidden="1" x14ac:dyDescent="0.35">
      <c r="A127" s="2" t="s">
        <v>155</v>
      </c>
      <c r="B127" s="51">
        <v>0</v>
      </c>
      <c r="C127" s="2">
        <v>3</v>
      </c>
      <c r="D127" s="2">
        <v>0</v>
      </c>
      <c r="E127" s="2">
        <v>0</v>
      </c>
      <c r="F127" s="2">
        <v>2</v>
      </c>
      <c r="G127" s="2">
        <v>3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2</v>
      </c>
      <c r="N127" s="49">
        <f t="shared" si="15"/>
        <v>13</v>
      </c>
    </row>
    <row r="128" spans="1:14" ht="14.5" hidden="1" x14ac:dyDescent="0.35">
      <c r="A128" s="2" t="s">
        <v>143</v>
      </c>
      <c r="B128" s="49">
        <v>3</v>
      </c>
      <c r="C128" s="49">
        <v>2</v>
      </c>
      <c r="D128" s="49">
        <v>2</v>
      </c>
      <c r="E128" s="49">
        <v>3</v>
      </c>
      <c r="F128" s="49">
        <v>4</v>
      </c>
      <c r="G128" s="49">
        <v>4</v>
      </c>
      <c r="H128" s="2">
        <v>5</v>
      </c>
      <c r="I128" s="49">
        <v>4</v>
      </c>
      <c r="J128" s="49">
        <v>2</v>
      </c>
      <c r="K128" s="49">
        <v>1</v>
      </c>
      <c r="L128" s="49">
        <v>3</v>
      </c>
      <c r="M128" s="49">
        <v>2</v>
      </c>
      <c r="N128" s="49">
        <f t="shared" si="15"/>
        <v>35</v>
      </c>
    </row>
    <row r="129" spans="1:15" ht="14.5" hidden="1" x14ac:dyDescent="0.35">
      <c r="A129" s="2" t="s">
        <v>156</v>
      </c>
      <c r="B129" s="51">
        <v>0</v>
      </c>
      <c r="C129" s="2">
        <v>2</v>
      </c>
      <c r="D129" s="2">
        <v>4</v>
      </c>
      <c r="E129" s="2">
        <v>2</v>
      </c>
      <c r="F129" s="2">
        <v>2</v>
      </c>
      <c r="G129" s="2">
        <v>8</v>
      </c>
      <c r="H129" s="2">
        <v>2</v>
      </c>
      <c r="I129" s="2">
        <v>4</v>
      </c>
      <c r="J129" s="2">
        <v>3</v>
      </c>
      <c r="K129" s="2">
        <v>4</v>
      </c>
      <c r="L129" s="2">
        <v>5</v>
      </c>
      <c r="M129" s="2">
        <v>2</v>
      </c>
      <c r="N129" s="49">
        <f t="shared" si="15"/>
        <v>38</v>
      </c>
    </row>
    <row r="130" spans="1:15" ht="14.5" hidden="1" x14ac:dyDescent="0.35">
      <c r="A130" s="2" t="s">
        <v>157</v>
      </c>
      <c r="B130" s="49">
        <v>0</v>
      </c>
      <c r="C130" s="49">
        <v>3</v>
      </c>
      <c r="D130" s="49">
        <v>7</v>
      </c>
      <c r="E130" s="49">
        <v>3</v>
      </c>
      <c r="F130" s="49">
        <v>5</v>
      </c>
      <c r="G130" s="49">
        <v>3</v>
      </c>
      <c r="H130" s="2">
        <v>0</v>
      </c>
      <c r="I130" s="49">
        <v>6</v>
      </c>
      <c r="J130" s="49">
        <v>2</v>
      </c>
      <c r="K130" s="49">
        <v>1</v>
      </c>
      <c r="L130" s="49">
        <v>5</v>
      </c>
      <c r="M130" s="49">
        <v>0</v>
      </c>
      <c r="N130" s="49">
        <f t="shared" si="15"/>
        <v>35</v>
      </c>
    </row>
    <row r="131" spans="1:15" ht="14.5" hidden="1" x14ac:dyDescent="0.35">
      <c r="A131" s="2" t="s">
        <v>158</v>
      </c>
      <c r="B131" s="51">
        <v>1</v>
      </c>
      <c r="C131" s="2">
        <v>1</v>
      </c>
      <c r="D131" s="2">
        <v>6</v>
      </c>
      <c r="E131" s="2">
        <v>2</v>
      </c>
      <c r="F131" s="2">
        <v>2</v>
      </c>
      <c r="G131" s="2">
        <v>4</v>
      </c>
      <c r="H131" s="2">
        <v>7</v>
      </c>
      <c r="I131" s="2">
        <v>3</v>
      </c>
      <c r="J131" s="2">
        <v>3</v>
      </c>
      <c r="K131" s="2">
        <v>6</v>
      </c>
      <c r="L131" s="2">
        <v>3</v>
      </c>
      <c r="M131" s="2">
        <v>0</v>
      </c>
      <c r="N131" s="49">
        <f t="shared" si="15"/>
        <v>38</v>
      </c>
    </row>
    <row r="132" spans="1:15" ht="14.5" hidden="1" x14ac:dyDescent="0.35">
      <c r="A132" s="2" t="s">
        <v>159</v>
      </c>
      <c r="B132" s="49">
        <v>6</v>
      </c>
      <c r="C132" s="49">
        <v>4</v>
      </c>
      <c r="D132" s="49">
        <v>6</v>
      </c>
      <c r="E132" s="49">
        <v>2</v>
      </c>
      <c r="F132" s="49">
        <v>2</v>
      </c>
      <c r="G132" s="49">
        <v>5</v>
      </c>
      <c r="H132" s="2">
        <v>2</v>
      </c>
      <c r="I132" s="49">
        <v>3</v>
      </c>
      <c r="J132" s="49">
        <v>2</v>
      </c>
      <c r="K132" s="49">
        <v>3</v>
      </c>
      <c r="L132" s="49">
        <v>4</v>
      </c>
      <c r="M132" s="49">
        <v>0</v>
      </c>
      <c r="N132" s="49">
        <f t="shared" si="15"/>
        <v>39</v>
      </c>
      <c r="O132" s="49"/>
    </row>
    <row r="133" spans="1:15" ht="14.5" hidden="1" x14ac:dyDescent="0.35">
      <c r="A133" s="2" t="s">
        <v>160</v>
      </c>
      <c r="B133" s="51">
        <v>4</v>
      </c>
      <c r="C133" s="2">
        <v>6</v>
      </c>
      <c r="D133" s="2">
        <v>4</v>
      </c>
      <c r="E133" s="2">
        <v>4</v>
      </c>
      <c r="F133" s="2">
        <v>3</v>
      </c>
      <c r="G133" s="2">
        <v>1</v>
      </c>
      <c r="H133" s="2">
        <v>5</v>
      </c>
      <c r="I133" s="2">
        <v>1</v>
      </c>
      <c r="J133" s="2">
        <v>3</v>
      </c>
      <c r="K133" s="2">
        <v>4</v>
      </c>
      <c r="L133" s="2">
        <v>4</v>
      </c>
      <c r="M133" s="2">
        <v>1</v>
      </c>
      <c r="N133" s="10">
        <f t="shared" si="15"/>
        <v>40</v>
      </c>
    </row>
    <row r="134" spans="1:15" ht="14.5" hidden="1" x14ac:dyDescent="0.35">
      <c r="A134" s="2" t="s">
        <v>147</v>
      </c>
      <c r="B134" s="50">
        <f t="shared" ref="B134:L134" si="16">SUM(B116+B118+B120+B122+B124+B126+B128+B130+B132)</f>
        <v>23</v>
      </c>
      <c r="C134" s="50">
        <f t="shared" si="16"/>
        <v>26</v>
      </c>
      <c r="D134" s="50">
        <f t="shared" si="16"/>
        <v>30</v>
      </c>
      <c r="E134" s="50">
        <f t="shared" si="16"/>
        <v>21</v>
      </c>
      <c r="F134" s="50">
        <f t="shared" si="16"/>
        <v>27</v>
      </c>
      <c r="G134" s="50">
        <f t="shared" si="16"/>
        <v>26</v>
      </c>
      <c r="H134" s="50">
        <f t="shared" si="16"/>
        <v>23</v>
      </c>
      <c r="I134" s="50">
        <f t="shared" si="16"/>
        <v>30</v>
      </c>
      <c r="J134" s="50">
        <f t="shared" si="16"/>
        <v>22</v>
      </c>
      <c r="K134" s="50">
        <f t="shared" si="16"/>
        <v>27</v>
      </c>
      <c r="L134" s="50">
        <f t="shared" si="16"/>
        <v>25</v>
      </c>
      <c r="M134" s="50">
        <f>SUM(M116+M118+M120+M124+M126+M128+M130+M132)</f>
        <v>14</v>
      </c>
      <c r="N134" s="50">
        <f t="shared" si="15"/>
        <v>294</v>
      </c>
    </row>
    <row r="135" spans="1:15" ht="14.5" hidden="1" x14ac:dyDescent="0.35">
      <c r="A135" s="2" t="s">
        <v>161</v>
      </c>
      <c r="B135" s="50">
        <f t="shared" ref="B135:L135" si="17">SUM(B117+B119+B121+B123+B125+B127+B129+B131+B133)</f>
        <v>17</v>
      </c>
      <c r="C135" s="50">
        <f t="shared" si="17"/>
        <v>21</v>
      </c>
      <c r="D135" s="50">
        <f t="shared" si="17"/>
        <v>31</v>
      </c>
      <c r="E135" s="50">
        <f t="shared" si="17"/>
        <v>18</v>
      </c>
      <c r="F135" s="50">
        <f t="shared" si="17"/>
        <v>27</v>
      </c>
      <c r="G135" s="10">
        <f t="shared" si="17"/>
        <v>23</v>
      </c>
      <c r="H135" s="10">
        <f t="shared" si="17"/>
        <v>35</v>
      </c>
      <c r="I135" s="10">
        <f t="shared" si="17"/>
        <v>14</v>
      </c>
      <c r="J135" s="10">
        <f t="shared" si="17"/>
        <v>32</v>
      </c>
      <c r="K135" s="10">
        <f t="shared" si="17"/>
        <v>34</v>
      </c>
      <c r="L135" s="10">
        <f t="shared" si="17"/>
        <v>31</v>
      </c>
      <c r="M135" s="10">
        <f>SUM(M117+M119+M121+M125+M127+M129+M131+M133)</f>
        <v>14</v>
      </c>
      <c r="N135" s="50">
        <f t="shared" si="15"/>
        <v>297</v>
      </c>
    </row>
    <row r="136" spans="1:15" ht="14.5" hidden="1" x14ac:dyDescent="0.35">
      <c r="E136" s="49"/>
    </row>
    <row r="137" spans="1:15" ht="14" hidden="1" x14ac:dyDescent="0.3"/>
    <row r="138" spans="1:15" ht="14.5" hidden="1" x14ac:dyDescent="0.35">
      <c r="E138" s="49"/>
    </row>
    <row r="139" spans="1:15" ht="14.5" hidden="1" x14ac:dyDescent="0.35">
      <c r="B139" s="3">
        <v>42736</v>
      </c>
      <c r="C139" s="3">
        <v>42767</v>
      </c>
      <c r="D139" s="3">
        <v>42795</v>
      </c>
      <c r="E139" s="3">
        <v>42826</v>
      </c>
      <c r="F139" s="3">
        <v>42856</v>
      </c>
      <c r="G139" s="3">
        <v>42887</v>
      </c>
      <c r="H139" s="3">
        <v>42917</v>
      </c>
      <c r="I139" s="3">
        <v>42948</v>
      </c>
      <c r="J139" s="3">
        <v>42979</v>
      </c>
      <c r="K139" s="3">
        <v>43009</v>
      </c>
      <c r="L139" s="3">
        <v>43040</v>
      </c>
      <c r="M139" s="3">
        <v>43070</v>
      </c>
      <c r="N139" s="2" t="s">
        <v>122</v>
      </c>
    </row>
    <row r="140" spans="1:15" ht="14.5" hidden="1" x14ac:dyDescent="0.35">
      <c r="A140" s="2" t="s">
        <v>148</v>
      </c>
      <c r="B140" s="51">
        <v>3</v>
      </c>
      <c r="C140" s="2">
        <v>2</v>
      </c>
      <c r="D140" s="2">
        <v>0</v>
      </c>
      <c r="E140" s="2">
        <v>1</v>
      </c>
      <c r="F140" s="2">
        <v>1</v>
      </c>
      <c r="G140" s="2">
        <v>0</v>
      </c>
      <c r="H140" s="2">
        <v>0</v>
      </c>
      <c r="I140" s="2">
        <v>0</v>
      </c>
      <c r="J140" s="10">
        <v>0</v>
      </c>
      <c r="K140" s="2">
        <v>1</v>
      </c>
      <c r="L140" s="2">
        <v>1</v>
      </c>
      <c r="M140" s="2">
        <v>0</v>
      </c>
      <c r="N140" s="10">
        <f t="shared" ref="N140:N157" si="18">SUM(B140:M140)</f>
        <v>9</v>
      </c>
    </row>
    <row r="141" spans="1:15" ht="14.5" hidden="1" x14ac:dyDescent="0.35">
      <c r="A141" s="2" t="s">
        <v>162</v>
      </c>
      <c r="B141" s="2">
        <v>2</v>
      </c>
      <c r="C141" s="2">
        <v>3</v>
      </c>
      <c r="D141" s="2">
        <v>1</v>
      </c>
      <c r="E141" s="2">
        <v>4</v>
      </c>
      <c r="F141" s="2">
        <v>0</v>
      </c>
      <c r="G141" s="2">
        <v>4</v>
      </c>
      <c r="H141" s="2">
        <v>3</v>
      </c>
      <c r="I141" s="2">
        <v>1</v>
      </c>
      <c r="J141" s="10">
        <v>3</v>
      </c>
      <c r="K141" s="2">
        <v>3</v>
      </c>
      <c r="L141" s="2">
        <v>0</v>
      </c>
      <c r="M141" s="2">
        <v>5</v>
      </c>
      <c r="N141" s="10">
        <f t="shared" si="18"/>
        <v>29</v>
      </c>
    </row>
    <row r="142" spans="1:15" ht="14.5" hidden="1" x14ac:dyDescent="0.35">
      <c r="A142" s="2" t="s">
        <v>149</v>
      </c>
      <c r="B142" s="51">
        <v>2</v>
      </c>
      <c r="C142" s="2">
        <v>2</v>
      </c>
      <c r="D142" s="2">
        <v>1</v>
      </c>
      <c r="E142" s="2">
        <v>3</v>
      </c>
      <c r="F142" s="2">
        <v>5</v>
      </c>
      <c r="G142" s="2">
        <v>3</v>
      </c>
      <c r="H142" s="2">
        <v>2</v>
      </c>
      <c r="I142" s="2">
        <v>2</v>
      </c>
      <c r="J142" s="10">
        <v>3</v>
      </c>
      <c r="K142" s="2">
        <v>4</v>
      </c>
      <c r="L142" s="2">
        <v>4</v>
      </c>
      <c r="M142" s="2">
        <v>0</v>
      </c>
      <c r="N142" s="10">
        <f t="shared" si="18"/>
        <v>31</v>
      </c>
    </row>
    <row r="143" spans="1:15" ht="14.5" hidden="1" x14ac:dyDescent="0.35">
      <c r="A143" s="2" t="s">
        <v>163</v>
      </c>
      <c r="B143" s="2">
        <v>2</v>
      </c>
      <c r="C143" s="2">
        <v>3</v>
      </c>
      <c r="D143" s="2">
        <v>0</v>
      </c>
      <c r="E143" s="2">
        <v>0</v>
      </c>
      <c r="F143" s="2">
        <v>0</v>
      </c>
      <c r="G143" s="2">
        <v>5</v>
      </c>
      <c r="H143" s="2">
        <v>5</v>
      </c>
      <c r="I143" s="2">
        <v>1</v>
      </c>
      <c r="J143" s="10">
        <v>2</v>
      </c>
      <c r="K143" s="2">
        <v>0</v>
      </c>
      <c r="L143" s="2">
        <v>3</v>
      </c>
      <c r="M143" s="2">
        <v>1</v>
      </c>
      <c r="N143" s="10">
        <f t="shared" si="18"/>
        <v>22</v>
      </c>
    </row>
    <row r="144" spans="1:15" ht="14.5" hidden="1" x14ac:dyDescent="0.35">
      <c r="A144" s="2" t="s">
        <v>150</v>
      </c>
      <c r="B144" s="51">
        <v>3</v>
      </c>
      <c r="C144" s="2">
        <v>2</v>
      </c>
      <c r="D144" s="2">
        <v>3</v>
      </c>
      <c r="E144" s="2">
        <v>1</v>
      </c>
      <c r="F144" s="2">
        <v>2</v>
      </c>
      <c r="G144" s="2">
        <v>0</v>
      </c>
      <c r="H144" s="2">
        <v>2</v>
      </c>
      <c r="I144" s="2">
        <v>0</v>
      </c>
      <c r="J144" s="10">
        <v>6</v>
      </c>
      <c r="K144" s="2">
        <v>7</v>
      </c>
      <c r="L144" s="2">
        <v>4</v>
      </c>
      <c r="M144" s="2">
        <v>7</v>
      </c>
      <c r="N144" s="10">
        <f t="shared" si="18"/>
        <v>37</v>
      </c>
    </row>
    <row r="145" spans="1:14" ht="14.5" hidden="1" x14ac:dyDescent="0.35">
      <c r="A145" s="2" t="s">
        <v>164</v>
      </c>
      <c r="B145" s="2">
        <v>3</v>
      </c>
      <c r="C145" s="2">
        <v>1</v>
      </c>
      <c r="D145" s="2">
        <v>3</v>
      </c>
      <c r="E145" s="2">
        <v>4</v>
      </c>
      <c r="F145" s="2">
        <v>3</v>
      </c>
      <c r="G145" s="2">
        <v>5</v>
      </c>
      <c r="H145" s="2">
        <v>4</v>
      </c>
      <c r="I145" s="2">
        <v>7</v>
      </c>
      <c r="J145" s="10">
        <v>0</v>
      </c>
      <c r="K145" s="2">
        <v>1</v>
      </c>
      <c r="L145" s="2">
        <v>4</v>
      </c>
      <c r="M145" s="2">
        <v>5</v>
      </c>
      <c r="N145" s="10">
        <f t="shared" si="18"/>
        <v>40</v>
      </c>
    </row>
    <row r="146" spans="1:14" ht="14.5" hidden="1" x14ac:dyDescent="0.35">
      <c r="A146" s="2" t="s">
        <v>151</v>
      </c>
      <c r="B146" s="51">
        <v>2</v>
      </c>
      <c r="C146" s="2">
        <v>3</v>
      </c>
      <c r="D146" s="2">
        <v>11</v>
      </c>
      <c r="E146" s="2">
        <v>3</v>
      </c>
      <c r="F146" s="2">
        <v>5</v>
      </c>
      <c r="G146" s="2">
        <v>4</v>
      </c>
      <c r="H146" s="2">
        <v>15</v>
      </c>
      <c r="I146" s="2">
        <v>3</v>
      </c>
      <c r="J146" s="10">
        <v>12</v>
      </c>
      <c r="K146" s="2">
        <v>5</v>
      </c>
      <c r="L146" s="2">
        <v>6</v>
      </c>
      <c r="M146" s="2">
        <v>5</v>
      </c>
      <c r="N146" s="10">
        <f t="shared" si="18"/>
        <v>74</v>
      </c>
    </row>
    <row r="147" spans="1:14" ht="14.5" hidden="1" x14ac:dyDescent="0.35">
      <c r="A147" s="2" t="s">
        <v>165</v>
      </c>
      <c r="B147" s="2">
        <v>5</v>
      </c>
      <c r="C147" s="2">
        <v>8</v>
      </c>
      <c r="D147" s="2">
        <v>6</v>
      </c>
      <c r="E147" s="2">
        <v>9</v>
      </c>
      <c r="F147" s="2">
        <v>5</v>
      </c>
      <c r="G147" s="2">
        <v>4</v>
      </c>
      <c r="H147" s="2">
        <v>9</v>
      </c>
      <c r="I147" s="2">
        <v>8</v>
      </c>
      <c r="J147" s="10">
        <v>10</v>
      </c>
      <c r="K147" s="2">
        <v>6</v>
      </c>
      <c r="L147" s="2">
        <v>2</v>
      </c>
      <c r="M147" s="2">
        <v>5</v>
      </c>
      <c r="N147" s="10">
        <f t="shared" si="18"/>
        <v>77</v>
      </c>
    </row>
    <row r="148" spans="1:14" ht="14.5" hidden="1" x14ac:dyDescent="0.35">
      <c r="A148" s="2" t="s">
        <v>166</v>
      </c>
      <c r="B148" s="51">
        <v>2</v>
      </c>
      <c r="C148" s="2">
        <v>0</v>
      </c>
      <c r="D148" s="2">
        <v>2</v>
      </c>
      <c r="E148" s="2">
        <v>2</v>
      </c>
      <c r="F148" s="2">
        <v>5</v>
      </c>
      <c r="G148" s="2">
        <v>0</v>
      </c>
      <c r="H148" s="2">
        <v>1</v>
      </c>
      <c r="I148" s="2">
        <v>1</v>
      </c>
      <c r="J148" s="10">
        <v>1</v>
      </c>
      <c r="K148" s="2">
        <v>2</v>
      </c>
      <c r="L148" s="2">
        <v>4</v>
      </c>
      <c r="M148" s="2">
        <v>2</v>
      </c>
      <c r="N148" s="10">
        <f t="shared" si="18"/>
        <v>22</v>
      </c>
    </row>
    <row r="149" spans="1:14" ht="14.5" hidden="1" x14ac:dyDescent="0.35">
      <c r="A149" s="2" t="s">
        <v>167</v>
      </c>
      <c r="B149" s="2">
        <v>3</v>
      </c>
      <c r="C149" s="2">
        <v>0</v>
      </c>
      <c r="D149" s="2">
        <v>0</v>
      </c>
      <c r="E149" s="2">
        <v>0</v>
      </c>
      <c r="F149" s="2">
        <v>5</v>
      </c>
      <c r="G149" s="2">
        <v>6</v>
      </c>
      <c r="H149" s="2">
        <v>1</v>
      </c>
      <c r="I149" s="2">
        <v>3</v>
      </c>
      <c r="J149" s="10">
        <v>3</v>
      </c>
      <c r="K149" s="2">
        <v>0</v>
      </c>
      <c r="L149" s="2">
        <v>1</v>
      </c>
      <c r="M149" s="2">
        <v>2</v>
      </c>
      <c r="N149" s="10">
        <f t="shared" si="18"/>
        <v>24</v>
      </c>
    </row>
    <row r="150" spans="1:14" ht="14.5" hidden="1" x14ac:dyDescent="0.35">
      <c r="A150" s="2" t="s">
        <v>168</v>
      </c>
      <c r="B150" s="51">
        <v>0</v>
      </c>
      <c r="C150" s="2">
        <v>3</v>
      </c>
      <c r="D150" s="2">
        <v>0</v>
      </c>
      <c r="E150" s="2">
        <v>0</v>
      </c>
      <c r="F150" s="2">
        <v>0</v>
      </c>
      <c r="G150" s="2">
        <v>3</v>
      </c>
      <c r="H150" s="2">
        <v>1</v>
      </c>
      <c r="I150" s="2">
        <v>0</v>
      </c>
      <c r="J150" s="10">
        <v>1</v>
      </c>
      <c r="K150" s="2">
        <v>1</v>
      </c>
      <c r="L150" s="2">
        <v>0</v>
      </c>
      <c r="M150" s="2">
        <v>2</v>
      </c>
      <c r="N150" s="10">
        <f t="shared" si="18"/>
        <v>11</v>
      </c>
    </row>
    <row r="151" spans="1:14" ht="14.5" hidden="1" x14ac:dyDescent="0.35">
      <c r="A151" s="2" t="s">
        <v>169</v>
      </c>
      <c r="B151" s="2">
        <v>0</v>
      </c>
      <c r="C151" s="2">
        <v>1</v>
      </c>
      <c r="D151" s="2">
        <v>1</v>
      </c>
      <c r="E151" s="2">
        <v>0</v>
      </c>
      <c r="F151" s="2">
        <v>0</v>
      </c>
      <c r="G151" s="2">
        <v>1</v>
      </c>
      <c r="H151" s="2">
        <v>2</v>
      </c>
      <c r="I151" s="2">
        <v>0</v>
      </c>
      <c r="J151" s="10">
        <v>1</v>
      </c>
      <c r="K151" s="2">
        <v>3</v>
      </c>
      <c r="L151" s="2">
        <v>0</v>
      </c>
      <c r="M151" s="2">
        <v>1</v>
      </c>
      <c r="N151" s="10">
        <f t="shared" si="18"/>
        <v>10</v>
      </c>
    </row>
    <row r="152" spans="1:14" ht="14.5" hidden="1" x14ac:dyDescent="0.35">
      <c r="A152" s="2" t="s">
        <v>156</v>
      </c>
      <c r="B152" s="51">
        <v>0</v>
      </c>
      <c r="C152" s="2">
        <v>2</v>
      </c>
      <c r="D152" s="2">
        <v>4</v>
      </c>
      <c r="E152" s="2">
        <v>2</v>
      </c>
      <c r="F152" s="2">
        <v>2</v>
      </c>
      <c r="G152" s="2">
        <v>8</v>
      </c>
      <c r="H152" s="2">
        <v>2</v>
      </c>
      <c r="I152" s="2">
        <v>4</v>
      </c>
      <c r="J152" s="10">
        <v>3</v>
      </c>
      <c r="K152" s="2">
        <v>4</v>
      </c>
      <c r="L152" s="2">
        <v>5</v>
      </c>
      <c r="M152" s="2">
        <v>2</v>
      </c>
      <c r="N152" s="10">
        <f t="shared" si="18"/>
        <v>38</v>
      </c>
    </row>
    <row r="153" spans="1:14" ht="14.5" hidden="1" x14ac:dyDescent="0.35">
      <c r="A153" s="2" t="s">
        <v>170</v>
      </c>
      <c r="B153" s="2">
        <v>5</v>
      </c>
      <c r="C153" s="2">
        <v>2</v>
      </c>
      <c r="D153" s="2">
        <v>4</v>
      </c>
      <c r="E153" s="2">
        <v>4</v>
      </c>
      <c r="F153" s="2">
        <v>7</v>
      </c>
      <c r="G153" s="2">
        <v>3</v>
      </c>
      <c r="H153" s="2">
        <v>5</v>
      </c>
      <c r="I153" s="2">
        <v>3</v>
      </c>
      <c r="J153" s="10">
        <v>3</v>
      </c>
      <c r="K153" s="2">
        <v>4</v>
      </c>
      <c r="L153" s="2">
        <v>7</v>
      </c>
      <c r="M153" s="2">
        <v>5</v>
      </c>
      <c r="N153" s="10">
        <f t="shared" si="18"/>
        <v>52</v>
      </c>
    </row>
    <row r="154" spans="1:14" ht="14.5" hidden="1" x14ac:dyDescent="0.35">
      <c r="A154" s="2" t="s">
        <v>171</v>
      </c>
      <c r="B154" s="51">
        <v>1</v>
      </c>
      <c r="C154" s="2">
        <v>1</v>
      </c>
      <c r="D154" s="2">
        <v>6</v>
      </c>
      <c r="E154" s="2">
        <v>2</v>
      </c>
      <c r="F154" s="2">
        <v>2</v>
      </c>
      <c r="G154" s="2">
        <v>4</v>
      </c>
      <c r="H154" s="2">
        <v>7</v>
      </c>
      <c r="I154" s="2">
        <v>3</v>
      </c>
      <c r="J154" s="10">
        <v>3</v>
      </c>
      <c r="K154" s="2">
        <v>6</v>
      </c>
      <c r="L154" s="2">
        <v>3</v>
      </c>
      <c r="M154" s="2">
        <v>0</v>
      </c>
      <c r="N154" s="10">
        <f t="shared" si="18"/>
        <v>38</v>
      </c>
    </row>
    <row r="155" spans="1:14" ht="14.5" hidden="1" x14ac:dyDescent="0.35">
      <c r="A155" s="2" t="s">
        <v>172</v>
      </c>
      <c r="B155" s="2">
        <v>2</v>
      </c>
      <c r="C155" s="2">
        <v>1</v>
      </c>
      <c r="D155" s="2">
        <v>1</v>
      </c>
      <c r="E155" s="2">
        <v>1</v>
      </c>
      <c r="F155" s="2">
        <v>4</v>
      </c>
      <c r="G155" s="2">
        <v>5</v>
      </c>
      <c r="H155" s="2">
        <v>2</v>
      </c>
      <c r="I155" s="2">
        <v>3</v>
      </c>
      <c r="J155" s="10">
        <v>3</v>
      </c>
      <c r="K155" s="2">
        <v>4</v>
      </c>
      <c r="L155" s="2">
        <v>1</v>
      </c>
      <c r="M155" s="2">
        <v>2</v>
      </c>
      <c r="N155" s="10">
        <f t="shared" si="18"/>
        <v>29</v>
      </c>
    </row>
    <row r="156" spans="1:14" ht="14.5" hidden="1" x14ac:dyDescent="0.35">
      <c r="A156" s="2" t="s">
        <v>173</v>
      </c>
      <c r="B156" s="51">
        <v>4</v>
      </c>
      <c r="C156" s="2">
        <v>6</v>
      </c>
      <c r="D156" s="2">
        <v>4</v>
      </c>
      <c r="E156" s="2">
        <v>4</v>
      </c>
      <c r="F156" s="2">
        <v>3</v>
      </c>
      <c r="G156" s="2">
        <v>1</v>
      </c>
      <c r="H156" s="2">
        <v>5</v>
      </c>
      <c r="I156" s="2">
        <v>1</v>
      </c>
      <c r="J156" s="10">
        <v>3</v>
      </c>
      <c r="K156" s="2">
        <v>4</v>
      </c>
      <c r="L156" s="2">
        <v>4</v>
      </c>
      <c r="M156" s="2">
        <v>1</v>
      </c>
      <c r="N156" s="10">
        <f t="shared" si="18"/>
        <v>40</v>
      </c>
    </row>
    <row r="157" spans="1:14" ht="14.5" hidden="1" x14ac:dyDescent="0.35">
      <c r="A157" s="2" t="s">
        <v>174</v>
      </c>
      <c r="B157" s="2">
        <v>6</v>
      </c>
      <c r="C157" s="2">
        <v>4</v>
      </c>
      <c r="D157" s="2">
        <v>2</v>
      </c>
      <c r="E157" s="2">
        <v>2</v>
      </c>
      <c r="F157" s="2">
        <v>4</v>
      </c>
      <c r="G157" s="2">
        <v>5</v>
      </c>
      <c r="H157" s="2">
        <v>3</v>
      </c>
      <c r="I157" s="2">
        <v>1</v>
      </c>
      <c r="J157" s="10">
        <v>2</v>
      </c>
      <c r="K157" s="2">
        <v>5</v>
      </c>
      <c r="L157" s="2">
        <v>1</v>
      </c>
      <c r="M157" s="2">
        <v>1</v>
      </c>
      <c r="N157" s="10">
        <f t="shared" si="18"/>
        <v>36</v>
      </c>
    </row>
    <row r="158" spans="1:14" ht="14.5" hidden="1" x14ac:dyDescent="0.35">
      <c r="A158" s="2" t="s">
        <v>161</v>
      </c>
      <c r="B158" s="10">
        <f t="shared" ref="B158:L158" si="19">SUM(B140+B142+B144+B146+B148+B150+B152+B154+B156)</f>
        <v>17</v>
      </c>
      <c r="C158" s="10">
        <f t="shared" si="19"/>
        <v>21</v>
      </c>
      <c r="D158" s="10">
        <f t="shared" si="19"/>
        <v>31</v>
      </c>
      <c r="E158" s="10">
        <f t="shared" si="19"/>
        <v>18</v>
      </c>
      <c r="F158" s="10">
        <f t="shared" si="19"/>
        <v>25</v>
      </c>
      <c r="G158" s="10">
        <f t="shared" si="19"/>
        <v>23</v>
      </c>
      <c r="H158" s="10">
        <f t="shared" si="19"/>
        <v>35</v>
      </c>
      <c r="I158" s="10">
        <f t="shared" si="19"/>
        <v>14</v>
      </c>
      <c r="J158" s="10">
        <f t="shared" si="19"/>
        <v>32</v>
      </c>
      <c r="K158" s="10">
        <f t="shared" si="19"/>
        <v>34</v>
      </c>
      <c r="L158" s="10">
        <f t="shared" si="19"/>
        <v>31</v>
      </c>
      <c r="M158" s="10">
        <f>SUM(M140+M142+M144+M148+M150+M152+M154+M156)</f>
        <v>14</v>
      </c>
      <c r="N158" s="10">
        <f>SUM(N140+N142+N144+N146+N148+N150+N152+N154+N156)</f>
        <v>300</v>
      </c>
    </row>
    <row r="159" spans="1:14" ht="14.5" hidden="1" x14ac:dyDescent="0.35">
      <c r="A159" s="2" t="s">
        <v>175</v>
      </c>
      <c r="B159" s="10">
        <f t="shared" ref="B159:N159" si="20">SUM(B141+B143+B145+B147+B149+B151+B153+B155+B157)</f>
        <v>28</v>
      </c>
      <c r="C159" s="10">
        <f t="shared" si="20"/>
        <v>23</v>
      </c>
      <c r="D159" s="10">
        <f t="shared" si="20"/>
        <v>18</v>
      </c>
      <c r="E159" s="10">
        <f t="shared" si="20"/>
        <v>24</v>
      </c>
      <c r="F159" s="10">
        <f t="shared" si="20"/>
        <v>28</v>
      </c>
      <c r="G159" s="10">
        <f t="shared" si="20"/>
        <v>38</v>
      </c>
      <c r="H159" s="10">
        <f t="shared" si="20"/>
        <v>34</v>
      </c>
      <c r="I159" s="10">
        <f t="shared" si="20"/>
        <v>27</v>
      </c>
      <c r="J159" s="10">
        <f t="shared" si="20"/>
        <v>27</v>
      </c>
      <c r="K159" s="10">
        <f t="shared" si="20"/>
        <v>26</v>
      </c>
      <c r="L159" s="10">
        <f t="shared" si="20"/>
        <v>19</v>
      </c>
      <c r="M159" s="10">
        <f t="shared" si="20"/>
        <v>27</v>
      </c>
      <c r="N159" s="10">
        <f t="shared" si="20"/>
        <v>319</v>
      </c>
    </row>
    <row r="160" spans="1:14" ht="14" hidden="1" x14ac:dyDescent="0.3"/>
    <row r="161" spans="1:14" ht="14" hidden="1" x14ac:dyDescent="0.3"/>
    <row r="162" spans="1:14" ht="14.5" hidden="1" x14ac:dyDescent="0.35">
      <c r="B162" s="3">
        <v>42736</v>
      </c>
      <c r="C162" s="3">
        <v>42767</v>
      </c>
      <c r="D162" s="3">
        <v>42795</v>
      </c>
      <c r="E162" s="3">
        <v>42826</v>
      </c>
      <c r="F162" s="3">
        <v>42856</v>
      </c>
      <c r="G162" s="3">
        <v>42887</v>
      </c>
      <c r="H162" s="3">
        <v>42917</v>
      </c>
      <c r="I162" s="3">
        <v>42948</v>
      </c>
      <c r="J162" s="3">
        <v>42979</v>
      </c>
      <c r="K162" s="3">
        <v>43009</v>
      </c>
      <c r="L162" s="3">
        <v>43040</v>
      </c>
      <c r="M162" s="3">
        <v>43070</v>
      </c>
      <c r="N162" s="2" t="s">
        <v>122</v>
      </c>
    </row>
    <row r="163" spans="1:14" ht="14.5" hidden="1" x14ac:dyDescent="0.35">
      <c r="A163" s="2" t="s">
        <v>148</v>
      </c>
      <c r="C163" s="2">
        <v>2</v>
      </c>
      <c r="D163" s="2">
        <v>0</v>
      </c>
      <c r="E163" s="2">
        <v>1</v>
      </c>
      <c r="J163" s="10"/>
      <c r="N163" s="10">
        <f t="shared" ref="N163:N180" si="21">SUM(B163:M163)</f>
        <v>3</v>
      </c>
    </row>
    <row r="164" spans="1:14" ht="14.5" hidden="1" x14ac:dyDescent="0.35">
      <c r="A164" s="2" t="s">
        <v>162</v>
      </c>
      <c r="B164" s="2">
        <v>2</v>
      </c>
      <c r="C164" s="2">
        <v>3</v>
      </c>
      <c r="D164" s="2">
        <v>1</v>
      </c>
      <c r="E164" s="2">
        <v>4</v>
      </c>
      <c r="F164" s="2">
        <v>0</v>
      </c>
      <c r="G164" s="2">
        <v>4</v>
      </c>
      <c r="H164" s="2">
        <v>3</v>
      </c>
      <c r="I164" s="2">
        <v>1</v>
      </c>
      <c r="J164" s="10">
        <v>3</v>
      </c>
      <c r="K164" s="2">
        <v>3</v>
      </c>
      <c r="L164" s="2">
        <v>0</v>
      </c>
      <c r="M164" s="2">
        <v>5</v>
      </c>
      <c r="N164" s="10">
        <f t="shared" si="21"/>
        <v>29</v>
      </c>
    </row>
    <row r="165" spans="1:14" ht="14.5" hidden="1" x14ac:dyDescent="0.35">
      <c r="A165" s="2" t="s">
        <v>149</v>
      </c>
      <c r="B165" s="2">
        <v>2</v>
      </c>
      <c r="C165" s="2">
        <v>2</v>
      </c>
      <c r="D165" s="2">
        <v>1</v>
      </c>
      <c r="E165" s="2">
        <v>3</v>
      </c>
      <c r="J165" s="10"/>
      <c r="N165" s="10">
        <f t="shared" si="21"/>
        <v>8</v>
      </c>
    </row>
    <row r="166" spans="1:14" ht="14.5" hidden="1" x14ac:dyDescent="0.35">
      <c r="A166" s="2" t="s">
        <v>163</v>
      </c>
      <c r="B166" s="2">
        <v>2</v>
      </c>
      <c r="C166" s="2">
        <v>3</v>
      </c>
      <c r="D166" s="2">
        <v>0</v>
      </c>
      <c r="E166" s="2">
        <v>0</v>
      </c>
      <c r="F166" s="2">
        <v>0</v>
      </c>
      <c r="G166" s="2">
        <v>5</v>
      </c>
      <c r="H166" s="2">
        <v>5</v>
      </c>
      <c r="I166" s="2">
        <v>1</v>
      </c>
      <c r="J166" s="10">
        <v>2</v>
      </c>
      <c r="K166" s="2">
        <v>0</v>
      </c>
      <c r="L166" s="2">
        <v>3</v>
      </c>
      <c r="M166" s="2">
        <v>1</v>
      </c>
      <c r="N166" s="10">
        <f t="shared" si="21"/>
        <v>22</v>
      </c>
    </row>
    <row r="167" spans="1:14" ht="14.5" hidden="1" x14ac:dyDescent="0.35">
      <c r="A167" s="2" t="s">
        <v>150</v>
      </c>
      <c r="B167" s="2">
        <v>3</v>
      </c>
      <c r="C167" s="2">
        <v>2</v>
      </c>
      <c r="D167" s="2">
        <v>3</v>
      </c>
      <c r="E167" s="2">
        <v>1</v>
      </c>
      <c r="J167" s="10"/>
      <c r="N167" s="10">
        <f t="shared" si="21"/>
        <v>9</v>
      </c>
    </row>
    <row r="168" spans="1:14" ht="14.5" hidden="1" x14ac:dyDescent="0.35">
      <c r="A168" s="2" t="s">
        <v>164</v>
      </c>
      <c r="B168" s="2">
        <v>3</v>
      </c>
      <c r="C168" s="2">
        <v>1</v>
      </c>
      <c r="D168" s="2">
        <v>3</v>
      </c>
      <c r="E168" s="2">
        <v>4</v>
      </c>
      <c r="F168" s="2">
        <v>3</v>
      </c>
      <c r="G168" s="2">
        <v>5</v>
      </c>
      <c r="H168" s="2">
        <v>4</v>
      </c>
      <c r="I168" s="2">
        <v>7</v>
      </c>
      <c r="J168" s="10">
        <v>0</v>
      </c>
      <c r="K168" s="2">
        <v>1</v>
      </c>
      <c r="L168" s="2">
        <v>4</v>
      </c>
      <c r="M168" s="2">
        <v>5</v>
      </c>
      <c r="N168" s="10">
        <f t="shared" si="21"/>
        <v>40</v>
      </c>
    </row>
    <row r="169" spans="1:14" ht="14.5" hidden="1" x14ac:dyDescent="0.35">
      <c r="A169" s="2" t="s">
        <v>151</v>
      </c>
      <c r="B169" s="2">
        <v>2</v>
      </c>
      <c r="C169" s="2">
        <v>3</v>
      </c>
      <c r="D169" s="2">
        <v>11</v>
      </c>
      <c r="E169" s="2">
        <v>3</v>
      </c>
      <c r="J169" s="10"/>
      <c r="N169" s="10">
        <f t="shared" si="21"/>
        <v>19</v>
      </c>
    </row>
    <row r="170" spans="1:14" ht="14.5" hidden="1" x14ac:dyDescent="0.35">
      <c r="A170" s="2" t="s">
        <v>165</v>
      </c>
      <c r="B170" s="2">
        <v>5</v>
      </c>
      <c r="C170" s="2">
        <v>8</v>
      </c>
      <c r="D170" s="2">
        <v>6</v>
      </c>
      <c r="E170" s="2">
        <v>9</v>
      </c>
      <c r="F170" s="2">
        <v>5</v>
      </c>
      <c r="G170" s="2">
        <v>4</v>
      </c>
      <c r="H170" s="2">
        <v>9</v>
      </c>
      <c r="I170" s="2">
        <v>8</v>
      </c>
      <c r="J170" s="10">
        <v>10</v>
      </c>
      <c r="K170" s="2">
        <v>6</v>
      </c>
      <c r="L170" s="2">
        <v>2</v>
      </c>
      <c r="M170" s="2">
        <v>5</v>
      </c>
      <c r="N170" s="10">
        <f t="shared" si="21"/>
        <v>77</v>
      </c>
    </row>
    <row r="171" spans="1:14" ht="14.5" hidden="1" x14ac:dyDescent="0.35">
      <c r="A171" s="2" t="s">
        <v>166</v>
      </c>
      <c r="B171" s="2">
        <v>2</v>
      </c>
      <c r="C171" s="2">
        <v>0</v>
      </c>
      <c r="D171" s="2">
        <v>2</v>
      </c>
      <c r="E171" s="2">
        <v>2</v>
      </c>
      <c r="J171" s="10"/>
      <c r="N171" s="10">
        <f t="shared" si="21"/>
        <v>6</v>
      </c>
    </row>
    <row r="172" spans="1:14" ht="14.5" hidden="1" x14ac:dyDescent="0.35">
      <c r="A172" s="2" t="s">
        <v>167</v>
      </c>
      <c r="B172" s="2">
        <v>3</v>
      </c>
      <c r="C172" s="2">
        <v>0</v>
      </c>
      <c r="D172" s="2">
        <v>0</v>
      </c>
      <c r="E172" s="2">
        <v>0</v>
      </c>
      <c r="F172" s="2">
        <v>5</v>
      </c>
      <c r="G172" s="2">
        <v>6</v>
      </c>
      <c r="H172" s="2">
        <v>1</v>
      </c>
      <c r="I172" s="2">
        <v>3</v>
      </c>
      <c r="J172" s="10">
        <v>3</v>
      </c>
      <c r="K172" s="2">
        <v>0</v>
      </c>
      <c r="L172" s="2">
        <v>1</v>
      </c>
      <c r="M172" s="2">
        <v>2</v>
      </c>
      <c r="N172" s="10">
        <f t="shared" si="21"/>
        <v>24</v>
      </c>
    </row>
    <row r="173" spans="1:14" ht="14.5" hidden="1" x14ac:dyDescent="0.35">
      <c r="A173" s="2" t="s">
        <v>168</v>
      </c>
      <c r="B173" s="2">
        <v>0</v>
      </c>
      <c r="C173" s="2">
        <v>3</v>
      </c>
      <c r="D173" s="2">
        <v>0</v>
      </c>
      <c r="E173" s="2">
        <v>0</v>
      </c>
      <c r="J173" s="10"/>
      <c r="N173" s="10">
        <f t="shared" si="21"/>
        <v>3</v>
      </c>
    </row>
    <row r="174" spans="1:14" ht="14.5" hidden="1" x14ac:dyDescent="0.35">
      <c r="A174" s="2" t="s">
        <v>169</v>
      </c>
      <c r="B174" s="2">
        <v>0</v>
      </c>
      <c r="C174" s="2">
        <v>1</v>
      </c>
      <c r="D174" s="2">
        <v>1</v>
      </c>
      <c r="E174" s="2">
        <v>0</v>
      </c>
      <c r="F174" s="2">
        <v>0</v>
      </c>
      <c r="G174" s="2">
        <v>1</v>
      </c>
      <c r="H174" s="2">
        <v>2</v>
      </c>
      <c r="I174" s="2">
        <v>0</v>
      </c>
      <c r="J174" s="10">
        <v>1</v>
      </c>
      <c r="K174" s="2">
        <v>3</v>
      </c>
      <c r="L174" s="2">
        <v>0</v>
      </c>
      <c r="M174" s="2">
        <v>1</v>
      </c>
      <c r="N174" s="10">
        <f t="shared" si="21"/>
        <v>10</v>
      </c>
    </row>
    <row r="175" spans="1:14" ht="14.5" hidden="1" x14ac:dyDescent="0.35">
      <c r="A175" s="2" t="s">
        <v>156</v>
      </c>
      <c r="B175" s="2">
        <v>0</v>
      </c>
      <c r="C175" s="2">
        <v>2</v>
      </c>
      <c r="D175" s="2">
        <v>4</v>
      </c>
      <c r="E175" s="2">
        <v>0</v>
      </c>
      <c r="J175" s="10"/>
      <c r="N175" s="10">
        <f t="shared" si="21"/>
        <v>6</v>
      </c>
    </row>
    <row r="176" spans="1:14" ht="14.5" hidden="1" x14ac:dyDescent="0.35">
      <c r="A176" s="2" t="s">
        <v>170</v>
      </c>
      <c r="B176" s="2">
        <v>5</v>
      </c>
      <c r="C176" s="2">
        <v>2</v>
      </c>
      <c r="D176" s="2">
        <v>4</v>
      </c>
      <c r="E176" s="2">
        <v>4</v>
      </c>
      <c r="F176" s="2">
        <v>7</v>
      </c>
      <c r="G176" s="2">
        <v>3</v>
      </c>
      <c r="H176" s="2">
        <v>5</v>
      </c>
      <c r="I176" s="2">
        <v>3</v>
      </c>
      <c r="J176" s="10">
        <v>3</v>
      </c>
      <c r="K176" s="2">
        <v>4</v>
      </c>
      <c r="L176" s="2">
        <v>7</v>
      </c>
      <c r="M176" s="2">
        <v>5</v>
      </c>
      <c r="N176" s="10">
        <f t="shared" si="21"/>
        <v>52</v>
      </c>
    </row>
    <row r="177" spans="1:14" ht="14.5" hidden="1" x14ac:dyDescent="0.35">
      <c r="A177" s="2" t="s">
        <v>171</v>
      </c>
      <c r="B177" s="2">
        <v>1</v>
      </c>
      <c r="C177" s="2">
        <v>1</v>
      </c>
      <c r="D177" s="2">
        <v>6</v>
      </c>
      <c r="E177" s="2">
        <v>2</v>
      </c>
      <c r="J177" s="10"/>
      <c r="N177" s="10">
        <f t="shared" si="21"/>
        <v>10</v>
      </c>
    </row>
    <row r="178" spans="1:14" ht="14.5" hidden="1" x14ac:dyDescent="0.35">
      <c r="A178" s="2" t="s">
        <v>172</v>
      </c>
      <c r="B178" s="2">
        <v>2</v>
      </c>
      <c r="C178" s="2">
        <v>1</v>
      </c>
      <c r="D178" s="2">
        <v>1</v>
      </c>
      <c r="E178" s="2">
        <v>1</v>
      </c>
      <c r="F178" s="2">
        <v>4</v>
      </c>
      <c r="G178" s="2">
        <v>5</v>
      </c>
      <c r="H178" s="2">
        <v>2</v>
      </c>
      <c r="I178" s="2">
        <v>3</v>
      </c>
      <c r="J178" s="10">
        <v>3</v>
      </c>
      <c r="K178" s="2">
        <v>4</v>
      </c>
      <c r="L178" s="2">
        <v>1</v>
      </c>
      <c r="M178" s="2">
        <v>2</v>
      </c>
      <c r="N178" s="10">
        <f t="shared" si="21"/>
        <v>29</v>
      </c>
    </row>
    <row r="179" spans="1:14" ht="14.5" hidden="1" x14ac:dyDescent="0.35">
      <c r="A179" s="2" t="s">
        <v>173</v>
      </c>
      <c r="B179" s="2">
        <v>4</v>
      </c>
      <c r="C179" s="2">
        <v>6</v>
      </c>
      <c r="D179" s="2">
        <v>4</v>
      </c>
      <c r="E179" s="2">
        <v>4</v>
      </c>
      <c r="J179" s="10"/>
      <c r="N179" s="10">
        <f t="shared" si="21"/>
        <v>18</v>
      </c>
    </row>
    <row r="180" spans="1:14" ht="14.5" hidden="1" x14ac:dyDescent="0.35">
      <c r="A180" s="2" t="s">
        <v>174</v>
      </c>
      <c r="B180" s="2">
        <v>6</v>
      </c>
      <c r="C180" s="2">
        <v>4</v>
      </c>
      <c r="D180" s="2">
        <v>2</v>
      </c>
      <c r="E180" s="2">
        <v>2</v>
      </c>
      <c r="F180" s="2">
        <v>4</v>
      </c>
      <c r="G180" s="2">
        <v>5</v>
      </c>
      <c r="H180" s="2">
        <v>3</v>
      </c>
      <c r="I180" s="2">
        <v>1</v>
      </c>
      <c r="J180" s="10">
        <v>2</v>
      </c>
      <c r="K180" s="2">
        <v>5</v>
      </c>
      <c r="L180" s="2">
        <v>1</v>
      </c>
      <c r="M180" s="2">
        <v>1</v>
      </c>
      <c r="N180" s="10">
        <f t="shared" si="21"/>
        <v>36</v>
      </c>
    </row>
    <row r="181" spans="1:14" ht="14.5" hidden="1" x14ac:dyDescent="0.35">
      <c r="B181" s="10">
        <f t="shared" ref="B181:I181" si="22">SUM(B163+B165+B167+B171+B173+B175+B177+B179)</f>
        <v>12</v>
      </c>
      <c r="C181" s="10">
        <f t="shared" si="22"/>
        <v>18</v>
      </c>
      <c r="D181" s="10">
        <f t="shared" si="22"/>
        <v>20</v>
      </c>
      <c r="E181" s="10">
        <f t="shared" si="22"/>
        <v>13</v>
      </c>
      <c r="F181" s="10">
        <f t="shared" si="22"/>
        <v>0</v>
      </c>
      <c r="G181" s="10">
        <f t="shared" si="22"/>
        <v>0</v>
      </c>
      <c r="H181" s="10">
        <f t="shared" si="22"/>
        <v>0</v>
      </c>
      <c r="I181" s="10">
        <f t="shared" si="22"/>
        <v>0</v>
      </c>
      <c r="J181" s="10">
        <f>SUM(J140+J142+J144+J148+J150+J152+J154+J156)</f>
        <v>20</v>
      </c>
      <c r="K181" s="10">
        <f>SUM(K163+K165+K167+K171+K173+K175+K177+K179)</f>
        <v>0</v>
      </c>
      <c r="L181" s="10">
        <f>SUM(L163+L165+L167+L171+L173+L175+L177+L179)</f>
        <v>0</v>
      </c>
      <c r="M181" s="10">
        <f>SUM(M163+M165+M167+M171+M173+M175+M177+M179)</f>
        <v>0</v>
      </c>
      <c r="N181" s="10">
        <f>SUM(N163+N165+N167+N171+N173+N175+N177+N179)</f>
        <v>63</v>
      </c>
    </row>
    <row r="182" spans="1:14" ht="14.5" hidden="1" x14ac:dyDescent="0.35">
      <c r="B182" s="10">
        <f t="shared" ref="B182:I182" si="23">SUM(B164+B166+B168+B170+B172+B174+B176+B178+B180)</f>
        <v>28</v>
      </c>
      <c r="C182" s="10">
        <f t="shared" si="23"/>
        <v>23</v>
      </c>
      <c r="D182" s="10">
        <f t="shared" si="23"/>
        <v>18</v>
      </c>
      <c r="E182" s="10">
        <f t="shared" si="23"/>
        <v>24</v>
      </c>
      <c r="F182" s="10">
        <f t="shared" si="23"/>
        <v>28</v>
      </c>
      <c r="G182" s="10">
        <f t="shared" si="23"/>
        <v>38</v>
      </c>
      <c r="H182" s="10">
        <f t="shared" si="23"/>
        <v>34</v>
      </c>
      <c r="I182" s="10">
        <f t="shared" si="23"/>
        <v>27</v>
      </c>
      <c r="J182" s="10">
        <f>SUM(J141+J143+J145+J147+J149+J151+J153+J155+J157)</f>
        <v>27</v>
      </c>
      <c r="K182" s="10">
        <f>SUM(K164+K166+K168+K170+K172+K174+K176+K178+K180)</f>
        <v>26</v>
      </c>
      <c r="L182" s="10">
        <f>SUM(L164+L166+L168+L170+L172+L174+L176+L178+L180)</f>
        <v>19</v>
      </c>
      <c r="M182" s="10">
        <f>SUM(M164+M166+M168+M170+M172+M174+M176+M178+M180)</f>
        <v>27</v>
      </c>
      <c r="N182" s="10">
        <f>SUM(N164+N166+N168+N170+N172+N174+N176+N178+N180)</f>
        <v>319</v>
      </c>
    </row>
    <row r="183" spans="1:14" ht="14.5" x14ac:dyDescent="0.35">
      <c r="A183" s="259" t="s">
        <v>122</v>
      </c>
      <c r="B183" s="259"/>
      <c r="C183" s="259"/>
      <c r="D183" s="259"/>
      <c r="E183" s="259"/>
      <c r="F183" s="259"/>
      <c r="G183" s="259"/>
      <c r="H183" s="259"/>
      <c r="I183" s="259"/>
      <c r="J183" s="259"/>
      <c r="K183" s="176"/>
      <c r="L183" s="176"/>
      <c r="M183" s="176"/>
      <c r="N183" s="176"/>
    </row>
    <row r="184" spans="1:14" ht="14.5" x14ac:dyDescent="0.35">
      <c r="A184" s="260">
        <v>2020</v>
      </c>
      <c r="B184" s="260"/>
      <c r="C184" s="39"/>
      <c r="E184" s="258">
        <v>2021</v>
      </c>
      <c r="F184" s="258"/>
      <c r="I184" s="258">
        <v>2022</v>
      </c>
      <c r="J184" s="258"/>
      <c r="M184" s="258">
        <v>2023</v>
      </c>
      <c r="N184" s="258"/>
    </row>
    <row r="185" spans="1:14" ht="14.25" customHeight="1" x14ac:dyDescent="0.35">
      <c r="A185" s="151" t="s">
        <v>329</v>
      </c>
      <c r="B185" s="50">
        <f>N64</f>
        <v>340</v>
      </c>
      <c r="C185" s="39"/>
      <c r="E185" s="151" t="s">
        <v>123</v>
      </c>
      <c r="F185" s="50">
        <f>B204</f>
        <v>7</v>
      </c>
      <c r="I185" s="10" t="s">
        <v>320</v>
      </c>
      <c r="J185" s="50">
        <f>N25</f>
        <v>5</v>
      </c>
      <c r="M185" s="10" t="s">
        <v>374</v>
      </c>
      <c r="N185" s="50">
        <f>N3</f>
        <v>10</v>
      </c>
    </row>
    <row r="186" spans="1:14" ht="14.25" customHeight="1" x14ac:dyDescent="0.35">
      <c r="A186" s="151" t="s">
        <v>134</v>
      </c>
      <c r="B186" s="50">
        <f>N65</f>
        <v>276</v>
      </c>
      <c r="C186" s="39"/>
      <c r="E186" s="151" t="s">
        <v>320</v>
      </c>
      <c r="F186" s="50">
        <f>B203</f>
        <v>12</v>
      </c>
      <c r="I186" s="10" t="s">
        <v>374</v>
      </c>
      <c r="J186" s="50">
        <f>N24</f>
        <v>5</v>
      </c>
      <c r="M186" s="10" t="s">
        <v>408</v>
      </c>
      <c r="N186" s="50">
        <f>N2</f>
        <v>0</v>
      </c>
    </row>
    <row r="187" spans="1:14" ht="14.25" customHeight="1" x14ac:dyDescent="0.35">
      <c r="A187" s="151" t="s">
        <v>323</v>
      </c>
      <c r="B187" s="50">
        <f>N52</f>
        <v>82</v>
      </c>
      <c r="C187" s="39"/>
      <c r="E187" s="147" t="s">
        <v>82</v>
      </c>
      <c r="F187" s="50">
        <f>B202</f>
        <v>19</v>
      </c>
      <c r="I187" s="147" t="s">
        <v>316</v>
      </c>
      <c r="J187" s="50">
        <f>N35</f>
        <v>4</v>
      </c>
      <c r="M187" s="147" t="s">
        <v>368</v>
      </c>
      <c r="N187" s="50">
        <f>N13</f>
        <v>13</v>
      </c>
    </row>
    <row r="188" spans="1:14" ht="14.25" customHeight="1" x14ac:dyDescent="0.35">
      <c r="A188" s="151" t="s">
        <v>76</v>
      </c>
      <c r="B188" s="50">
        <f>N53</f>
        <v>63</v>
      </c>
      <c r="C188" s="39"/>
      <c r="E188" s="147" t="s">
        <v>334</v>
      </c>
      <c r="F188" s="50">
        <f>B201</f>
        <v>15</v>
      </c>
      <c r="I188" s="147" t="s">
        <v>383</v>
      </c>
      <c r="J188" s="50">
        <f>N34</f>
        <v>8</v>
      </c>
      <c r="M188" s="147" t="s">
        <v>416</v>
      </c>
      <c r="N188" s="50">
        <f>N12</f>
        <v>6</v>
      </c>
    </row>
    <row r="189" spans="1:14" ht="14.25" customHeight="1" x14ac:dyDescent="0.35">
      <c r="A189" s="151" t="s">
        <v>319</v>
      </c>
      <c r="B189" s="50">
        <f>N62</f>
        <v>35</v>
      </c>
      <c r="C189" s="39"/>
      <c r="E189" s="147" t="s">
        <v>78</v>
      </c>
      <c r="F189" s="50">
        <f>B200</f>
        <v>19</v>
      </c>
      <c r="I189" s="147" t="s">
        <v>332</v>
      </c>
      <c r="J189" s="50">
        <f>N33</f>
        <v>4</v>
      </c>
      <c r="M189" s="147" t="s">
        <v>384</v>
      </c>
      <c r="N189" s="50">
        <f>N11</f>
        <v>16</v>
      </c>
    </row>
    <row r="190" spans="1:14" ht="14.25" customHeight="1" x14ac:dyDescent="0.35">
      <c r="A190" s="151" t="s">
        <v>328</v>
      </c>
      <c r="B190" s="50">
        <f>N63</f>
        <v>34</v>
      </c>
      <c r="C190" s="39"/>
      <c r="E190" s="147" t="s">
        <v>332</v>
      </c>
      <c r="F190" s="50">
        <f>B199</f>
        <v>30</v>
      </c>
      <c r="I190" s="147" t="s">
        <v>384</v>
      </c>
      <c r="J190" s="50">
        <f>N32</f>
        <v>9</v>
      </c>
      <c r="M190" s="147" t="s">
        <v>417</v>
      </c>
      <c r="N190" s="50">
        <f>N10</f>
        <v>9</v>
      </c>
    </row>
    <row r="191" spans="1:14" ht="14.25" customHeight="1" x14ac:dyDescent="0.35">
      <c r="A191" s="151" t="s">
        <v>327</v>
      </c>
      <c r="B191" s="50">
        <f>N60</f>
        <v>46</v>
      </c>
      <c r="C191" s="39"/>
      <c r="E191" s="10" t="s">
        <v>72</v>
      </c>
      <c r="F191" s="50">
        <f>B198</f>
        <v>23</v>
      </c>
      <c r="I191" s="10" t="s">
        <v>322</v>
      </c>
      <c r="J191" s="50">
        <f>N29</f>
        <v>4</v>
      </c>
      <c r="M191" s="10" t="s">
        <v>376</v>
      </c>
      <c r="N191" s="50">
        <f>N7</f>
        <v>6</v>
      </c>
    </row>
    <row r="192" spans="1:14" ht="14.25" customHeight="1" x14ac:dyDescent="0.35">
      <c r="A192" s="151" t="s">
        <v>185</v>
      </c>
      <c r="B192" s="50">
        <f>N61</f>
        <v>40</v>
      </c>
      <c r="C192" s="39"/>
      <c r="E192" s="147" t="s">
        <v>322</v>
      </c>
      <c r="F192" s="50">
        <f>B197</f>
        <v>26</v>
      </c>
      <c r="I192" s="147" t="s">
        <v>376</v>
      </c>
      <c r="J192" s="50">
        <f>N28</f>
        <v>3</v>
      </c>
      <c r="M192" s="147" t="s">
        <v>410</v>
      </c>
      <c r="N192" s="50">
        <f>N6</f>
        <v>10</v>
      </c>
    </row>
    <row r="193" spans="1:14" ht="14.25" customHeight="1" x14ac:dyDescent="0.35">
      <c r="A193" s="151" t="s">
        <v>326</v>
      </c>
      <c r="B193" s="50">
        <f>N58</f>
        <v>68</v>
      </c>
      <c r="C193" s="39"/>
      <c r="E193" s="10" t="s">
        <v>80</v>
      </c>
      <c r="F193" s="50">
        <f>B196</f>
        <v>33</v>
      </c>
      <c r="I193" s="10" t="s">
        <v>321</v>
      </c>
      <c r="J193" s="50">
        <f>N27</f>
        <v>8</v>
      </c>
      <c r="M193" s="10" t="s">
        <v>375</v>
      </c>
      <c r="N193" s="50">
        <f>N5</f>
        <v>18</v>
      </c>
    </row>
    <row r="194" spans="1:14" ht="14.25" customHeight="1" x14ac:dyDescent="0.35">
      <c r="A194" s="151" t="s">
        <v>129</v>
      </c>
      <c r="B194" s="50">
        <f>N59</f>
        <v>38</v>
      </c>
      <c r="C194" s="39"/>
      <c r="E194" s="10" t="s">
        <v>321</v>
      </c>
      <c r="F194" s="50">
        <f>N48</f>
        <v>26</v>
      </c>
      <c r="I194" s="10" t="s">
        <v>375</v>
      </c>
      <c r="J194" s="50">
        <f>N26</f>
        <v>9</v>
      </c>
      <c r="M194" s="10" t="s">
        <v>409</v>
      </c>
      <c r="N194" s="50">
        <f>N4</f>
        <v>13</v>
      </c>
    </row>
    <row r="195" spans="1:14" ht="14.25" customHeight="1" x14ac:dyDescent="0.35">
      <c r="A195" s="151" t="s">
        <v>321</v>
      </c>
      <c r="B195" s="50">
        <f>N48</f>
        <v>26</v>
      </c>
      <c r="C195" s="39"/>
      <c r="E195" s="10" t="s">
        <v>129</v>
      </c>
      <c r="F195" s="50">
        <f>B194</f>
        <v>38</v>
      </c>
      <c r="I195" s="10" t="s">
        <v>326</v>
      </c>
      <c r="J195" s="50">
        <f>N37</f>
        <v>19</v>
      </c>
      <c r="M195" s="10" t="s">
        <v>380</v>
      </c>
      <c r="N195" s="50">
        <f>N15</f>
        <v>43</v>
      </c>
    </row>
    <row r="196" spans="1:14" ht="14.25" customHeight="1" x14ac:dyDescent="0.35">
      <c r="A196" s="151" t="s">
        <v>80</v>
      </c>
      <c r="B196" s="50">
        <f>N49</f>
        <v>33</v>
      </c>
      <c r="C196" s="39"/>
      <c r="E196" s="10" t="s">
        <v>326</v>
      </c>
      <c r="F196" s="50">
        <f>B193</f>
        <v>68</v>
      </c>
      <c r="I196" s="10" t="s">
        <v>380</v>
      </c>
      <c r="J196" s="50">
        <f>N36</f>
        <v>22</v>
      </c>
      <c r="M196" s="10" t="s">
        <v>414</v>
      </c>
      <c r="N196" s="50">
        <f>N14</f>
        <v>36</v>
      </c>
    </row>
    <row r="197" spans="1:14" ht="14.25" customHeight="1" x14ac:dyDescent="0.35">
      <c r="A197" s="151" t="s">
        <v>322</v>
      </c>
      <c r="B197" s="50">
        <f>N50</f>
        <v>26</v>
      </c>
      <c r="C197" s="39"/>
      <c r="E197" s="10" t="s">
        <v>68</v>
      </c>
      <c r="F197" s="50">
        <f>B192</f>
        <v>40</v>
      </c>
      <c r="I197" s="10" t="s">
        <v>327</v>
      </c>
      <c r="J197" s="50">
        <f>N39</f>
        <v>12</v>
      </c>
      <c r="M197" s="10" t="s">
        <v>381</v>
      </c>
      <c r="N197" s="50">
        <f>N17</f>
        <v>32</v>
      </c>
    </row>
    <row r="198" spans="1:14" ht="14.25" customHeight="1" x14ac:dyDescent="0.35">
      <c r="A198" s="151" t="s">
        <v>72</v>
      </c>
      <c r="B198" s="50">
        <f>N51</f>
        <v>23</v>
      </c>
      <c r="C198" s="39"/>
      <c r="E198" s="10" t="s">
        <v>318</v>
      </c>
      <c r="F198" s="50">
        <f>B191</f>
        <v>46</v>
      </c>
      <c r="I198" s="10" t="s">
        <v>370</v>
      </c>
      <c r="J198" s="50">
        <f>N38</f>
        <v>13</v>
      </c>
      <c r="M198" s="10" t="s">
        <v>406</v>
      </c>
      <c r="N198" s="50">
        <f>N16</f>
        <v>34</v>
      </c>
    </row>
    <row r="199" spans="1:14" ht="14.25" customHeight="1" x14ac:dyDescent="0.35">
      <c r="A199" s="151" t="s">
        <v>332</v>
      </c>
      <c r="B199" s="50">
        <f>N54</f>
        <v>30</v>
      </c>
      <c r="C199" s="39"/>
      <c r="E199" s="10" t="s">
        <v>132</v>
      </c>
      <c r="F199" s="50">
        <f>B190</f>
        <v>34</v>
      </c>
      <c r="I199" s="10" t="s">
        <v>319</v>
      </c>
      <c r="J199" s="50">
        <f>N41</f>
        <v>15</v>
      </c>
      <c r="M199" s="10" t="s">
        <v>371</v>
      </c>
      <c r="N199" s="50">
        <f>N19</f>
        <v>20</v>
      </c>
    </row>
    <row r="200" spans="1:14" ht="14.25" customHeight="1" x14ac:dyDescent="0.35">
      <c r="A200" s="151" t="s">
        <v>125</v>
      </c>
      <c r="B200" s="50">
        <f>N55</f>
        <v>19</v>
      </c>
      <c r="C200" s="39"/>
      <c r="E200" s="10" t="s">
        <v>335</v>
      </c>
      <c r="F200" s="50">
        <f>B189</f>
        <v>35</v>
      </c>
      <c r="I200" s="10" t="s">
        <v>385</v>
      </c>
      <c r="J200" s="50">
        <f>N40</f>
        <v>18</v>
      </c>
      <c r="M200" s="10" t="s">
        <v>418</v>
      </c>
      <c r="N200" s="50">
        <f>N18</f>
        <v>23</v>
      </c>
    </row>
    <row r="201" spans="1:14" ht="14.25" customHeight="1" x14ac:dyDescent="0.35">
      <c r="A201" s="151" t="s">
        <v>325</v>
      </c>
      <c r="B201" s="50">
        <f>N56</f>
        <v>15</v>
      </c>
      <c r="C201" s="39"/>
      <c r="E201" s="10" t="s">
        <v>76</v>
      </c>
      <c r="F201" s="50">
        <f>B188</f>
        <v>63</v>
      </c>
      <c r="I201" s="10" t="s">
        <v>323</v>
      </c>
      <c r="J201" s="50">
        <f>N31</f>
        <v>26</v>
      </c>
      <c r="M201" s="10" t="s">
        <v>377</v>
      </c>
      <c r="N201" s="50">
        <f>N9</f>
        <v>51</v>
      </c>
    </row>
    <row r="202" spans="1:14" ht="14.25" customHeight="1" x14ac:dyDescent="0.35">
      <c r="A202" s="151" t="s">
        <v>82</v>
      </c>
      <c r="B202" s="50">
        <f>N57</f>
        <v>19</v>
      </c>
      <c r="C202" s="39"/>
      <c r="E202" s="10" t="s">
        <v>323</v>
      </c>
      <c r="F202" s="50">
        <f>B187</f>
        <v>82</v>
      </c>
      <c r="I202" s="10" t="s">
        <v>377</v>
      </c>
      <c r="J202" s="50">
        <f>N30</f>
        <v>27</v>
      </c>
      <c r="M202" s="10" t="s">
        <v>411</v>
      </c>
      <c r="N202" s="50">
        <f>N8</f>
        <v>25</v>
      </c>
    </row>
    <row r="203" spans="1:14" ht="14.25" customHeight="1" x14ac:dyDescent="0.35">
      <c r="A203" s="151" t="s">
        <v>320</v>
      </c>
      <c r="B203" s="50">
        <f>N46</f>
        <v>12</v>
      </c>
      <c r="C203" s="39"/>
      <c r="E203" s="10" t="s">
        <v>134</v>
      </c>
      <c r="F203" s="50">
        <f>B186</f>
        <v>276</v>
      </c>
      <c r="I203" s="10" t="s">
        <v>329</v>
      </c>
      <c r="J203" s="50">
        <f>N43</f>
        <v>97</v>
      </c>
      <c r="M203" s="10" t="s">
        <v>382</v>
      </c>
      <c r="N203" s="50">
        <f>N21</f>
        <v>209</v>
      </c>
    </row>
    <row r="204" spans="1:14" ht="14.25" customHeight="1" x14ac:dyDescent="0.35">
      <c r="A204" s="151" t="s">
        <v>123</v>
      </c>
      <c r="B204" s="50">
        <f>N47</f>
        <v>7</v>
      </c>
      <c r="C204" s="39"/>
      <c r="E204" s="10" t="s">
        <v>329</v>
      </c>
      <c r="F204" s="50">
        <f>B185</f>
        <v>340</v>
      </c>
      <c r="I204" s="10" t="s">
        <v>382</v>
      </c>
      <c r="J204" s="50">
        <f>N42</f>
        <v>114</v>
      </c>
      <c r="M204" s="10" t="s">
        <v>419</v>
      </c>
      <c r="N204" s="50">
        <f>N20</f>
        <v>156</v>
      </c>
    </row>
    <row r="205" spans="1:14" ht="14.25" customHeight="1" x14ac:dyDescent="0.3"/>
    <row r="206" spans="1:14" ht="13.75" hidden="1" customHeight="1" x14ac:dyDescent="0.35">
      <c r="C206" s="39"/>
    </row>
    <row r="207" spans="1:14" ht="14.25" hidden="1" customHeight="1" x14ac:dyDescent="0.35">
      <c r="A207" s="10"/>
      <c r="B207" s="10" t="s">
        <v>122</v>
      </c>
      <c r="C207" s="39"/>
    </row>
    <row r="208" spans="1:14" ht="14.25" hidden="1" customHeight="1" x14ac:dyDescent="0.35">
      <c r="A208" s="151" t="s">
        <v>330</v>
      </c>
      <c r="B208" s="50">
        <f>N86</f>
        <v>282</v>
      </c>
      <c r="C208" s="39"/>
    </row>
    <row r="209" spans="1:6" ht="14.25" hidden="1" customHeight="1" x14ac:dyDescent="0.35">
      <c r="A209" s="151" t="s">
        <v>135</v>
      </c>
      <c r="B209" s="50">
        <f>N87</f>
        <v>217</v>
      </c>
      <c r="C209" s="39"/>
    </row>
    <row r="210" spans="1:6" ht="14.25" hidden="1" customHeight="1" x14ac:dyDescent="0.35">
      <c r="A210" s="151" t="s">
        <v>76</v>
      </c>
      <c r="B210" s="50">
        <f>N74</f>
        <v>69</v>
      </c>
      <c r="C210" s="39"/>
    </row>
    <row r="211" spans="1:6" ht="14.25" hidden="1" customHeight="1" x14ac:dyDescent="0.35">
      <c r="A211" s="151" t="s">
        <v>77</v>
      </c>
      <c r="B211" s="50">
        <f>N75</f>
        <v>49</v>
      </c>
      <c r="C211" s="39"/>
    </row>
    <row r="212" spans="1:6" ht="14.25" hidden="1" customHeight="1" x14ac:dyDescent="0.35">
      <c r="A212" s="151" t="s">
        <v>132</v>
      </c>
      <c r="B212" s="50">
        <f>N84</f>
        <v>39</v>
      </c>
      <c r="C212" s="39"/>
    </row>
    <row r="213" spans="1:6" ht="14.25" hidden="1" customHeight="1" x14ac:dyDescent="0.35">
      <c r="A213" s="151" t="s">
        <v>133</v>
      </c>
      <c r="B213" s="50">
        <f>N85</f>
        <v>25</v>
      </c>
      <c r="C213" s="39"/>
    </row>
    <row r="214" spans="1:6" ht="14.25" hidden="1" customHeight="1" x14ac:dyDescent="0.35">
      <c r="A214" s="151" t="s">
        <v>68</v>
      </c>
      <c r="B214" s="50">
        <f>N82</f>
        <v>41</v>
      </c>
      <c r="C214" s="39"/>
    </row>
    <row r="215" spans="1:6" ht="14.25" hidden="1" customHeight="1" x14ac:dyDescent="0.35">
      <c r="A215" s="151" t="s">
        <v>131</v>
      </c>
      <c r="B215" s="50">
        <f>N83</f>
        <v>31</v>
      </c>
      <c r="C215" s="39"/>
    </row>
    <row r="216" spans="1:6" ht="14.25" hidden="1" customHeight="1" x14ac:dyDescent="0.35">
      <c r="A216" s="151" t="s">
        <v>129</v>
      </c>
      <c r="B216" s="50">
        <f>N80</f>
        <v>39</v>
      </c>
      <c r="C216" s="39"/>
    </row>
    <row r="217" spans="1:6" ht="14.25" hidden="1" customHeight="1" x14ac:dyDescent="0.35">
      <c r="A217" s="151" t="s">
        <v>130</v>
      </c>
      <c r="B217" s="50">
        <f>N81</f>
        <v>44</v>
      </c>
      <c r="C217" s="39"/>
    </row>
    <row r="218" spans="1:6" ht="14.25" hidden="1" customHeight="1" x14ac:dyDescent="0.35">
      <c r="A218" s="151" t="s">
        <v>80</v>
      </c>
      <c r="B218" s="50">
        <f>N70</f>
        <v>30</v>
      </c>
      <c r="C218" s="39"/>
    </row>
    <row r="219" spans="1:6" ht="14.25" hidden="1" customHeight="1" x14ac:dyDescent="0.35">
      <c r="A219" s="151" t="s">
        <v>81</v>
      </c>
      <c r="B219" s="50">
        <f>N71</f>
        <v>21</v>
      </c>
      <c r="C219" s="39"/>
    </row>
    <row r="220" spans="1:6" ht="14.25" hidden="1" customHeight="1" x14ac:dyDescent="0.35">
      <c r="A220" s="151" t="s">
        <v>72</v>
      </c>
      <c r="B220" s="50">
        <f>N72</f>
        <v>19</v>
      </c>
      <c r="C220" s="39"/>
    </row>
    <row r="221" spans="1:6" ht="14.25" hidden="1" customHeight="1" x14ac:dyDescent="0.35">
      <c r="A221" s="151" t="s">
        <v>73</v>
      </c>
      <c r="B221" s="50">
        <f>N73</f>
        <v>13</v>
      </c>
      <c r="C221" s="39"/>
      <c r="E221" s="157"/>
      <c r="F221" s="158"/>
    </row>
    <row r="222" spans="1:6" ht="14.25" hidden="1" customHeight="1" x14ac:dyDescent="0.35">
      <c r="A222" s="151" t="s">
        <v>78</v>
      </c>
      <c r="B222" s="50">
        <f>N76</f>
        <v>20</v>
      </c>
      <c r="C222" s="39"/>
      <c r="E222" s="157"/>
      <c r="F222" s="158"/>
    </row>
    <row r="223" spans="1:6" ht="14.25" hidden="1" customHeight="1" x14ac:dyDescent="0.35">
      <c r="A223" s="151" t="s">
        <v>126</v>
      </c>
      <c r="B223" s="50">
        <f>N77</f>
        <v>18</v>
      </c>
      <c r="C223" s="39"/>
      <c r="E223" s="157"/>
      <c r="F223" s="158"/>
    </row>
    <row r="224" spans="1:6" ht="14.25" hidden="1" customHeight="1" x14ac:dyDescent="0.35">
      <c r="A224" s="151" t="s">
        <v>127</v>
      </c>
      <c r="B224" s="50">
        <f>N78</f>
        <v>16</v>
      </c>
      <c r="C224" s="39"/>
      <c r="E224" s="157"/>
      <c r="F224" s="158"/>
    </row>
    <row r="225" spans="1:6" ht="14.25" hidden="1" customHeight="1" x14ac:dyDescent="0.35">
      <c r="A225" s="151" t="s">
        <v>128</v>
      </c>
      <c r="B225" s="50">
        <f>N79</f>
        <v>12</v>
      </c>
      <c r="C225" s="39"/>
      <c r="E225" s="157"/>
      <c r="F225" s="158"/>
    </row>
    <row r="226" spans="1:6" ht="14.25" hidden="1" customHeight="1" x14ac:dyDescent="0.35">
      <c r="A226" s="151" t="s">
        <v>123</v>
      </c>
      <c r="B226" s="50">
        <f>N68</f>
        <v>9</v>
      </c>
      <c r="C226" s="39"/>
      <c r="E226" s="157"/>
      <c r="F226" s="158"/>
    </row>
    <row r="227" spans="1:6" ht="14.25" hidden="1" customHeight="1" x14ac:dyDescent="0.35">
      <c r="A227" s="151" t="s">
        <v>124</v>
      </c>
      <c r="B227" s="50">
        <f>N69</f>
        <v>4</v>
      </c>
      <c r="C227" s="39"/>
      <c r="E227" s="157"/>
      <c r="F227" s="158"/>
    </row>
    <row r="228" spans="1:6" ht="14.25" hidden="1" customHeight="1" x14ac:dyDescent="0.35">
      <c r="C228" s="39"/>
    </row>
    <row r="229" spans="1:6" ht="14.25" hidden="1" customHeight="1" x14ac:dyDescent="0.3"/>
    <row r="230" spans="1:6" ht="14.25" hidden="1" customHeight="1" x14ac:dyDescent="0.3"/>
    <row r="231" spans="1:6" ht="14.25" hidden="1" customHeight="1" x14ac:dyDescent="0.3"/>
    <row r="232" spans="1:6" ht="14.25" hidden="1" customHeight="1" x14ac:dyDescent="0.3"/>
    <row r="233" spans="1:6" ht="14.25" hidden="1" customHeight="1" x14ac:dyDescent="0.3"/>
    <row r="234" spans="1:6" ht="14.25" hidden="1" customHeight="1" x14ac:dyDescent="0.3"/>
    <row r="235" spans="1:6" ht="14.25" hidden="1" customHeight="1" x14ac:dyDescent="0.3"/>
    <row r="236" spans="1:6" ht="14.25" hidden="1" customHeight="1" x14ac:dyDescent="0.3"/>
    <row r="237" spans="1:6" ht="14.25" customHeight="1" x14ac:dyDescent="0.3"/>
    <row r="238" spans="1:6" ht="14.25" customHeight="1" x14ac:dyDescent="0.3"/>
    <row r="239" spans="1:6" ht="14.25" customHeight="1" x14ac:dyDescent="0.3"/>
    <row r="240" spans="1:6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  <row r="1017" ht="14.25" customHeight="1" x14ac:dyDescent="0.3"/>
    <row r="1018" ht="14.25" customHeight="1" x14ac:dyDescent="0.3"/>
    <row r="1019" ht="14.25" customHeight="1" x14ac:dyDescent="0.3"/>
    <row r="1020" ht="14.25" customHeight="1" x14ac:dyDescent="0.3"/>
    <row r="1021" ht="14.25" customHeight="1" x14ac:dyDescent="0.3"/>
    <row r="1022" ht="14.25" customHeight="1" x14ac:dyDescent="0.3"/>
    <row r="1023" ht="14.25" customHeight="1" x14ac:dyDescent="0.3"/>
    <row r="1024" ht="14.25" customHeight="1" x14ac:dyDescent="0.3"/>
    <row r="1025" ht="14.25" customHeight="1" x14ac:dyDescent="0.3"/>
    <row r="1026" ht="14.25" customHeight="1" x14ac:dyDescent="0.3"/>
    <row r="1027" ht="14.25" customHeight="1" x14ac:dyDescent="0.3"/>
    <row r="1028" ht="14.25" customHeight="1" x14ac:dyDescent="0.3"/>
    <row r="1029" ht="14.25" customHeight="1" x14ac:dyDescent="0.3"/>
    <row r="1030" ht="14.25" customHeight="1" x14ac:dyDescent="0.3"/>
    <row r="1031" ht="14.25" customHeight="1" x14ac:dyDescent="0.3"/>
    <row r="1032" ht="14.25" customHeight="1" x14ac:dyDescent="0.3"/>
    <row r="1033" ht="14.25" customHeight="1" x14ac:dyDescent="0.3"/>
    <row r="1034" ht="14.25" customHeight="1" x14ac:dyDescent="0.3"/>
    <row r="1035" ht="14.25" customHeight="1" x14ac:dyDescent="0.3"/>
    <row r="1036" ht="14.25" customHeight="1" x14ac:dyDescent="0.3"/>
    <row r="1037" ht="14.25" customHeight="1" x14ac:dyDescent="0.3"/>
    <row r="1038" ht="14.25" customHeight="1" x14ac:dyDescent="0.3"/>
    <row r="1039" ht="14.25" customHeight="1" x14ac:dyDescent="0.3"/>
    <row r="1040" ht="14.25" customHeight="1" x14ac:dyDescent="0.3"/>
    <row r="1041" ht="14.25" customHeight="1" x14ac:dyDescent="0.3"/>
    <row r="1042" ht="14.25" customHeight="1" x14ac:dyDescent="0.3"/>
    <row r="1043" ht="14.25" customHeight="1" x14ac:dyDescent="0.3"/>
    <row r="1044" ht="14.25" customHeight="1" x14ac:dyDescent="0.3"/>
    <row r="1045" ht="14.25" customHeight="1" x14ac:dyDescent="0.3"/>
    <row r="1046" ht="14.25" customHeight="1" x14ac:dyDescent="0.3"/>
    <row r="1047" ht="14.25" customHeight="1" x14ac:dyDescent="0.3"/>
    <row r="1048" ht="14.25" customHeight="1" x14ac:dyDescent="0.3"/>
    <row r="1049" ht="14.25" customHeight="1" x14ac:dyDescent="0.3"/>
    <row r="1050" ht="14.25" customHeight="1" x14ac:dyDescent="0.3"/>
    <row r="1051" ht="14.25" customHeight="1" x14ac:dyDescent="0.3"/>
    <row r="1052" ht="14.25" customHeight="1" x14ac:dyDescent="0.3"/>
    <row r="1053" ht="14.25" customHeight="1" x14ac:dyDescent="0.3"/>
    <row r="1054" ht="14.25" customHeight="1" x14ac:dyDescent="0.3"/>
    <row r="1055" ht="14.25" customHeight="1" x14ac:dyDescent="0.3"/>
    <row r="1056" ht="14.25" customHeight="1" x14ac:dyDescent="0.3"/>
    <row r="1057" ht="14.25" customHeight="1" x14ac:dyDescent="0.3"/>
    <row r="1058" ht="14.25" customHeight="1" x14ac:dyDescent="0.3"/>
    <row r="1059" ht="14.25" customHeight="1" x14ac:dyDescent="0.3"/>
    <row r="1060" ht="14.25" customHeight="1" x14ac:dyDescent="0.3"/>
    <row r="1061" ht="14.25" customHeight="1" x14ac:dyDescent="0.3"/>
    <row r="1062" ht="14.25" customHeight="1" x14ac:dyDescent="0.3"/>
    <row r="1063" ht="14.25" customHeight="1" x14ac:dyDescent="0.3"/>
    <row r="1064" ht="14.25" customHeight="1" x14ac:dyDescent="0.3"/>
    <row r="1065" ht="14.25" customHeight="1" x14ac:dyDescent="0.3"/>
    <row r="1066" ht="14.25" customHeight="1" x14ac:dyDescent="0.3"/>
    <row r="1067" ht="14.25" customHeight="1" x14ac:dyDescent="0.3"/>
  </sheetData>
  <mergeCells count="5">
    <mergeCell ref="I184:J184"/>
    <mergeCell ref="E184:F184"/>
    <mergeCell ref="A183:J183"/>
    <mergeCell ref="A184:B184"/>
    <mergeCell ref="M184:N184"/>
  </mergeCells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U1000"/>
  <sheetViews>
    <sheetView workbookViewId="0"/>
  </sheetViews>
  <sheetFormatPr defaultColWidth="12.58203125" defaultRowHeight="15" customHeight="1" x14ac:dyDescent="0.3"/>
  <cols>
    <col min="1" max="1" width="15.5" customWidth="1"/>
    <col min="2" max="26" width="7.58203125" customWidth="1"/>
  </cols>
  <sheetData>
    <row r="1" spans="1:14" ht="14.25" customHeight="1" x14ac:dyDescent="0.35">
      <c r="B1" s="3">
        <v>43101</v>
      </c>
      <c r="C1" s="3">
        <v>43132</v>
      </c>
      <c r="D1" s="3">
        <v>43160</v>
      </c>
      <c r="E1" s="3">
        <v>43191</v>
      </c>
      <c r="F1" s="3">
        <v>43221</v>
      </c>
      <c r="G1" s="3">
        <v>43252</v>
      </c>
      <c r="H1" s="3">
        <v>43282</v>
      </c>
      <c r="I1" s="3">
        <v>43313</v>
      </c>
      <c r="J1" s="3">
        <v>43344</v>
      </c>
      <c r="K1" s="3">
        <v>43374</v>
      </c>
      <c r="L1" s="3">
        <v>43405</v>
      </c>
      <c r="M1" s="3">
        <v>43435</v>
      </c>
      <c r="N1" s="2" t="s">
        <v>122</v>
      </c>
    </row>
    <row r="2" spans="1:14" ht="14.25" customHeight="1" x14ac:dyDescent="0.35">
      <c r="A2" s="2" t="s">
        <v>176</v>
      </c>
      <c r="B2" s="49">
        <f>'NC Numbers'!B116</f>
        <v>0</v>
      </c>
      <c r="C2" s="49">
        <v>0</v>
      </c>
      <c r="D2" s="49">
        <v>0</v>
      </c>
      <c r="E2" s="49">
        <v>2</v>
      </c>
      <c r="F2" s="49">
        <v>1</v>
      </c>
      <c r="G2" s="49">
        <f>'NC Numbers'!G116</f>
        <v>0</v>
      </c>
      <c r="H2" s="49">
        <v>0</v>
      </c>
      <c r="I2" s="49">
        <f>'NC Numbers'!I116</f>
        <v>0</v>
      </c>
      <c r="J2" s="49">
        <v>3</v>
      </c>
      <c r="K2" s="49">
        <v>1</v>
      </c>
      <c r="L2" s="49">
        <v>0</v>
      </c>
      <c r="M2" s="49">
        <v>0</v>
      </c>
      <c r="N2" s="50">
        <f t="shared" ref="N2:N11" si="0">SUM(B2:M2)</f>
        <v>7</v>
      </c>
    </row>
    <row r="3" spans="1:14" ht="14.25" customHeight="1" x14ac:dyDescent="0.35">
      <c r="A3" s="2" t="s">
        <v>58</v>
      </c>
      <c r="B3" s="49">
        <f>'NC Numbers'!B118</f>
        <v>1</v>
      </c>
      <c r="C3" s="49">
        <v>1</v>
      </c>
      <c r="D3" s="49">
        <v>1</v>
      </c>
      <c r="E3" s="49">
        <v>5</v>
      </c>
      <c r="F3" s="49">
        <v>3</v>
      </c>
      <c r="G3" s="49">
        <f>'NC Numbers'!G118</f>
        <v>1</v>
      </c>
      <c r="H3" s="49">
        <v>3</v>
      </c>
      <c r="I3" s="49">
        <f>'NC Numbers'!I118</f>
        <v>2</v>
      </c>
      <c r="J3" s="49">
        <v>2</v>
      </c>
      <c r="K3" s="49">
        <v>2</v>
      </c>
      <c r="L3" s="49">
        <v>2</v>
      </c>
      <c r="M3" s="49">
        <v>3</v>
      </c>
      <c r="N3" s="50">
        <f t="shared" si="0"/>
        <v>26</v>
      </c>
    </row>
    <row r="4" spans="1:14" ht="14.25" customHeight="1" x14ac:dyDescent="0.35">
      <c r="A4" s="2" t="s">
        <v>61</v>
      </c>
      <c r="B4" s="49">
        <f>'NC Numbers'!B120</f>
        <v>4</v>
      </c>
      <c r="C4" s="49">
        <v>6</v>
      </c>
      <c r="D4" s="49">
        <v>2</v>
      </c>
      <c r="E4" s="49">
        <v>1</v>
      </c>
      <c r="F4" s="49">
        <v>3</v>
      </c>
      <c r="G4" s="49">
        <f>'NC Numbers'!G120</f>
        <v>2</v>
      </c>
      <c r="H4" s="49">
        <v>6</v>
      </c>
      <c r="I4" s="49">
        <f>'NC Numbers'!I120</f>
        <v>4</v>
      </c>
      <c r="J4" s="49">
        <v>1</v>
      </c>
      <c r="K4" s="49">
        <v>3</v>
      </c>
      <c r="L4" s="49">
        <v>3</v>
      </c>
      <c r="M4" s="49">
        <v>1</v>
      </c>
      <c r="N4" s="50">
        <f t="shared" si="0"/>
        <v>36</v>
      </c>
    </row>
    <row r="5" spans="1:14" ht="14.25" customHeight="1" x14ac:dyDescent="0.35">
      <c r="A5" s="2" t="s">
        <v>60</v>
      </c>
      <c r="B5" s="49">
        <f>'NC Numbers'!B122</f>
        <v>4</v>
      </c>
      <c r="C5" s="49">
        <v>7</v>
      </c>
      <c r="D5" s="49">
        <v>7</v>
      </c>
      <c r="E5" s="49">
        <v>3</v>
      </c>
      <c r="F5" s="49">
        <v>4</v>
      </c>
      <c r="G5" s="49">
        <f>'NC Numbers'!G122</f>
        <v>10</v>
      </c>
      <c r="H5" s="49">
        <v>5</v>
      </c>
      <c r="I5" s="49">
        <f>'NC Numbers'!I122</f>
        <v>6</v>
      </c>
      <c r="J5" s="49">
        <v>7</v>
      </c>
      <c r="K5" s="49">
        <v>10</v>
      </c>
      <c r="L5" s="49">
        <v>4</v>
      </c>
      <c r="M5" s="49">
        <v>13</v>
      </c>
      <c r="N5" s="50">
        <f t="shared" si="0"/>
        <v>80</v>
      </c>
    </row>
    <row r="6" spans="1:14" ht="14.25" customHeight="1" x14ac:dyDescent="0.35">
      <c r="A6" s="2" t="s">
        <v>59</v>
      </c>
      <c r="B6" s="49">
        <f>'NC Numbers'!B124</f>
        <v>5</v>
      </c>
      <c r="C6" s="49">
        <v>6</v>
      </c>
      <c r="D6" s="49">
        <v>3</v>
      </c>
      <c r="E6" s="49">
        <v>2</v>
      </c>
      <c r="F6" s="49">
        <v>4</v>
      </c>
      <c r="G6" s="49">
        <f>'NC Numbers'!G124</f>
        <v>1</v>
      </c>
      <c r="H6" s="49">
        <v>0</v>
      </c>
      <c r="I6" s="49">
        <f>'NC Numbers'!I124</f>
        <v>4</v>
      </c>
      <c r="J6" s="49">
        <v>1</v>
      </c>
      <c r="K6" s="49">
        <v>5</v>
      </c>
      <c r="L6" s="49">
        <v>3</v>
      </c>
      <c r="M6" s="49">
        <v>7</v>
      </c>
      <c r="N6" s="50">
        <f t="shared" si="0"/>
        <v>41</v>
      </c>
    </row>
    <row r="7" spans="1:14" ht="14.25" customHeight="1" x14ac:dyDescent="0.35">
      <c r="A7" s="2" t="s">
        <v>57</v>
      </c>
      <c r="B7" s="49">
        <f>'NC Numbers'!B126</f>
        <v>0</v>
      </c>
      <c r="C7" s="49">
        <v>1</v>
      </c>
      <c r="D7" s="49">
        <v>2</v>
      </c>
      <c r="E7" s="49">
        <v>0</v>
      </c>
      <c r="F7" s="49">
        <v>1</v>
      </c>
      <c r="G7" s="49">
        <f>'NC Numbers'!G126</f>
        <v>0</v>
      </c>
      <c r="H7" s="49">
        <v>2</v>
      </c>
      <c r="I7" s="49">
        <f>'NC Numbers'!I126</f>
        <v>1</v>
      </c>
      <c r="J7" s="49">
        <v>2</v>
      </c>
      <c r="K7" s="49">
        <v>1</v>
      </c>
      <c r="L7" s="49">
        <v>1</v>
      </c>
      <c r="M7" s="49">
        <v>1</v>
      </c>
      <c r="N7" s="50">
        <f t="shared" si="0"/>
        <v>12</v>
      </c>
    </row>
    <row r="8" spans="1:14" ht="14.25" customHeight="1" x14ac:dyDescent="0.35">
      <c r="A8" s="2" t="s">
        <v>177</v>
      </c>
      <c r="B8" s="49">
        <f>'NC Numbers'!B128</f>
        <v>3</v>
      </c>
      <c r="C8" s="49">
        <v>2</v>
      </c>
      <c r="D8" s="49">
        <v>2</v>
      </c>
      <c r="E8" s="49">
        <v>3</v>
      </c>
      <c r="F8" s="49">
        <v>4</v>
      </c>
      <c r="G8" s="49">
        <f>'NC Numbers'!G128</f>
        <v>4</v>
      </c>
      <c r="H8" s="49">
        <v>5</v>
      </c>
      <c r="I8" s="49">
        <f>'NC Numbers'!I128</f>
        <v>4</v>
      </c>
      <c r="J8" s="49">
        <v>2</v>
      </c>
      <c r="K8" s="49">
        <v>1</v>
      </c>
      <c r="L8" s="49">
        <v>3</v>
      </c>
      <c r="M8" s="49">
        <v>2</v>
      </c>
      <c r="N8" s="50">
        <f t="shared" si="0"/>
        <v>35</v>
      </c>
    </row>
    <row r="9" spans="1:14" ht="14.25" customHeight="1" x14ac:dyDescent="0.35">
      <c r="A9" s="2" t="s">
        <v>62</v>
      </c>
      <c r="B9" s="49">
        <f>'NC Numbers'!B130</f>
        <v>0</v>
      </c>
      <c r="C9" s="49">
        <v>3</v>
      </c>
      <c r="D9" s="49">
        <v>7</v>
      </c>
      <c r="E9" s="49">
        <v>3</v>
      </c>
      <c r="F9" s="49">
        <v>5</v>
      </c>
      <c r="G9" s="49">
        <f>'NC Numbers'!G130</f>
        <v>3</v>
      </c>
      <c r="H9" s="49">
        <f>'NC Numbers'!H130</f>
        <v>0</v>
      </c>
      <c r="I9" s="49">
        <f>'NC Numbers'!I130</f>
        <v>6</v>
      </c>
      <c r="J9" s="49">
        <v>2</v>
      </c>
      <c r="K9" s="49">
        <v>1</v>
      </c>
      <c r="L9" s="49">
        <v>5</v>
      </c>
      <c r="M9" s="49">
        <v>0</v>
      </c>
      <c r="N9" s="50">
        <f t="shared" si="0"/>
        <v>35</v>
      </c>
    </row>
    <row r="10" spans="1:14" ht="14.25" customHeight="1" x14ac:dyDescent="0.35">
      <c r="A10" s="2" t="s">
        <v>178</v>
      </c>
      <c r="B10" s="49">
        <f>'NC Numbers'!B132</f>
        <v>6</v>
      </c>
      <c r="C10" s="49">
        <v>4</v>
      </c>
      <c r="D10" s="49">
        <v>6</v>
      </c>
      <c r="E10" s="49">
        <v>2</v>
      </c>
      <c r="F10" s="49">
        <v>2</v>
      </c>
      <c r="G10" s="49">
        <f>'NC Numbers'!G132</f>
        <v>5</v>
      </c>
      <c r="H10" s="49">
        <v>2</v>
      </c>
      <c r="I10" s="49">
        <f>'NC Numbers'!I132</f>
        <v>3</v>
      </c>
      <c r="J10" s="49">
        <v>2</v>
      </c>
      <c r="K10" s="49">
        <v>3</v>
      </c>
      <c r="L10" s="49">
        <v>4</v>
      </c>
      <c r="M10" s="49">
        <v>0</v>
      </c>
      <c r="N10" s="50">
        <f t="shared" si="0"/>
        <v>39</v>
      </c>
    </row>
    <row r="11" spans="1:14" ht="14.25" customHeight="1" x14ac:dyDescent="0.35">
      <c r="A11" s="2" t="s">
        <v>24</v>
      </c>
      <c r="B11" s="50">
        <f t="shared" ref="B11:M11" si="1">SUM(B2:B10)</f>
        <v>23</v>
      </c>
      <c r="C11" s="50">
        <f t="shared" si="1"/>
        <v>30</v>
      </c>
      <c r="D11" s="50">
        <f t="shared" si="1"/>
        <v>30</v>
      </c>
      <c r="E11" s="50">
        <f t="shared" si="1"/>
        <v>21</v>
      </c>
      <c r="F11" s="50">
        <f t="shared" si="1"/>
        <v>27</v>
      </c>
      <c r="G11" s="50">
        <f t="shared" si="1"/>
        <v>26</v>
      </c>
      <c r="H11" s="50">
        <f t="shared" si="1"/>
        <v>23</v>
      </c>
      <c r="I11" s="50">
        <f t="shared" si="1"/>
        <v>30</v>
      </c>
      <c r="J11" s="50">
        <f t="shared" si="1"/>
        <v>22</v>
      </c>
      <c r="K11" s="50">
        <f t="shared" si="1"/>
        <v>27</v>
      </c>
      <c r="L11" s="50">
        <f t="shared" si="1"/>
        <v>25</v>
      </c>
      <c r="M11" s="50">
        <f t="shared" si="1"/>
        <v>27</v>
      </c>
      <c r="N11" s="50">
        <f t="shared" si="0"/>
        <v>311</v>
      </c>
    </row>
    <row r="12" spans="1:14" ht="14.25" customHeight="1" x14ac:dyDescent="0.35">
      <c r="D12" s="52"/>
    </row>
    <row r="13" spans="1:14" ht="14.25" customHeight="1" x14ac:dyDescent="0.35">
      <c r="B13" s="3">
        <v>42736</v>
      </c>
      <c r="C13" s="3">
        <v>42767</v>
      </c>
      <c r="D13" s="3">
        <v>42795</v>
      </c>
      <c r="E13" s="3">
        <v>42826</v>
      </c>
      <c r="F13" s="3">
        <v>42856</v>
      </c>
      <c r="G13" s="3">
        <v>42887</v>
      </c>
      <c r="H13" s="3">
        <v>42917</v>
      </c>
      <c r="I13" s="3">
        <v>42948</v>
      </c>
      <c r="J13" s="3">
        <v>42979</v>
      </c>
      <c r="K13" s="3">
        <v>43009</v>
      </c>
      <c r="L13" s="3">
        <v>43040</v>
      </c>
      <c r="M13" s="3">
        <v>43070</v>
      </c>
      <c r="N13" s="2" t="s">
        <v>122</v>
      </c>
    </row>
    <row r="14" spans="1:14" ht="14.25" customHeight="1" x14ac:dyDescent="0.35">
      <c r="A14" s="2" t="s">
        <v>176</v>
      </c>
      <c r="B14" s="2">
        <v>3</v>
      </c>
      <c r="C14" s="2">
        <v>2</v>
      </c>
      <c r="D14" s="2">
        <v>0</v>
      </c>
      <c r="E14" s="2">
        <v>1</v>
      </c>
      <c r="F14" s="2">
        <v>1</v>
      </c>
      <c r="G14" s="2">
        <v>0</v>
      </c>
      <c r="H14" s="2">
        <v>0</v>
      </c>
      <c r="I14" s="2">
        <v>0</v>
      </c>
      <c r="J14" s="2">
        <v>0</v>
      </c>
      <c r="K14" s="10">
        <v>1</v>
      </c>
      <c r="L14" s="2">
        <v>1</v>
      </c>
      <c r="M14" s="2">
        <v>0</v>
      </c>
      <c r="N14" s="10">
        <f t="shared" ref="N14:N22" si="2">SUM(B14:M14)</f>
        <v>9</v>
      </c>
    </row>
    <row r="15" spans="1:14" ht="14.25" customHeight="1" x14ac:dyDescent="0.35">
      <c r="A15" s="2" t="s">
        <v>58</v>
      </c>
      <c r="B15" s="2">
        <v>2</v>
      </c>
      <c r="C15" s="2">
        <v>2</v>
      </c>
      <c r="D15" s="2">
        <v>1</v>
      </c>
      <c r="E15" s="2">
        <v>3</v>
      </c>
      <c r="F15" s="2">
        <v>5</v>
      </c>
      <c r="G15" s="2">
        <v>3</v>
      </c>
      <c r="H15" s="2">
        <v>2</v>
      </c>
      <c r="I15" s="2">
        <v>2</v>
      </c>
      <c r="J15" s="2">
        <v>3</v>
      </c>
      <c r="K15" s="10">
        <v>4</v>
      </c>
      <c r="L15" s="2">
        <v>4</v>
      </c>
      <c r="M15" s="2">
        <v>0</v>
      </c>
      <c r="N15" s="10">
        <f t="shared" si="2"/>
        <v>31</v>
      </c>
    </row>
    <row r="16" spans="1:14" ht="14.25" customHeight="1" x14ac:dyDescent="0.35">
      <c r="A16" s="2" t="s">
        <v>61</v>
      </c>
      <c r="B16" s="2">
        <v>3</v>
      </c>
      <c r="C16" s="2">
        <v>2</v>
      </c>
      <c r="D16" s="2">
        <v>3</v>
      </c>
      <c r="E16" s="2">
        <v>1</v>
      </c>
      <c r="F16" s="2">
        <v>2</v>
      </c>
      <c r="G16" s="2">
        <v>0</v>
      </c>
      <c r="H16" s="2">
        <v>2</v>
      </c>
      <c r="I16" s="2">
        <v>0</v>
      </c>
      <c r="J16" s="2">
        <v>6</v>
      </c>
      <c r="K16" s="10">
        <v>7</v>
      </c>
      <c r="L16" s="2">
        <v>4</v>
      </c>
      <c r="M16" s="2">
        <v>7</v>
      </c>
      <c r="N16" s="10">
        <f t="shared" si="2"/>
        <v>37</v>
      </c>
    </row>
    <row r="17" spans="1:16" ht="14.25" customHeight="1" x14ac:dyDescent="0.35">
      <c r="A17" s="2" t="s">
        <v>60</v>
      </c>
      <c r="B17" s="2">
        <v>2</v>
      </c>
      <c r="C17" s="2">
        <v>3</v>
      </c>
      <c r="D17" s="2">
        <v>11</v>
      </c>
      <c r="E17" s="2">
        <v>3</v>
      </c>
      <c r="F17" s="2">
        <v>5</v>
      </c>
      <c r="G17" s="2">
        <v>4</v>
      </c>
      <c r="H17" s="2">
        <v>15</v>
      </c>
      <c r="I17" s="2">
        <v>3</v>
      </c>
      <c r="J17" s="2">
        <v>12</v>
      </c>
      <c r="K17" s="10">
        <v>5</v>
      </c>
      <c r="L17" s="2">
        <v>6</v>
      </c>
      <c r="M17" s="2">
        <v>5</v>
      </c>
      <c r="N17" s="10">
        <f t="shared" si="2"/>
        <v>74</v>
      </c>
    </row>
    <row r="18" spans="1:16" ht="14.25" customHeight="1" x14ac:dyDescent="0.35">
      <c r="A18" s="2" t="s">
        <v>59</v>
      </c>
      <c r="B18" s="2">
        <v>2</v>
      </c>
      <c r="C18" s="2">
        <v>0</v>
      </c>
      <c r="D18" s="2">
        <v>2</v>
      </c>
      <c r="E18" s="2">
        <v>2</v>
      </c>
      <c r="F18" s="2">
        <v>5</v>
      </c>
      <c r="G18" s="2">
        <v>0</v>
      </c>
      <c r="H18" s="2">
        <v>1</v>
      </c>
      <c r="I18" s="2">
        <v>1</v>
      </c>
      <c r="J18" s="2">
        <v>1</v>
      </c>
      <c r="K18" s="10">
        <v>2</v>
      </c>
      <c r="L18" s="2">
        <v>4</v>
      </c>
      <c r="M18" s="2">
        <v>2</v>
      </c>
      <c r="N18" s="10">
        <f t="shared" si="2"/>
        <v>22</v>
      </c>
    </row>
    <row r="19" spans="1:16" ht="14.25" customHeight="1" x14ac:dyDescent="0.35">
      <c r="A19" s="2" t="s">
        <v>57</v>
      </c>
      <c r="B19" s="2">
        <v>0</v>
      </c>
      <c r="C19" s="2">
        <v>3</v>
      </c>
      <c r="D19" s="2">
        <v>0</v>
      </c>
      <c r="E19" s="2">
        <v>0</v>
      </c>
      <c r="F19" s="2">
        <v>0</v>
      </c>
      <c r="G19" s="2">
        <v>3</v>
      </c>
      <c r="H19" s="2">
        <v>1</v>
      </c>
      <c r="I19" s="2">
        <v>0</v>
      </c>
      <c r="J19" s="2">
        <v>1</v>
      </c>
      <c r="K19" s="10">
        <v>1</v>
      </c>
      <c r="L19" s="2">
        <v>0</v>
      </c>
      <c r="M19" s="2">
        <v>2</v>
      </c>
      <c r="N19" s="10">
        <f t="shared" si="2"/>
        <v>11</v>
      </c>
    </row>
    <row r="20" spans="1:16" ht="14.25" customHeight="1" x14ac:dyDescent="0.35">
      <c r="A20" s="2" t="s">
        <v>177</v>
      </c>
      <c r="B20" s="2">
        <v>0</v>
      </c>
      <c r="C20" s="2">
        <v>2</v>
      </c>
      <c r="D20" s="2">
        <v>4</v>
      </c>
      <c r="E20" s="2">
        <v>2</v>
      </c>
      <c r="F20" s="2">
        <v>2</v>
      </c>
      <c r="G20" s="2">
        <v>8</v>
      </c>
      <c r="H20" s="2">
        <v>2</v>
      </c>
      <c r="I20" s="2">
        <v>4</v>
      </c>
      <c r="J20" s="2">
        <v>3</v>
      </c>
      <c r="K20" s="10">
        <v>4</v>
      </c>
      <c r="L20" s="2">
        <v>5</v>
      </c>
      <c r="M20" s="2">
        <v>2</v>
      </c>
      <c r="N20" s="10">
        <f t="shared" si="2"/>
        <v>38</v>
      </c>
    </row>
    <row r="21" spans="1:16" ht="14.25" customHeight="1" x14ac:dyDescent="0.35">
      <c r="A21" s="2" t="s">
        <v>62</v>
      </c>
      <c r="B21" s="2">
        <v>1</v>
      </c>
      <c r="C21" s="2">
        <v>1</v>
      </c>
      <c r="D21" s="2">
        <v>6</v>
      </c>
      <c r="E21" s="2">
        <v>2</v>
      </c>
      <c r="F21" s="2">
        <v>2</v>
      </c>
      <c r="G21" s="2">
        <v>4</v>
      </c>
      <c r="H21" s="2">
        <v>7</v>
      </c>
      <c r="I21" s="2">
        <v>3</v>
      </c>
      <c r="J21" s="2">
        <v>3</v>
      </c>
      <c r="K21" s="10">
        <v>6</v>
      </c>
      <c r="L21" s="2">
        <v>3</v>
      </c>
      <c r="M21" s="2">
        <v>0</v>
      </c>
      <c r="N21" s="10">
        <f t="shared" si="2"/>
        <v>38</v>
      </c>
    </row>
    <row r="22" spans="1:16" ht="14.25" customHeight="1" x14ac:dyDescent="0.35">
      <c r="A22" s="2" t="s">
        <v>178</v>
      </c>
      <c r="B22" s="2">
        <v>4</v>
      </c>
      <c r="C22" s="2">
        <v>6</v>
      </c>
      <c r="D22" s="2">
        <v>4</v>
      </c>
      <c r="E22" s="2">
        <v>4</v>
      </c>
      <c r="F22" s="2">
        <v>3</v>
      </c>
      <c r="G22" s="2">
        <v>1</v>
      </c>
      <c r="H22" s="2">
        <v>5</v>
      </c>
      <c r="I22" s="2">
        <v>1</v>
      </c>
      <c r="J22" s="2">
        <v>3</v>
      </c>
      <c r="K22" s="10">
        <v>4</v>
      </c>
      <c r="L22" s="2">
        <v>4</v>
      </c>
      <c r="M22" s="2">
        <v>1</v>
      </c>
      <c r="N22" s="10">
        <f t="shared" si="2"/>
        <v>40</v>
      </c>
    </row>
    <row r="23" spans="1:16" ht="14.25" customHeight="1" x14ac:dyDescent="0.35">
      <c r="A23" s="2" t="s">
        <v>24</v>
      </c>
      <c r="B23" s="10">
        <f t="shared" ref="B23:N23" si="3">SUM(B14:B22)</f>
        <v>17</v>
      </c>
      <c r="C23" s="10">
        <f t="shared" si="3"/>
        <v>21</v>
      </c>
      <c r="D23" s="10">
        <f t="shared" si="3"/>
        <v>31</v>
      </c>
      <c r="E23" s="10">
        <f t="shared" si="3"/>
        <v>18</v>
      </c>
      <c r="F23" s="10">
        <f t="shared" si="3"/>
        <v>25</v>
      </c>
      <c r="G23" s="10">
        <f t="shared" si="3"/>
        <v>23</v>
      </c>
      <c r="H23" s="10">
        <f t="shared" si="3"/>
        <v>35</v>
      </c>
      <c r="I23" s="10">
        <f t="shared" si="3"/>
        <v>14</v>
      </c>
      <c r="J23" s="10">
        <f t="shared" si="3"/>
        <v>32</v>
      </c>
      <c r="K23" s="10">
        <f t="shared" si="3"/>
        <v>34</v>
      </c>
      <c r="L23" s="10">
        <f t="shared" si="3"/>
        <v>31</v>
      </c>
      <c r="M23" s="10">
        <f t="shared" si="3"/>
        <v>19</v>
      </c>
      <c r="N23" s="10">
        <f t="shared" si="3"/>
        <v>300</v>
      </c>
      <c r="P23" s="10">
        <f>SUM(B23:K23)</f>
        <v>250</v>
      </c>
    </row>
    <row r="24" spans="1:16" ht="14.25" customHeight="1" x14ac:dyDescent="0.3"/>
    <row r="25" spans="1:16" ht="14.25" customHeight="1" x14ac:dyDescent="0.35">
      <c r="B25" s="3">
        <v>42370</v>
      </c>
      <c r="C25" s="3">
        <v>42401</v>
      </c>
      <c r="D25" s="3">
        <v>42430</v>
      </c>
      <c r="E25" s="3">
        <v>42461</v>
      </c>
      <c r="F25" s="3">
        <v>42491</v>
      </c>
      <c r="G25" s="3">
        <v>42522</v>
      </c>
      <c r="H25" s="3">
        <v>42552</v>
      </c>
      <c r="I25" s="3">
        <v>42583</v>
      </c>
      <c r="J25" s="3">
        <v>42614</v>
      </c>
      <c r="K25" s="3">
        <v>42644</v>
      </c>
      <c r="L25" s="3">
        <v>42675</v>
      </c>
      <c r="M25" s="3">
        <v>42705</v>
      </c>
      <c r="N25" s="2" t="s">
        <v>122</v>
      </c>
    </row>
    <row r="26" spans="1:16" ht="14.25" customHeight="1" x14ac:dyDescent="0.35">
      <c r="A26" s="2" t="s">
        <v>176</v>
      </c>
      <c r="B26" s="2">
        <v>2</v>
      </c>
      <c r="C26" s="2">
        <v>3</v>
      </c>
      <c r="D26" s="2">
        <v>1</v>
      </c>
      <c r="E26" s="2">
        <v>4</v>
      </c>
      <c r="F26" s="2">
        <v>0</v>
      </c>
      <c r="G26" s="2">
        <v>4</v>
      </c>
      <c r="H26" s="2">
        <v>3</v>
      </c>
      <c r="I26" s="2">
        <v>1</v>
      </c>
      <c r="J26" s="2">
        <v>3</v>
      </c>
      <c r="K26" s="2">
        <v>3</v>
      </c>
      <c r="L26" s="2">
        <v>0</v>
      </c>
      <c r="M26" s="2">
        <v>5</v>
      </c>
      <c r="N26" s="10">
        <f t="shared" ref="N26:N32" si="4">SUM(B26:M26)</f>
        <v>29</v>
      </c>
    </row>
    <row r="27" spans="1:16" ht="14.25" customHeight="1" x14ac:dyDescent="0.35">
      <c r="A27" s="2" t="s">
        <v>58</v>
      </c>
      <c r="B27" s="2">
        <v>2</v>
      </c>
      <c r="C27" s="2">
        <v>3</v>
      </c>
      <c r="D27" s="2">
        <v>0</v>
      </c>
      <c r="E27" s="2">
        <v>0</v>
      </c>
      <c r="F27" s="2">
        <v>0</v>
      </c>
      <c r="G27" s="2">
        <v>5</v>
      </c>
      <c r="H27" s="2">
        <v>5</v>
      </c>
      <c r="I27" s="2">
        <v>1</v>
      </c>
      <c r="J27" s="2">
        <v>2</v>
      </c>
      <c r="K27" s="2">
        <v>0</v>
      </c>
      <c r="L27" s="2">
        <v>3</v>
      </c>
      <c r="M27" s="2">
        <v>1</v>
      </c>
      <c r="N27" s="10">
        <f t="shared" si="4"/>
        <v>22</v>
      </c>
    </row>
    <row r="28" spans="1:16" ht="14.25" customHeight="1" x14ac:dyDescent="0.35">
      <c r="A28" s="2" t="s">
        <v>61</v>
      </c>
      <c r="B28" s="2">
        <v>3</v>
      </c>
      <c r="C28" s="2">
        <v>1</v>
      </c>
      <c r="D28" s="2">
        <v>3</v>
      </c>
      <c r="E28" s="2">
        <v>4</v>
      </c>
      <c r="F28" s="2">
        <v>3</v>
      </c>
      <c r="G28" s="2">
        <v>5</v>
      </c>
      <c r="H28" s="2">
        <v>4</v>
      </c>
      <c r="I28" s="2">
        <v>7</v>
      </c>
      <c r="J28" s="2">
        <v>0</v>
      </c>
      <c r="K28" s="2">
        <v>1</v>
      </c>
      <c r="L28" s="2">
        <v>4</v>
      </c>
      <c r="M28" s="2">
        <v>5</v>
      </c>
      <c r="N28" s="10">
        <f t="shared" si="4"/>
        <v>40</v>
      </c>
    </row>
    <row r="29" spans="1:16" ht="14.25" customHeight="1" x14ac:dyDescent="0.35">
      <c r="A29" s="2" t="s">
        <v>60</v>
      </c>
      <c r="B29" s="2">
        <v>5</v>
      </c>
      <c r="C29" s="2">
        <v>8</v>
      </c>
      <c r="D29" s="2">
        <v>6</v>
      </c>
      <c r="E29" s="2">
        <v>9</v>
      </c>
      <c r="F29" s="2">
        <v>5</v>
      </c>
      <c r="G29" s="2">
        <v>4</v>
      </c>
      <c r="H29" s="2">
        <v>9</v>
      </c>
      <c r="I29" s="2">
        <v>8</v>
      </c>
      <c r="J29" s="2">
        <v>10</v>
      </c>
      <c r="K29" s="2">
        <v>6</v>
      </c>
      <c r="L29" s="2">
        <v>2</v>
      </c>
      <c r="M29" s="2">
        <v>5</v>
      </c>
      <c r="N29" s="10">
        <f t="shared" si="4"/>
        <v>77</v>
      </c>
    </row>
    <row r="30" spans="1:16" ht="14.25" customHeight="1" x14ac:dyDescent="0.35">
      <c r="A30" s="2" t="s">
        <v>59</v>
      </c>
      <c r="B30" s="2">
        <v>3</v>
      </c>
      <c r="C30" s="2">
        <v>0</v>
      </c>
      <c r="D30" s="2">
        <v>0</v>
      </c>
      <c r="E30" s="2">
        <v>0</v>
      </c>
      <c r="F30" s="2">
        <v>5</v>
      </c>
      <c r="G30" s="2">
        <v>6</v>
      </c>
      <c r="H30" s="2">
        <v>1</v>
      </c>
      <c r="I30" s="2">
        <v>3</v>
      </c>
      <c r="J30" s="2">
        <v>3</v>
      </c>
      <c r="K30" s="2">
        <v>0</v>
      </c>
      <c r="L30" s="2">
        <v>1</v>
      </c>
      <c r="M30" s="2">
        <v>2</v>
      </c>
      <c r="N30" s="10">
        <f t="shared" si="4"/>
        <v>24</v>
      </c>
    </row>
    <row r="31" spans="1:16" ht="14.25" customHeight="1" x14ac:dyDescent="0.35">
      <c r="A31" s="2" t="s">
        <v>57</v>
      </c>
      <c r="B31" s="2">
        <v>0</v>
      </c>
      <c r="C31" s="2">
        <v>1</v>
      </c>
      <c r="D31" s="2">
        <v>1</v>
      </c>
      <c r="E31" s="2">
        <v>0</v>
      </c>
      <c r="F31" s="2">
        <v>0</v>
      </c>
      <c r="G31" s="2">
        <v>1</v>
      </c>
      <c r="H31" s="2">
        <v>2</v>
      </c>
      <c r="I31" s="2">
        <v>0</v>
      </c>
      <c r="J31" s="2">
        <v>1</v>
      </c>
      <c r="K31" s="2">
        <v>3</v>
      </c>
      <c r="L31" s="2">
        <v>0</v>
      </c>
      <c r="M31" s="2">
        <v>1</v>
      </c>
      <c r="N31" s="10">
        <f t="shared" si="4"/>
        <v>10</v>
      </c>
    </row>
    <row r="32" spans="1:16" ht="14.25" customHeight="1" x14ac:dyDescent="0.35">
      <c r="A32" s="2" t="s">
        <v>24</v>
      </c>
      <c r="B32" s="10">
        <f t="shared" ref="B32:M32" si="5">SUM(B26:B31)</f>
        <v>15</v>
      </c>
      <c r="C32" s="10">
        <f t="shared" si="5"/>
        <v>16</v>
      </c>
      <c r="D32" s="10">
        <f t="shared" si="5"/>
        <v>11</v>
      </c>
      <c r="E32" s="10">
        <f t="shared" si="5"/>
        <v>17</v>
      </c>
      <c r="F32" s="10">
        <f t="shared" si="5"/>
        <v>13</v>
      </c>
      <c r="G32" s="10">
        <f t="shared" si="5"/>
        <v>25</v>
      </c>
      <c r="H32" s="10">
        <f t="shared" si="5"/>
        <v>24</v>
      </c>
      <c r="I32" s="10">
        <f t="shared" si="5"/>
        <v>20</v>
      </c>
      <c r="J32" s="10">
        <f t="shared" si="5"/>
        <v>19</v>
      </c>
      <c r="K32" s="10">
        <f t="shared" si="5"/>
        <v>13</v>
      </c>
      <c r="L32" s="10">
        <f t="shared" si="5"/>
        <v>10</v>
      </c>
      <c r="M32" s="10">
        <f t="shared" si="5"/>
        <v>19</v>
      </c>
      <c r="N32" s="10">
        <f t="shared" si="4"/>
        <v>202</v>
      </c>
      <c r="P32" s="2">
        <f>SUM(B41:L41)</f>
        <v>292</v>
      </c>
    </row>
    <row r="33" spans="1:21" ht="14.25" customHeight="1" x14ac:dyDescent="0.35">
      <c r="J33" s="10"/>
    </row>
    <row r="34" spans="1:21" ht="14.25" customHeight="1" x14ac:dyDescent="0.35">
      <c r="B34" s="3">
        <v>42370</v>
      </c>
      <c r="C34" s="3">
        <v>42401</v>
      </c>
      <c r="D34" s="3">
        <v>42430</v>
      </c>
      <c r="E34" s="3">
        <v>42461</v>
      </c>
      <c r="F34" s="3">
        <v>42491</v>
      </c>
      <c r="G34" s="3">
        <v>42522</v>
      </c>
      <c r="H34" s="3">
        <v>42552</v>
      </c>
      <c r="I34" s="3">
        <v>42583</v>
      </c>
      <c r="J34" s="53">
        <v>42614</v>
      </c>
      <c r="K34" s="3">
        <v>42644</v>
      </c>
      <c r="L34" s="3">
        <v>42675</v>
      </c>
      <c r="M34" s="3">
        <v>42705</v>
      </c>
    </row>
    <row r="35" spans="1:21" ht="14.25" customHeight="1" x14ac:dyDescent="0.35">
      <c r="A35" s="2" t="s">
        <v>177</v>
      </c>
      <c r="B35" s="2">
        <v>5</v>
      </c>
      <c r="C35" s="2">
        <v>2</v>
      </c>
      <c r="D35" s="2">
        <v>4</v>
      </c>
      <c r="E35" s="2">
        <v>4</v>
      </c>
      <c r="F35" s="2">
        <v>7</v>
      </c>
      <c r="G35" s="2">
        <v>3</v>
      </c>
      <c r="H35" s="2">
        <v>5</v>
      </c>
      <c r="I35" s="2">
        <v>3</v>
      </c>
      <c r="J35" s="10">
        <v>3</v>
      </c>
      <c r="K35" s="2">
        <v>4</v>
      </c>
      <c r="L35" s="2">
        <v>7</v>
      </c>
      <c r="M35" s="2">
        <v>5</v>
      </c>
      <c r="N35" s="10">
        <f>SUM(B35:M35)</f>
        <v>52</v>
      </c>
    </row>
    <row r="36" spans="1:21" ht="14.25" customHeight="1" x14ac:dyDescent="0.35">
      <c r="A36" s="2" t="s">
        <v>62</v>
      </c>
      <c r="B36" s="2">
        <v>2</v>
      </c>
      <c r="C36" s="2">
        <v>1</v>
      </c>
      <c r="D36" s="2">
        <v>1</v>
      </c>
      <c r="E36" s="2">
        <v>1</v>
      </c>
      <c r="F36" s="2">
        <v>4</v>
      </c>
      <c r="G36" s="2">
        <v>5</v>
      </c>
      <c r="H36" s="2">
        <v>2</v>
      </c>
      <c r="I36" s="2">
        <v>3</v>
      </c>
      <c r="J36" s="10">
        <v>3</v>
      </c>
      <c r="K36" s="2">
        <v>4</v>
      </c>
      <c r="L36" s="2">
        <v>1</v>
      </c>
      <c r="M36" s="2">
        <v>2</v>
      </c>
      <c r="N36" s="10">
        <f>SUM(B36:M36)</f>
        <v>29</v>
      </c>
    </row>
    <row r="37" spans="1:21" ht="14.25" customHeight="1" x14ac:dyDescent="0.35">
      <c r="A37" s="2" t="s">
        <v>178</v>
      </c>
      <c r="B37" s="2">
        <v>6</v>
      </c>
      <c r="C37" s="2">
        <v>4</v>
      </c>
      <c r="D37" s="2">
        <v>2</v>
      </c>
      <c r="E37" s="2">
        <v>2</v>
      </c>
      <c r="F37" s="2">
        <v>4</v>
      </c>
      <c r="G37" s="2">
        <v>5</v>
      </c>
      <c r="H37" s="2">
        <v>3</v>
      </c>
      <c r="I37" s="2">
        <v>1</v>
      </c>
      <c r="J37" s="10">
        <v>2</v>
      </c>
      <c r="K37" s="2">
        <v>5</v>
      </c>
      <c r="L37" s="2">
        <v>1</v>
      </c>
      <c r="M37" s="2">
        <v>1</v>
      </c>
      <c r="N37" s="10">
        <f>SUM(B37:M37)</f>
        <v>36</v>
      </c>
    </row>
    <row r="38" spans="1:21" ht="14.25" customHeight="1" x14ac:dyDescent="0.35">
      <c r="B38" s="10">
        <f t="shared" ref="B38:M38" si="6">SUM(B35:B37)</f>
        <v>13</v>
      </c>
      <c r="C38" s="10">
        <f t="shared" si="6"/>
        <v>7</v>
      </c>
      <c r="D38" s="10">
        <f t="shared" si="6"/>
        <v>7</v>
      </c>
      <c r="E38" s="10">
        <f t="shared" si="6"/>
        <v>7</v>
      </c>
      <c r="F38" s="10">
        <f t="shared" si="6"/>
        <v>15</v>
      </c>
      <c r="G38" s="10">
        <f t="shared" si="6"/>
        <v>13</v>
      </c>
      <c r="H38" s="10">
        <f t="shared" si="6"/>
        <v>10</v>
      </c>
      <c r="I38" s="10">
        <f t="shared" si="6"/>
        <v>7</v>
      </c>
      <c r="J38" s="10">
        <f t="shared" si="6"/>
        <v>8</v>
      </c>
      <c r="K38" s="10">
        <f t="shared" si="6"/>
        <v>13</v>
      </c>
      <c r="L38" s="10">
        <f t="shared" si="6"/>
        <v>9</v>
      </c>
      <c r="M38" s="10">
        <f t="shared" si="6"/>
        <v>8</v>
      </c>
      <c r="N38" s="10">
        <f>SUM(B38:M38)</f>
        <v>117</v>
      </c>
    </row>
    <row r="39" spans="1:21" ht="14.25" customHeight="1" x14ac:dyDescent="0.35">
      <c r="J39" s="10"/>
    </row>
    <row r="40" spans="1:21" ht="14.25" customHeight="1" x14ac:dyDescent="0.35">
      <c r="P40" s="4" t="s">
        <v>47</v>
      </c>
      <c r="Q40" s="4" t="s">
        <v>48</v>
      </c>
      <c r="R40" s="4" t="s">
        <v>49</v>
      </c>
      <c r="S40" s="4" t="s">
        <v>50</v>
      </c>
      <c r="T40" s="4" t="s">
        <v>4</v>
      </c>
      <c r="U40" s="4" t="s">
        <v>51</v>
      </c>
    </row>
    <row r="41" spans="1:21" ht="14.25" customHeight="1" x14ac:dyDescent="0.35">
      <c r="A41" s="2" t="s">
        <v>24</v>
      </c>
      <c r="B41" s="10">
        <f t="shared" ref="B41:M41" si="7">B32+B38</f>
        <v>28</v>
      </c>
      <c r="C41" s="10">
        <f t="shared" si="7"/>
        <v>23</v>
      </c>
      <c r="D41" s="10">
        <f t="shared" si="7"/>
        <v>18</v>
      </c>
      <c r="E41" s="10">
        <f t="shared" si="7"/>
        <v>24</v>
      </c>
      <c r="F41" s="10">
        <f t="shared" si="7"/>
        <v>28</v>
      </c>
      <c r="G41" s="10">
        <f t="shared" si="7"/>
        <v>38</v>
      </c>
      <c r="H41" s="10">
        <f t="shared" si="7"/>
        <v>34</v>
      </c>
      <c r="I41" s="10">
        <f t="shared" si="7"/>
        <v>27</v>
      </c>
      <c r="J41" s="10">
        <f t="shared" si="7"/>
        <v>27</v>
      </c>
      <c r="K41" s="10">
        <f t="shared" si="7"/>
        <v>26</v>
      </c>
      <c r="L41" s="10">
        <f t="shared" si="7"/>
        <v>19</v>
      </c>
      <c r="M41" s="10">
        <f t="shared" si="7"/>
        <v>27</v>
      </c>
      <c r="N41" s="10">
        <f>SUM(B41:M41)</f>
        <v>319</v>
      </c>
      <c r="P41" s="2">
        <f>B41</f>
        <v>28</v>
      </c>
      <c r="Q41" s="2">
        <f>SUM(B41:C41)</f>
        <v>51</v>
      </c>
      <c r="R41" s="2">
        <f>SUM(B41:D41)</f>
        <v>69</v>
      </c>
      <c r="S41" s="2">
        <f>SUM(B41:E41)</f>
        <v>93</v>
      </c>
      <c r="T41" s="2">
        <f>SUM(B41:F41)</f>
        <v>121</v>
      </c>
      <c r="U41" s="2">
        <f>U32+U38</f>
        <v>0</v>
      </c>
    </row>
    <row r="42" spans="1:21" ht="14.25" customHeight="1" x14ac:dyDescent="0.3"/>
    <row r="43" spans="1:21" ht="14.25" customHeight="1" x14ac:dyDescent="0.3"/>
    <row r="44" spans="1:21" ht="14.25" customHeight="1" x14ac:dyDescent="0.3"/>
    <row r="45" spans="1:21" ht="14.25" customHeight="1" x14ac:dyDescent="0.3"/>
    <row r="46" spans="1:21" ht="14.25" customHeight="1" x14ac:dyDescent="0.3"/>
    <row r="47" spans="1:21" ht="14.25" customHeight="1" x14ac:dyDescent="0.3"/>
    <row r="48" spans="1:21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Q1037"/>
  <sheetViews>
    <sheetView workbookViewId="0">
      <pane xSplit="1" topLeftCell="B1" activePane="topRight" state="frozen"/>
      <selection pane="topRight" activeCell="H11" sqref="H11"/>
    </sheetView>
  </sheetViews>
  <sheetFormatPr defaultColWidth="12.58203125" defaultRowHeight="15" customHeight="1" x14ac:dyDescent="0.3"/>
  <cols>
    <col min="1" max="1" width="22.5" customWidth="1"/>
    <col min="2" max="2" width="9.58203125" customWidth="1"/>
    <col min="3" max="4" width="9.4140625" customWidth="1"/>
    <col min="5" max="5" width="9.83203125" bestFit="1" customWidth="1"/>
    <col min="6" max="7" width="9.4140625" customWidth="1"/>
    <col min="8" max="11" width="10.08203125" customWidth="1"/>
    <col min="12" max="13" width="10.58203125" customWidth="1"/>
    <col min="14" max="14" width="10.58203125" bestFit="1" customWidth="1"/>
    <col min="15" max="15" width="9.58203125" customWidth="1"/>
    <col min="16" max="16" width="21.08203125" customWidth="1"/>
    <col min="17" max="17" width="10.4140625" bestFit="1" customWidth="1"/>
    <col min="18" max="26" width="7.58203125" customWidth="1"/>
  </cols>
  <sheetData>
    <row r="1" spans="1:17" ht="15" customHeight="1" x14ac:dyDescent="0.35">
      <c r="A1" s="54"/>
      <c r="B1" s="3">
        <v>44582</v>
      </c>
      <c r="C1" s="3">
        <v>44613</v>
      </c>
      <c r="D1" s="3">
        <v>44641</v>
      </c>
      <c r="E1" s="3">
        <v>44672</v>
      </c>
      <c r="F1" s="3">
        <v>44702</v>
      </c>
      <c r="G1" s="3">
        <v>44733</v>
      </c>
      <c r="H1" s="3">
        <v>44763</v>
      </c>
      <c r="I1" s="3">
        <v>44794</v>
      </c>
      <c r="J1" s="3">
        <v>44825</v>
      </c>
      <c r="K1" s="3">
        <v>44855</v>
      </c>
      <c r="L1" s="3">
        <v>44886</v>
      </c>
      <c r="M1" s="3">
        <v>44916</v>
      </c>
    </row>
    <row r="2" spans="1:17" s="54" customFormat="1" ht="15" customHeight="1" x14ac:dyDescent="0.35">
      <c r="A2" s="54" t="s">
        <v>399</v>
      </c>
      <c r="B2" s="32">
        <v>0</v>
      </c>
      <c r="C2" s="32">
        <v>0</v>
      </c>
      <c r="D2" s="32">
        <v>0</v>
      </c>
      <c r="E2" s="32">
        <v>0</v>
      </c>
      <c r="F2" s="32">
        <v>0</v>
      </c>
      <c r="G2" s="32">
        <v>0</v>
      </c>
      <c r="H2" s="32">
        <v>0</v>
      </c>
      <c r="I2" s="32"/>
      <c r="J2" s="32"/>
      <c r="K2" s="32"/>
      <c r="L2" s="32"/>
      <c r="M2" s="32"/>
      <c r="N2" s="195">
        <f>SUM(B2:M2)</f>
        <v>0</v>
      </c>
      <c r="P2" s="54" t="str">
        <f t="shared" ref="P2:P10" si="0">A2</f>
        <v>Manteo - 23</v>
      </c>
      <c r="Q2" s="167">
        <f t="shared" ref="Q2:Q10" si="1">N2</f>
        <v>0</v>
      </c>
    </row>
    <row r="3" spans="1:17" s="54" customFormat="1" ht="15" customHeight="1" x14ac:dyDescent="0.35">
      <c r="A3" s="54" t="s">
        <v>400</v>
      </c>
      <c r="B3" s="32">
        <v>3001164</v>
      </c>
      <c r="C3" s="32">
        <v>2376750</v>
      </c>
      <c r="D3" s="32">
        <v>1000000</v>
      </c>
      <c r="E3" s="32">
        <v>1800000</v>
      </c>
      <c r="F3" s="32">
        <v>650000</v>
      </c>
      <c r="G3" s="32">
        <v>1499233</v>
      </c>
      <c r="H3" s="32">
        <v>1456000</v>
      </c>
      <c r="I3" s="32"/>
      <c r="J3" s="32"/>
      <c r="K3" s="32"/>
      <c r="L3" s="32"/>
      <c r="M3" s="32"/>
      <c r="N3" s="195">
        <f t="shared" ref="N3:N10" si="2">SUM(B3:M3)</f>
        <v>11783147</v>
      </c>
      <c r="P3" s="54" t="str">
        <f t="shared" si="0"/>
        <v>Southern Shores-23</v>
      </c>
      <c r="Q3" s="167">
        <f t="shared" si="1"/>
        <v>11783147</v>
      </c>
    </row>
    <row r="4" spans="1:17" s="54" customFormat="1" ht="15" customHeight="1" x14ac:dyDescent="0.35">
      <c r="A4" s="54" t="s">
        <v>401</v>
      </c>
      <c r="B4" s="32">
        <v>1408426</v>
      </c>
      <c r="C4" s="32">
        <v>0</v>
      </c>
      <c r="D4" s="32">
        <v>2102000</v>
      </c>
      <c r="E4" s="32">
        <v>575000</v>
      </c>
      <c r="F4" s="32">
        <v>280000</v>
      </c>
      <c r="G4" s="32">
        <v>1687121</v>
      </c>
      <c r="H4" s="32">
        <v>0</v>
      </c>
      <c r="I4" s="32"/>
      <c r="J4" s="32"/>
      <c r="K4" s="32"/>
      <c r="L4" s="32"/>
      <c r="M4" s="32"/>
      <c r="N4" s="195">
        <f t="shared" si="2"/>
        <v>6052547</v>
      </c>
      <c r="P4" s="54" t="str">
        <f t="shared" si="0"/>
        <v>Nags Head-23</v>
      </c>
      <c r="Q4" s="167">
        <f t="shared" si="1"/>
        <v>6052547</v>
      </c>
    </row>
    <row r="5" spans="1:17" s="54" customFormat="1" ht="15" customHeight="1" x14ac:dyDescent="0.35">
      <c r="A5" s="54" t="s">
        <v>402</v>
      </c>
      <c r="B5" s="32">
        <v>795000</v>
      </c>
      <c r="C5" s="32">
        <v>2230000</v>
      </c>
      <c r="D5" s="32">
        <v>1150000</v>
      </c>
      <c r="E5" s="32">
        <v>250000</v>
      </c>
      <c r="F5" s="32">
        <v>895000</v>
      </c>
      <c r="G5" s="32">
        <v>2243000</v>
      </c>
      <c r="H5" s="32"/>
      <c r="I5" s="32"/>
      <c r="J5" s="32"/>
      <c r="K5" s="32"/>
      <c r="L5" s="32"/>
      <c r="M5" s="32"/>
      <c r="N5" s="195">
        <f t="shared" si="2"/>
        <v>7563000</v>
      </c>
      <c r="P5" s="54" t="str">
        <f t="shared" si="0"/>
        <v>Kill Devil Hills -23</v>
      </c>
      <c r="Q5" s="167">
        <f t="shared" si="1"/>
        <v>7563000</v>
      </c>
    </row>
    <row r="6" spans="1:17" s="54" customFormat="1" ht="15" customHeight="1" x14ac:dyDescent="0.35">
      <c r="A6" s="54" t="s">
        <v>403</v>
      </c>
      <c r="B6" s="32">
        <v>186000</v>
      </c>
      <c r="C6" s="32">
        <v>1183000</v>
      </c>
      <c r="D6" s="32">
        <v>250000</v>
      </c>
      <c r="E6" s="32">
        <v>745680</v>
      </c>
      <c r="F6" s="32">
        <v>446491</v>
      </c>
      <c r="G6" s="32">
        <v>400000</v>
      </c>
      <c r="H6" s="32">
        <v>425000</v>
      </c>
      <c r="I6" s="32"/>
      <c r="J6" s="32"/>
      <c r="K6" s="32"/>
      <c r="L6" s="32"/>
      <c r="M6" s="32"/>
      <c r="N6" s="195">
        <f t="shared" si="2"/>
        <v>3636171</v>
      </c>
      <c r="P6" s="54" t="str">
        <f t="shared" si="0"/>
        <v>Kitty Hawk-23</v>
      </c>
      <c r="Q6" s="167">
        <f t="shared" si="1"/>
        <v>3636171</v>
      </c>
    </row>
    <row r="7" spans="1:17" s="54" customFormat="1" ht="15" customHeight="1" x14ac:dyDescent="0.35">
      <c r="A7" s="54" t="s">
        <v>404</v>
      </c>
      <c r="B7" s="32">
        <v>850000</v>
      </c>
      <c r="C7" s="32">
        <v>0</v>
      </c>
      <c r="D7" s="32">
        <v>503000</v>
      </c>
      <c r="E7" s="32">
        <v>1700333</v>
      </c>
      <c r="F7" s="32">
        <v>1200000</v>
      </c>
      <c r="G7" s="32">
        <v>0</v>
      </c>
      <c r="H7" s="32">
        <v>0</v>
      </c>
      <c r="I7" s="32"/>
      <c r="J7" s="32"/>
      <c r="K7" s="32"/>
      <c r="L7" s="32"/>
      <c r="M7" s="32"/>
      <c r="N7" s="195">
        <f t="shared" si="2"/>
        <v>4253333</v>
      </c>
      <c r="P7" s="54" t="str">
        <f t="shared" si="0"/>
        <v>Duck - 23</v>
      </c>
      <c r="Q7" s="167">
        <f t="shared" si="1"/>
        <v>4253333</v>
      </c>
    </row>
    <row r="8" spans="1:17" s="54" customFormat="1" ht="15" customHeight="1" x14ac:dyDescent="0.35">
      <c r="A8" s="54" t="s">
        <v>405</v>
      </c>
      <c r="B8" s="32">
        <v>3225100</v>
      </c>
      <c r="C8" s="32">
        <v>2431220</v>
      </c>
      <c r="D8" s="32">
        <v>653000</v>
      </c>
      <c r="E8" s="32">
        <v>3189711</v>
      </c>
      <c r="F8" s="32">
        <v>3546424</v>
      </c>
      <c r="G8" s="32">
        <v>6085250</v>
      </c>
      <c r="H8" s="32">
        <v>2963700</v>
      </c>
      <c r="I8" s="32"/>
      <c r="J8" s="32"/>
      <c r="K8" s="32"/>
      <c r="L8" s="32"/>
      <c r="M8" s="32"/>
      <c r="N8" s="195">
        <f t="shared" si="2"/>
        <v>22094405</v>
      </c>
      <c r="P8" s="54" t="str">
        <f t="shared" si="0"/>
        <v>Hatteras Island -23</v>
      </c>
      <c r="Q8" s="167">
        <f t="shared" si="1"/>
        <v>22094405</v>
      </c>
    </row>
    <row r="9" spans="1:17" s="54" customFormat="1" ht="15" customHeight="1" x14ac:dyDescent="0.35">
      <c r="A9" s="54" t="s">
        <v>406</v>
      </c>
      <c r="B9" s="32">
        <v>855000</v>
      </c>
      <c r="C9" s="32">
        <v>895000</v>
      </c>
      <c r="D9" s="32">
        <v>758525</v>
      </c>
      <c r="E9" s="32">
        <v>1778286</v>
      </c>
      <c r="F9" s="32">
        <v>2502367</v>
      </c>
      <c r="G9" s="32">
        <v>1913948</v>
      </c>
      <c r="H9" s="32">
        <v>891298</v>
      </c>
      <c r="I9" s="32"/>
      <c r="J9" s="32"/>
      <c r="K9" s="32"/>
      <c r="L9" s="32"/>
      <c r="M9" s="32"/>
      <c r="N9" s="195">
        <f t="shared" si="2"/>
        <v>9594424</v>
      </c>
      <c r="P9" s="54" t="str">
        <f t="shared" si="0"/>
        <v>Roanoke Island -23</v>
      </c>
      <c r="Q9" s="167">
        <f t="shared" si="1"/>
        <v>9594424</v>
      </c>
    </row>
    <row r="10" spans="1:17" s="54" customFormat="1" ht="15" customHeight="1" x14ac:dyDescent="0.35">
      <c r="A10" s="54" t="s">
        <v>407</v>
      </c>
      <c r="B10" s="32">
        <v>2060000</v>
      </c>
      <c r="C10" s="32">
        <v>2025000</v>
      </c>
      <c r="D10" s="32">
        <v>610400</v>
      </c>
      <c r="E10" s="32">
        <v>135000</v>
      </c>
      <c r="F10" s="32">
        <v>885000</v>
      </c>
      <c r="G10" s="32">
        <v>1754000</v>
      </c>
      <c r="H10" s="32">
        <v>300000</v>
      </c>
      <c r="I10" s="32"/>
      <c r="J10" s="32"/>
      <c r="K10" s="32"/>
      <c r="L10" s="32"/>
      <c r="M10" s="32"/>
      <c r="N10" s="195">
        <f t="shared" si="2"/>
        <v>7769400</v>
      </c>
      <c r="P10" s="54" t="str">
        <f t="shared" si="0"/>
        <v>KDH - UnIncorporated - 23</v>
      </c>
      <c r="Q10" s="167">
        <f t="shared" si="1"/>
        <v>7769400</v>
      </c>
    </row>
    <row r="11" spans="1:17" s="54" customFormat="1" ht="15" customHeight="1" x14ac:dyDescent="0.35"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95"/>
      <c r="Q11" s="167"/>
    </row>
    <row r="12" spans="1:17" s="54" customFormat="1" ht="15" customHeight="1" x14ac:dyDescent="0.35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195"/>
      <c r="Q12" s="167"/>
    </row>
    <row r="13" spans="1:17" ht="15" customHeight="1" x14ac:dyDescent="0.35">
      <c r="A13" s="54"/>
      <c r="B13" s="3">
        <v>44582</v>
      </c>
      <c r="C13" s="3">
        <v>44613</v>
      </c>
      <c r="D13" s="3">
        <v>44641</v>
      </c>
      <c r="E13" s="3">
        <v>44672</v>
      </c>
      <c r="F13" s="3">
        <v>44702</v>
      </c>
      <c r="G13" s="3">
        <v>44733</v>
      </c>
      <c r="H13" s="3">
        <v>44763</v>
      </c>
      <c r="I13" s="3">
        <v>44794</v>
      </c>
      <c r="J13" s="3">
        <v>44825</v>
      </c>
      <c r="K13" s="3">
        <v>44855</v>
      </c>
      <c r="L13" s="3">
        <v>44886</v>
      </c>
      <c r="M13" s="3">
        <v>44916</v>
      </c>
    </row>
    <row r="14" spans="1:17" s="145" customFormat="1" ht="15" customHeight="1" x14ac:dyDescent="0.35">
      <c r="A14" s="54" t="s">
        <v>363</v>
      </c>
      <c r="B14" s="32">
        <v>1300333</v>
      </c>
      <c r="C14" s="32">
        <v>992626</v>
      </c>
      <c r="D14" s="32">
        <v>889626</v>
      </c>
      <c r="E14" s="32">
        <v>169300</v>
      </c>
      <c r="F14" s="32">
        <v>1300000</v>
      </c>
      <c r="G14" s="32">
        <v>724000</v>
      </c>
      <c r="H14" s="32">
        <v>0</v>
      </c>
      <c r="I14" s="32">
        <v>1215000</v>
      </c>
      <c r="J14" s="32">
        <v>0</v>
      </c>
      <c r="K14" s="32">
        <v>0</v>
      </c>
      <c r="L14" s="32">
        <v>0</v>
      </c>
      <c r="M14" s="32">
        <v>0</v>
      </c>
      <c r="N14" s="31">
        <f>SUM(B14:M14)</f>
        <v>6590885</v>
      </c>
      <c r="P14" s="145" t="str">
        <f t="shared" ref="P14:P22" si="3">A14</f>
        <v>Manteo - 22</v>
      </c>
      <c r="Q14" s="167">
        <f t="shared" ref="Q14:Q22" si="4">N14</f>
        <v>6590885</v>
      </c>
    </row>
    <row r="15" spans="1:17" s="145" customFormat="1" ht="15" customHeight="1" x14ac:dyDescent="0.35">
      <c r="A15" s="54" t="s">
        <v>364</v>
      </c>
      <c r="B15" s="32">
        <v>1492849</v>
      </c>
      <c r="C15" s="32">
        <v>2802305</v>
      </c>
      <c r="D15" s="32">
        <v>1530500</v>
      </c>
      <c r="E15" s="32">
        <v>3296800</v>
      </c>
      <c r="F15" s="32">
        <v>952000</v>
      </c>
      <c r="G15" s="32">
        <v>250000</v>
      </c>
      <c r="H15" s="32">
        <v>1609109</v>
      </c>
      <c r="I15" s="32">
        <v>2485000</v>
      </c>
      <c r="J15" s="32">
        <v>850000</v>
      </c>
      <c r="K15" s="32">
        <v>3740600</v>
      </c>
      <c r="L15" s="32">
        <v>2450000</v>
      </c>
      <c r="M15" s="32">
        <v>1500217</v>
      </c>
      <c r="N15" s="31">
        <f t="shared" ref="N15:N22" si="5">SUM(B15:M15)</f>
        <v>22959380</v>
      </c>
      <c r="P15" s="145" t="str">
        <f t="shared" si="3"/>
        <v>Southern Shores-22</v>
      </c>
      <c r="Q15" s="167">
        <f t="shared" si="4"/>
        <v>22959380</v>
      </c>
    </row>
    <row r="16" spans="1:17" s="145" customFormat="1" ht="15" customHeight="1" x14ac:dyDescent="0.35">
      <c r="A16" s="54" t="s">
        <v>365</v>
      </c>
      <c r="B16" s="32">
        <v>0</v>
      </c>
      <c r="C16" s="32">
        <v>315000</v>
      </c>
      <c r="D16" s="32">
        <v>880000</v>
      </c>
      <c r="E16" s="32">
        <v>702000</v>
      </c>
      <c r="F16" s="32">
        <v>640000</v>
      </c>
      <c r="G16" s="32">
        <v>379000</v>
      </c>
      <c r="H16" s="32">
        <v>0</v>
      </c>
      <c r="I16" s="32">
        <v>2568000</v>
      </c>
      <c r="J16" s="32">
        <v>2910000</v>
      </c>
      <c r="K16" s="32">
        <v>2184000</v>
      </c>
      <c r="L16" s="32">
        <v>582000</v>
      </c>
      <c r="M16" s="32">
        <v>1938733</v>
      </c>
      <c r="N16" s="31">
        <f t="shared" si="5"/>
        <v>13098733</v>
      </c>
      <c r="P16" s="145" t="str">
        <f t="shared" si="3"/>
        <v>Nags Head-22</v>
      </c>
      <c r="Q16" s="167">
        <f t="shared" si="4"/>
        <v>13098733</v>
      </c>
    </row>
    <row r="17" spans="1:17" s="145" customFormat="1" ht="15" customHeight="1" x14ac:dyDescent="0.35">
      <c r="A17" s="54" t="s">
        <v>366</v>
      </c>
      <c r="B17" s="32">
        <v>3760000</v>
      </c>
      <c r="C17" s="32">
        <v>2055000</v>
      </c>
      <c r="D17" s="32">
        <v>4591243</v>
      </c>
      <c r="E17" s="32">
        <v>2146163</v>
      </c>
      <c r="F17" s="32">
        <v>2387000</v>
      </c>
      <c r="G17" s="32">
        <v>1940000</v>
      </c>
      <c r="H17" s="32">
        <v>1035000</v>
      </c>
      <c r="I17" s="32">
        <v>15116967</v>
      </c>
      <c r="J17" s="32">
        <v>1573732</v>
      </c>
      <c r="K17" s="32">
        <v>5690000</v>
      </c>
      <c r="L17" s="32">
        <v>1948000</v>
      </c>
      <c r="M17" s="32">
        <v>915000</v>
      </c>
      <c r="N17" s="31">
        <f t="shared" si="5"/>
        <v>43158105</v>
      </c>
      <c r="P17" s="145" t="str">
        <f t="shared" si="3"/>
        <v>Kill Devil Hills -22</v>
      </c>
      <c r="Q17" s="167">
        <f t="shared" si="4"/>
        <v>43158105</v>
      </c>
    </row>
    <row r="18" spans="1:17" s="145" customFormat="1" ht="15" customHeight="1" x14ac:dyDescent="0.35">
      <c r="A18" s="54" t="s">
        <v>367</v>
      </c>
      <c r="B18" s="32">
        <v>700000</v>
      </c>
      <c r="C18" s="32">
        <v>1730000</v>
      </c>
      <c r="D18" s="32">
        <v>100000</v>
      </c>
      <c r="E18" s="32">
        <v>425000</v>
      </c>
      <c r="F18" s="32">
        <v>750000</v>
      </c>
      <c r="G18" s="32">
        <v>1955000</v>
      </c>
      <c r="H18" s="32">
        <v>1332000</v>
      </c>
      <c r="I18" s="32">
        <v>0</v>
      </c>
      <c r="J18" s="32">
        <v>1453000</v>
      </c>
      <c r="K18" s="32">
        <v>1738231</v>
      </c>
      <c r="L18" s="32">
        <v>1101400</v>
      </c>
      <c r="M18" s="32">
        <v>1997258</v>
      </c>
      <c r="N18" s="31">
        <f t="shared" si="5"/>
        <v>13281889</v>
      </c>
      <c r="P18" s="145" t="str">
        <f t="shared" si="3"/>
        <v>Kitty Hawk-22</v>
      </c>
      <c r="Q18" s="167">
        <f t="shared" si="4"/>
        <v>13281889</v>
      </c>
    </row>
    <row r="19" spans="1:17" s="145" customFormat="1" ht="15" customHeight="1" x14ac:dyDescent="0.35">
      <c r="A19" s="54" t="s">
        <v>368</v>
      </c>
      <c r="B19" s="32">
        <v>1043245</v>
      </c>
      <c r="C19" s="32">
        <v>1278400</v>
      </c>
      <c r="D19" s="32">
        <v>6338000</v>
      </c>
      <c r="E19" s="32">
        <v>1853553</v>
      </c>
      <c r="F19" s="32">
        <v>0</v>
      </c>
      <c r="G19" s="32">
        <v>639000</v>
      </c>
      <c r="H19" s="32">
        <v>990000</v>
      </c>
      <c r="I19" s="32">
        <v>4400000</v>
      </c>
      <c r="J19" s="32">
        <v>2155000</v>
      </c>
      <c r="K19" s="32">
        <v>2337357</v>
      </c>
      <c r="L19" s="32">
        <v>0</v>
      </c>
      <c r="M19" s="32">
        <v>0</v>
      </c>
      <c r="N19" s="31">
        <f t="shared" si="5"/>
        <v>21034555</v>
      </c>
      <c r="P19" s="145" t="str">
        <f t="shared" si="3"/>
        <v>Duck - 22</v>
      </c>
      <c r="Q19" s="167">
        <f t="shared" si="4"/>
        <v>21034555</v>
      </c>
    </row>
    <row r="20" spans="1:17" s="145" customFormat="1" ht="15" customHeight="1" x14ac:dyDescent="0.35">
      <c r="A20" s="54" t="s">
        <v>369</v>
      </c>
      <c r="B20" s="32">
        <v>3750566</v>
      </c>
      <c r="C20" s="32">
        <v>2270655</v>
      </c>
      <c r="D20" s="32">
        <v>4005000</v>
      </c>
      <c r="E20" s="32">
        <v>2349315</v>
      </c>
      <c r="F20" s="32">
        <v>3005000</v>
      </c>
      <c r="G20" s="32">
        <v>4453544</v>
      </c>
      <c r="H20" s="32">
        <v>3927880</v>
      </c>
      <c r="I20" s="32">
        <v>6330046</v>
      </c>
      <c r="J20" s="32">
        <v>2280000</v>
      </c>
      <c r="K20" s="32">
        <v>2956225</v>
      </c>
      <c r="L20" s="32">
        <v>2891837</v>
      </c>
      <c r="M20" s="32">
        <v>439028</v>
      </c>
      <c r="N20" s="31">
        <f t="shared" si="5"/>
        <v>38659096</v>
      </c>
      <c r="P20" s="145" t="str">
        <f t="shared" si="3"/>
        <v>Hatteras Island -22</v>
      </c>
      <c r="Q20" s="167">
        <f t="shared" si="4"/>
        <v>38659096</v>
      </c>
    </row>
    <row r="21" spans="1:17" s="145" customFormat="1" ht="15" customHeight="1" x14ac:dyDescent="0.35">
      <c r="A21" s="54" t="s">
        <v>370</v>
      </c>
      <c r="B21" s="32">
        <v>997000</v>
      </c>
      <c r="C21" s="32">
        <v>800000</v>
      </c>
      <c r="D21" s="32">
        <v>2956854</v>
      </c>
      <c r="E21" s="32">
        <v>1236928</v>
      </c>
      <c r="F21" s="32">
        <v>2195000</v>
      </c>
      <c r="G21" s="32">
        <v>2412000</v>
      </c>
      <c r="H21" s="32">
        <v>1866000</v>
      </c>
      <c r="I21" s="32">
        <v>1380465</v>
      </c>
      <c r="J21" s="32">
        <v>2536000</v>
      </c>
      <c r="K21" s="32">
        <v>3295690</v>
      </c>
      <c r="L21" s="32">
        <v>0</v>
      </c>
      <c r="M21" s="32">
        <v>100238</v>
      </c>
      <c r="N21" s="31">
        <f t="shared" si="5"/>
        <v>19776175</v>
      </c>
      <c r="P21" s="145" t="str">
        <f t="shared" si="3"/>
        <v>Roanoke Island -22</v>
      </c>
      <c r="Q21" s="167">
        <f t="shared" si="4"/>
        <v>19776175</v>
      </c>
    </row>
    <row r="22" spans="1:17" s="145" customFormat="1" ht="15" customHeight="1" x14ac:dyDescent="0.35">
      <c r="A22" s="54" t="s">
        <v>371</v>
      </c>
      <c r="B22" s="32">
        <v>825000</v>
      </c>
      <c r="C22" s="32">
        <v>3317300</v>
      </c>
      <c r="D22" s="32">
        <v>2553123</v>
      </c>
      <c r="E22" s="32">
        <v>400000</v>
      </c>
      <c r="F22" s="32">
        <v>0</v>
      </c>
      <c r="G22" s="32">
        <v>0</v>
      </c>
      <c r="H22" s="32">
        <v>150000</v>
      </c>
      <c r="I22" s="32">
        <v>1788800</v>
      </c>
      <c r="J22" s="32">
        <v>1460000</v>
      </c>
      <c r="K22" s="32">
        <v>2243099</v>
      </c>
      <c r="L22" s="32">
        <v>1125000</v>
      </c>
      <c r="M22" s="32">
        <v>0</v>
      </c>
      <c r="N22" s="31">
        <f t="shared" si="5"/>
        <v>13862322</v>
      </c>
      <c r="P22" s="145" t="str">
        <f t="shared" si="3"/>
        <v>KDH - UnIncorporated - 22</v>
      </c>
      <c r="Q22" s="167">
        <f t="shared" si="4"/>
        <v>13862322</v>
      </c>
    </row>
    <row r="23" spans="1:17" s="145" customFormat="1" ht="15" customHeight="1" x14ac:dyDescent="0.35"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195"/>
      <c r="Q23" s="167"/>
    </row>
    <row r="24" spans="1:17" s="145" customFormat="1" ht="15" customHeight="1" x14ac:dyDescent="0.35"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195"/>
      <c r="Q24" s="167"/>
    </row>
    <row r="26" spans="1:17" ht="15" customHeight="1" x14ac:dyDescent="0.35">
      <c r="A26" s="54"/>
      <c r="B26" s="3">
        <v>44217</v>
      </c>
      <c r="C26" s="3">
        <v>44248</v>
      </c>
      <c r="D26" s="3">
        <v>44276</v>
      </c>
      <c r="E26" s="3">
        <v>44307</v>
      </c>
      <c r="F26" s="3">
        <v>44337</v>
      </c>
      <c r="G26" s="3">
        <v>44368</v>
      </c>
      <c r="H26" s="3">
        <v>44398</v>
      </c>
      <c r="I26" s="3">
        <v>44429</v>
      </c>
      <c r="J26" s="3">
        <v>44460</v>
      </c>
      <c r="K26" s="3">
        <v>44490</v>
      </c>
      <c r="L26" s="3">
        <v>44521</v>
      </c>
      <c r="M26" s="3">
        <v>44551</v>
      </c>
    </row>
    <row r="27" spans="1:17" s="145" customFormat="1" ht="15" customHeight="1" x14ac:dyDescent="0.35">
      <c r="A27" s="145" t="s">
        <v>312</v>
      </c>
      <c r="B27" s="32">
        <v>360000</v>
      </c>
      <c r="C27" s="32">
        <v>1588000</v>
      </c>
      <c r="D27" s="32">
        <v>380000</v>
      </c>
      <c r="E27" s="32">
        <v>0</v>
      </c>
      <c r="F27" s="32">
        <v>855000</v>
      </c>
      <c r="G27" s="32">
        <v>0</v>
      </c>
      <c r="H27" s="32">
        <v>0</v>
      </c>
      <c r="I27" s="32">
        <v>0</v>
      </c>
      <c r="J27" s="32">
        <v>320000</v>
      </c>
      <c r="K27" s="32">
        <v>917000</v>
      </c>
      <c r="L27" s="32">
        <v>800000</v>
      </c>
      <c r="M27" s="32">
        <v>1590000</v>
      </c>
      <c r="N27" s="31">
        <f>SUM(B27:M27)</f>
        <v>6810000</v>
      </c>
      <c r="P27" s="145" t="str">
        <f t="shared" ref="P27:P35" si="6">A27</f>
        <v>Manteo - 21</v>
      </c>
      <c r="Q27" s="167">
        <f t="shared" ref="Q27:Q35" si="7">N27</f>
        <v>6810000</v>
      </c>
    </row>
    <row r="28" spans="1:17" s="145" customFormat="1" ht="15" customHeight="1" x14ac:dyDescent="0.35">
      <c r="A28" s="145" t="s">
        <v>313</v>
      </c>
      <c r="B28" s="32">
        <v>1072000</v>
      </c>
      <c r="C28" s="32">
        <v>1896000</v>
      </c>
      <c r="D28" s="32">
        <v>1380000</v>
      </c>
      <c r="E28" s="32">
        <v>3282393</v>
      </c>
      <c r="F28" s="32">
        <v>2425212</v>
      </c>
      <c r="G28" s="32">
        <v>0</v>
      </c>
      <c r="H28" s="32">
        <v>0</v>
      </c>
      <c r="I28" s="32">
        <v>2150000</v>
      </c>
      <c r="J28" s="32">
        <v>2421901</v>
      </c>
      <c r="K28" s="32">
        <v>2730025</v>
      </c>
      <c r="L28" s="32">
        <v>605587</v>
      </c>
      <c r="M28" s="32">
        <v>1466600</v>
      </c>
      <c r="N28" s="31">
        <f t="shared" ref="N28:N35" si="8">SUM(B28:M28)</f>
        <v>19429718</v>
      </c>
      <c r="P28" s="145" t="str">
        <f t="shared" si="6"/>
        <v>Southern Shores-21</v>
      </c>
      <c r="Q28" s="167">
        <f t="shared" si="7"/>
        <v>19429718</v>
      </c>
    </row>
    <row r="29" spans="1:17" s="145" customFormat="1" ht="15" customHeight="1" x14ac:dyDescent="0.35">
      <c r="A29" s="54" t="s">
        <v>333</v>
      </c>
      <c r="B29" s="32">
        <v>450000</v>
      </c>
      <c r="C29" s="32">
        <v>1250000</v>
      </c>
      <c r="D29" s="32">
        <v>1606000</v>
      </c>
      <c r="E29" s="32">
        <v>0</v>
      </c>
      <c r="F29" s="32">
        <v>1642628</v>
      </c>
      <c r="G29" s="32">
        <v>1280000</v>
      </c>
      <c r="H29" s="32">
        <v>1575000</v>
      </c>
      <c r="I29" s="32">
        <v>700000</v>
      </c>
      <c r="J29" s="32">
        <v>1995270</v>
      </c>
      <c r="K29" s="32">
        <v>1605000</v>
      </c>
      <c r="L29" s="32">
        <v>1523000</v>
      </c>
      <c r="M29" s="32">
        <v>2441925</v>
      </c>
      <c r="N29" s="31">
        <f t="shared" si="8"/>
        <v>16068823</v>
      </c>
      <c r="P29" s="145" t="str">
        <f t="shared" si="6"/>
        <v>Nags Head-21</v>
      </c>
      <c r="Q29" s="167">
        <f t="shared" si="7"/>
        <v>16068823</v>
      </c>
    </row>
    <row r="30" spans="1:17" s="145" customFormat="1" ht="15" customHeight="1" x14ac:dyDescent="0.35">
      <c r="A30" s="145" t="s">
        <v>314</v>
      </c>
      <c r="B30" s="32">
        <v>2605000</v>
      </c>
      <c r="C30" s="32">
        <v>2315000</v>
      </c>
      <c r="D30" s="32">
        <v>2165125</v>
      </c>
      <c r="E30" s="32">
        <v>657410</v>
      </c>
      <c r="F30" s="32">
        <v>2320000</v>
      </c>
      <c r="G30" s="32">
        <v>2660000</v>
      </c>
      <c r="H30" s="32">
        <v>2060000</v>
      </c>
      <c r="I30" s="32">
        <v>7245000</v>
      </c>
      <c r="J30" s="32">
        <v>3201000</v>
      </c>
      <c r="K30" s="32">
        <v>1210000</v>
      </c>
      <c r="L30" s="32">
        <v>2310000</v>
      </c>
      <c r="M30" s="32">
        <v>3066181</v>
      </c>
      <c r="N30" s="31">
        <f t="shared" si="8"/>
        <v>31814716</v>
      </c>
      <c r="P30" s="145" t="str">
        <f t="shared" si="6"/>
        <v>Kill Devil Hills -21</v>
      </c>
      <c r="Q30" s="167">
        <f t="shared" si="7"/>
        <v>31814716</v>
      </c>
    </row>
    <row r="31" spans="1:17" s="145" customFormat="1" ht="15" customHeight="1" x14ac:dyDescent="0.35">
      <c r="A31" s="145" t="s">
        <v>315</v>
      </c>
      <c r="B31" s="32">
        <v>845000</v>
      </c>
      <c r="C31" s="32">
        <v>623000</v>
      </c>
      <c r="D31" s="32">
        <v>0</v>
      </c>
      <c r="E31" s="32">
        <v>500000</v>
      </c>
      <c r="F31" s="32">
        <v>0</v>
      </c>
      <c r="G31" s="32">
        <v>95000</v>
      </c>
      <c r="H31" s="32">
        <v>2803847</v>
      </c>
      <c r="I31" s="32">
        <v>740000</v>
      </c>
      <c r="J31" s="32">
        <v>1750000</v>
      </c>
      <c r="K31" s="32">
        <v>780000</v>
      </c>
      <c r="L31" s="32">
        <v>675000</v>
      </c>
      <c r="M31" s="32">
        <v>1341622</v>
      </c>
      <c r="N31" s="31">
        <f t="shared" si="8"/>
        <v>10153469</v>
      </c>
      <c r="P31" s="145" t="str">
        <f t="shared" si="6"/>
        <v>Kitty Hawk-21</v>
      </c>
      <c r="Q31" s="167">
        <f t="shared" si="7"/>
        <v>10153469</v>
      </c>
    </row>
    <row r="32" spans="1:17" s="145" customFormat="1" ht="15" customHeight="1" x14ac:dyDescent="0.35">
      <c r="A32" s="145" t="s">
        <v>316</v>
      </c>
      <c r="B32" s="32">
        <v>945700</v>
      </c>
      <c r="C32" s="32">
        <v>1242014</v>
      </c>
      <c r="D32" s="32">
        <v>612000</v>
      </c>
      <c r="E32" s="32">
        <v>612000</v>
      </c>
      <c r="F32" s="32">
        <v>0</v>
      </c>
      <c r="G32" s="32">
        <v>2235800</v>
      </c>
      <c r="H32" s="32">
        <v>0</v>
      </c>
      <c r="I32" s="32">
        <v>0</v>
      </c>
      <c r="J32" s="32">
        <v>0</v>
      </c>
      <c r="K32" s="32">
        <v>899000</v>
      </c>
      <c r="L32" s="32">
        <v>1971478</v>
      </c>
      <c r="M32" s="32">
        <v>569225</v>
      </c>
      <c r="N32" s="31">
        <f t="shared" si="8"/>
        <v>9087217</v>
      </c>
      <c r="P32" s="145" t="str">
        <f t="shared" si="6"/>
        <v>Duck - 21</v>
      </c>
      <c r="Q32" s="167">
        <f t="shared" si="7"/>
        <v>9087217</v>
      </c>
    </row>
    <row r="33" spans="1:17" s="145" customFormat="1" ht="15" customHeight="1" x14ac:dyDescent="0.35">
      <c r="A33" s="145" t="s">
        <v>317</v>
      </c>
      <c r="B33" s="32">
        <v>3653200</v>
      </c>
      <c r="C33" s="32">
        <v>1541925</v>
      </c>
      <c r="D33" s="32">
        <v>2038350</v>
      </c>
      <c r="E33" s="32">
        <v>1694500</v>
      </c>
      <c r="F33" s="32">
        <v>2195568</v>
      </c>
      <c r="G33" s="32">
        <v>2072000</v>
      </c>
      <c r="H33" s="32">
        <v>2251000</v>
      </c>
      <c r="I33" s="32">
        <v>2448481</v>
      </c>
      <c r="J33" s="32">
        <v>1292000</v>
      </c>
      <c r="K33" s="32">
        <v>770000</v>
      </c>
      <c r="L33" s="32">
        <v>2651214</v>
      </c>
      <c r="M33" s="32">
        <v>3429973</v>
      </c>
      <c r="N33" s="31">
        <f t="shared" si="8"/>
        <v>26038211</v>
      </c>
      <c r="P33" s="145" t="str">
        <f t="shared" si="6"/>
        <v>Hatteras Island -21</v>
      </c>
      <c r="Q33" s="167">
        <f t="shared" si="7"/>
        <v>26038211</v>
      </c>
    </row>
    <row r="34" spans="1:17" s="145" customFormat="1" ht="15" customHeight="1" x14ac:dyDescent="0.35">
      <c r="A34" s="145" t="s">
        <v>318</v>
      </c>
      <c r="B34" s="32">
        <v>153000</v>
      </c>
      <c r="C34" s="32">
        <v>464624</v>
      </c>
      <c r="D34" s="32">
        <v>2499000</v>
      </c>
      <c r="E34" s="32">
        <v>1899382</v>
      </c>
      <c r="F34" s="32">
        <v>270000</v>
      </c>
      <c r="G34" s="32">
        <v>830000</v>
      </c>
      <c r="H34" s="32">
        <v>788000</v>
      </c>
      <c r="I34" s="32">
        <v>3484581</v>
      </c>
      <c r="J34" s="32">
        <v>953073</v>
      </c>
      <c r="K34" s="32">
        <v>1103000</v>
      </c>
      <c r="L34" s="32">
        <v>955000</v>
      </c>
      <c r="M34" s="32">
        <v>1870753</v>
      </c>
      <c r="N34" s="31">
        <f t="shared" si="8"/>
        <v>15270413</v>
      </c>
      <c r="P34" s="145" t="str">
        <f t="shared" si="6"/>
        <v>Roanoke Island -21</v>
      </c>
      <c r="Q34" s="167">
        <f t="shared" si="7"/>
        <v>15270413</v>
      </c>
    </row>
    <row r="35" spans="1:17" s="145" customFormat="1" ht="15" customHeight="1" x14ac:dyDescent="0.35">
      <c r="A35" s="145" t="s">
        <v>319</v>
      </c>
      <c r="B35" s="32">
        <v>792500</v>
      </c>
      <c r="C35" s="32">
        <v>1908600</v>
      </c>
      <c r="D35" s="32">
        <v>2025000</v>
      </c>
      <c r="E35" s="32">
        <v>156000</v>
      </c>
      <c r="F35" s="32">
        <v>301900</v>
      </c>
      <c r="G35" s="32">
        <v>380000</v>
      </c>
      <c r="H35" s="32">
        <v>400000</v>
      </c>
      <c r="I35" s="32">
        <v>1422000</v>
      </c>
      <c r="J35" s="32">
        <v>285000</v>
      </c>
      <c r="K35" s="32">
        <v>1000000</v>
      </c>
      <c r="L35" s="32">
        <v>1600000</v>
      </c>
      <c r="M35" s="32">
        <v>481800</v>
      </c>
      <c r="N35" s="31">
        <f t="shared" si="8"/>
        <v>10752800</v>
      </c>
      <c r="P35" s="145" t="str">
        <f t="shared" si="6"/>
        <v>KDH - UnIncorporated - 21</v>
      </c>
      <c r="Q35" s="167">
        <f t="shared" si="7"/>
        <v>10752800</v>
      </c>
    </row>
    <row r="36" spans="1:17" ht="15" customHeight="1" x14ac:dyDescent="0.35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1">
        <f>SUM(N27:N35)</f>
        <v>145425367</v>
      </c>
    </row>
    <row r="38" spans="1:17" ht="14.25" customHeight="1" x14ac:dyDescent="0.35">
      <c r="A38" s="54"/>
      <c r="B38" s="3">
        <v>43850</v>
      </c>
      <c r="C38" s="3">
        <v>43881</v>
      </c>
      <c r="D38" s="3">
        <v>43910</v>
      </c>
      <c r="E38" s="3">
        <v>43941</v>
      </c>
      <c r="F38" s="3">
        <v>43971</v>
      </c>
      <c r="G38" s="3">
        <v>44002</v>
      </c>
      <c r="H38" s="3">
        <v>44032</v>
      </c>
      <c r="I38" s="3">
        <v>44063</v>
      </c>
      <c r="J38" s="3">
        <v>44094</v>
      </c>
      <c r="K38" s="3">
        <v>44124</v>
      </c>
      <c r="L38" s="3">
        <v>44155</v>
      </c>
      <c r="M38" s="3">
        <v>44185</v>
      </c>
      <c r="N38" s="2" t="s">
        <v>24</v>
      </c>
    </row>
    <row r="39" spans="1:17" ht="14.25" customHeight="1" x14ac:dyDescent="0.35">
      <c r="A39" s="54" t="s">
        <v>179</v>
      </c>
      <c r="B39" s="32">
        <v>181000</v>
      </c>
      <c r="C39" s="32">
        <v>0</v>
      </c>
      <c r="D39" s="32">
        <v>0</v>
      </c>
      <c r="E39" s="32">
        <v>0</v>
      </c>
      <c r="F39" s="32">
        <v>450000</v>
      </c>
      <c r="G39" s="32">
        <v>200000</v>
      </c>
      <c r="H39" s="32">
        <v>395000</v>
      </c>
      <c r="I39" s="32">
        <v>492787</v>
      </c>
      <c r="J39" s="32">
        <v>0</v>
      </c>
      <c r="K39" s="32">
        <v>0</v>
      </c>
      <c r="L39" s="32">
        <v>1170000</v>
      </c>
      <c r="M39" s="32">
        <v>610502</v>
      </c>
      <c r="N39" s="31">
        <f t="shared" ref="N39:N47" si="9">SUM(B39:M39)</f>
        <v>3499289</v>
      </c>
      <c r="P39" s="2" t="str">
        <f t="shared" ref="P39:P47" si="10">A39</f>
        <v>Manteo - 20</v>
      </c>
      <c r="Q39" s="32">
        <f t="shared" ref="Q39:Q47" si="11">N39</f>
        <v>3499289</v>
      </c>
    </row>
    <row r="40" spans="1:17" ht="14.25" customHeight="1" x14ac:dyDescent="0.35">
      <c r="A40" s="54" t="s">
        <v>180</v>
      </c>
      <c r="B40" s="32">
        <v>700000</v>
      </c>
      <c r="C40" s="32">
        <v>1258285</v>
      </c>
      <c r="D40" s="32">
        <v>2176830</v>
      </c>
      <c r="E40" s="32">
        <v>700000</v>
      </c>
      <c r="F40" s="32">
        <v>175000</v>
      </c>
      <c r="G40" s="32">
        <v>1545772</v>
      </c>
      <c r="H40" s="32">
        <v>1912540</v>
      </c>
      <c r="I40" s="32">
        <v>0</v>
      </c>
      <c r="J40" s="32">
        <v>1356670</v>
      </c>
      <c r="K40" s="32">
        <v>3176930</v>
      </c>
      <c r="L40" s="32">
        <v>0</v>
      </c>
      <c r="M40" s="32">
        <v>1575400</v>
      </c>
      <c r="N40" s="31">
        <f t="shared" si="9"/>
        <v>14577427</v>
      </c>
      <c r="P40" s="2" t="str">
        <f t="shared" si="10"/>
        <v>Southern Shores-20</v>
      </c>
      <c r="Q40" s="32">
        <f t="shared" si="11"/>
        <v>14577427</v>
      </c>
    </row>
    <row r="41" spans="1:17" ht="14.25" customHeight="1" x14ac:dyDescent="0.35">
      <c r="A41" s="54" t="s">
        <v>181</v>
      </c>
      <c r="B41" s="32">
        <v>367797</v>
      </c>
      <c r="C41" s="32">
        <v>1150000</v>
      </c>
      <c r="D41" s="32">
        <v>572000</v>
      </c>
      <c r="E41" s="32">
        <v>150000</v>
      </c>
      <c r="F41" s="32">
        <v>0</v>
      </c>
      <c r="G41" s="32">
        <v>0</v>
      </c>
      <c r="H41" s="32">
        <v>686336</v>
      </c>
      <c r="I41" s="32">
        <v>610000</v>
      </c>
      <c r="J41" s="32">
        <v>1406000</v>
      </c>
      <c r="K41" s="32">
        <v>1025000</v>
      </c>
      <c r="L41" s="32">
        <v>0</v>
      </c>
      <c r="M41" s="32">
        <v>2145000</v>
      </c>
      <c r="N41" s="31">
        <f t="shared" si="9"/>
        <v>8112133</v>
      </c>
      <c r="P41" s="2" t="str">
        <f t="shared" si="10"/>
        <v>Nags Head-20</v>
      </c>
      <c r="Q41" s="32">
        <f t="shared" si="11"/>
        <v>8112133</v>
      </c>
    </row>
    <row r="42" spans="1:17" ht="14.25" customHeight="1" x14ac:dyDescent="0.35">
      <c r="A42" s="54" t="s">
        <v>182</v>
      </c>
      <c r="B42" s="32">
        <v>1294765</v>
      </c>
      <c r="C42" s="32">
        <v>2769000</v>
      </c>
      <c r="D42" s="32">
        <v>1025000</v>
      </c>
      <c r="E42" s="32">
        <v>1167000</v>
      </c>
      <c r="F42" s="32">
        <v>515000</v>
      </c>
      <c r="G42" s="32">
        <v>1645000</v>
      </c>
      <c r="H42" s="32">
        <v>540000</v>
      </c>
      <c r="I42" s="32">
        <v>1025000</v>
      </c>
      <c r="J42" s="32">
        <v>2738700</v>
      </c>
      <c r="K42" s="32">
        <v>1045000</v>
      </c>
      <c r="L42" s="32">
        <v>1785000</v>
      </c>
      <c r="M42" s="32">
        <v>625000</v>
      </c>
      <c r="N42" s="31">
        <f t="shared" si="9"/>
        <v>16174465</v>
      </c>
      <c r="P42" s="2" t="str">
        <f t="shared" si="10"/>
        <v>Kill Devil Hills -20</v>
      </c>
      <c r="Q42" s="32">
        <f t="shared" si="11"/>
        <v>16174465</v>
      </c>
    </row>
    <row r="43" spans="1:17" ht="14.25" customHeight="1" x14ac:dyDescent="0.35">
      <c r="A43" s="54" t="s">
        <v>183</v>
      </c>
      <c r="B43" s="32">
        <v>0</v>
      </c>
      <c r="C43" s="32">
        <v>743460</v>
      </c>
      <c r="D43" s="32">
        <v>1175000</v>
      </c>
      <c r="E43" s="32">
        <v>150000</v>
      </c>
      <c r="F43" s="32">
        <v>1105200</v>
      </c>
      <c r="G43" s="32">
        <v>515900</v>
      </c>
      <c r="H43" s="32">
        <v>965000</v>
      </c>
      <c r="I43" s="32">
        <v>0</v>
      </c>
      <c r="J43" s="32">
        <v>1160000</v>
      </c>
      <c r="K43" s="32">
        <v>0</v>
      </c>
      <c r="L43" s="32">
        <v>1148957</v>
      </c>
      <c r="M43" s="32">
        <v>845000</v>
      </c>
      <c r="N43" s="31">
        <f t="shared" si="9"/>
        <v>7808517</v>
      </c>
      <c r="P43" s="2" t="str">
        <f t="shared" si="10"/>
        <v>Kitty Hawk-20</v>
      </c>
      <c r="Q43" s="32">
        <f t="shared" si="11"/>
        <v>7808517</v>
      </c>
    </row>
    <row r="44" spans="1:17" ht="14.25" customHeight="1" x14ac:dyDescent="0.35">
      <c r="A44" s="54" t="s">
        <v>82</v>
      </c>
      <c r="B44" s="32">
        <v>0</v>
      </c>
      <c r="C44" s="32">
        <v>525000</v>
      </c>
      <c r="D44" s="32">
        <v>1230000</v>
      </c>
      <c r="E44" s="32">
        <v>1300000</v>
      </c>
      <c r="F44" s="32">
        <v>468000</v>
      </c>
      <c r="G44" s="32">
        <v>0</v>
      </c>
      <c r="H44" s="32">
        <v>443000</v>
      </c>
      <c r="I44" s="32">
        <v>650000</v>
      </c>
      <c r="J44" s="32">
        <v>0</v>
      </c>
      <c r="K44" s="32">
        <v>2849901</v>
      </c>
      <c r="L44" s="32">
        <v>615000</v>
      </c>
      <c r="M44" s="32">
        <v>3006215</v>
      </c>
      <c r="N44" s="31">
        <f t="shared" si="9"/>
        <v>11087116</v>
      </c>
      <c r="P44" s="2" t="str">
        <f t="shared" si="10"/>
        <v>Duck - 20</v>
      </c>
      <c r="Q44" s="32">
        <f t="shared" si="11"/>
        <v>11087116</v>
      </c>
    </row>
    <row r="45" spans="1:17" ht="14.25" customHeight="1" x14ac:dyDescent="0.35">
      <c r="A45" s="54" t="s">
        <v>184</v>
      </c>
      <c r="B45" s="32">
        <v>1457000</v>
      </c>
      <c r="C45" s="32">
        <v>0</v>
      </c>
      <c r="D45" s="32">
        <v>387750</v>
      </c>
      <c r="E45" s="32">
        <v>1143700</v>
      </c>
      <c r="F45" s="32">
        <v>750000</v>
      </c>
      <c r="G45" s="32">
        <v>930000</v>
      </c>
      <c r="H45" s="32">
        <v>1233570</v>
      </c>
      <c r="I45" s="32">
        <v>435000</v>
      </c>
      <c r="J45" s="32">
        <v>345000</v>
      </c>
      <c r="K45" s="32">
        <v>700000</v>
      </c>
      <c r="L45" s="32">
        <v>3911000</v>
      </c>
      <c r="M45" s="32">
        <v>4104000</v>
      </c>
      <c r="N45" s="31">
        <f t="shared" si="9"/>
        <v>15397020</v>
      </c>
      <c r="P45" s="2" t="str">
        <f t="shared" si="10"/>
        <v>Hatteras Island -20</v>
      </c>
      <c r="Q45" s="32">
        <f t="shared" si="11"/>
        <v>15397020</v>
      </c>
    </row>
    <row r="46" spans="1:17" ht="14.25" customHeight="1" x14ac:dyDescent="0.35">
      <c r="A46" s="54" t="s">
        <v>185</v>
      </c>
      <c r="B46" s="32">
        <v>645000</v>
      </c>
      <c r="C46" s="32">
        <v>1015000</v>
      </c>
      <c r="D46" s="32">
        <v>1528800</v>
      </c>
      <c r="E46" s="32">
        <v>66800</v>
      </c>
      <c r="F46" s="32">
        <v>976323</v>
      </c>
      <c r="G46" s="32">
        <v>1000000</v>
      </c>
      <c r="H46" s="32">
        <v>395000</v>
      </c>
      <c r="I46" s="32">
        <v>1748000</v>
      </c>
      <c r="J46" s="32">
        <v>1160000</v>
      </c>
      <c r="K46" s="32">
        <v>1140000</v>
      </c>
      <c r="L46" s="32">
        <v>717000</v>
      </c>
      <c r="M46" s="32">
        <v>970000</v>
      </c>
      <c r="N46" s="31">
        <f t="shared" si="9"/>
        <v>11361923</v>
      </c>
      <c r="P46" s="2" t="str">
        <f t="shared" si="10"/>
        <v>Roanoke Island -20</v>
      </c>
      <c r="Q46" s="32">
        <f t="shared" si="11"/>
        <v>11361923</v>
      </c>
    </row>
    <row r="47" spans="1:17" ht="14.25" customHeight="1" x14ac:dyDescent="0.35">
      <c r="A47" s="54" t="s">
        <v>132</v>
      </c>
      <c r="B47" s="32">
        <v>0</v>
      </c>
      <c r="C47" s="32">
        <v>250000</v>
      </c>
      <c r="D47" s="32">
        <v>1160500</v>
      </c>
      <c r="E47" s="32">
        <v>0</v>
      </c>
      <c r="F47" s="32">
        <v>185000</v>
      </c>
      <c r="G47" s="32">
        <v>190000</v>
      </c>
      <c r="H47" s="32">
        <v>1620800</v>
      </c>
      <c r="I47" s="32">
        <v>1337890</v>
      </c>
      <c r="J47" s="32">
        <v>2551209</v>
      </c>
      <c r="K47" s="32">
        <v>4450000</v>
      </c>
      <c r="L47" s="32">
        <v>1677500</v>
      </c>
      <c r="M47" s="32">
        <v>420000</v>
      </c>
      <c r="N47" s="31">
        <f t="shared" si="9"/>
        <v>13842899</v>
      </c>
      <c r="P47" s="2" t="str">
        <f t="shared" si="10"/>
        <v>KDH - UnIncorporated - 20</v>
      </c>
      <c r="Q47" s="32">
        <f t="shared" si="11"/>
        <v>13842899</v>
      </c>
    </row>
    <row r="48" spans="1:17" ht="14.25" customHeight="1" x14ac:dyDescent="0.35">
      <c r="A48" s="54"/>
      <c r="B48" s="31">
        <f t="shared" ref="B48:N48" si="12">SUM(B39:B47)</f>
        <v>4645562</v>
      </c>
      <c r="C48" s="31">
        <f t="shared" si="12"/>
        <v>7710745</v>
      </c>
      <c r="D48" s="31">
        <f t="shared" si="12"/>
        <v>9255880</v>
      </c>
      <c r="E48" s="31">
        <f t="shared" si="12"/>
        <v>4677500</v>
      </c>
      <c r="F48" s="31">
        <f t="shared" si="12"/>
        <v>4624523</v>
      </c>
      <c r="G48" s="31">
        <f t="shared" si="12"/>
        <v>6026672</v>
      </c>
      <c r="H48" s="31">
        <f t="shared" si="12"/>
        <v>8191246</v>
      </c>
      <c r="I48" s="31">
        <f t="shared" si="12"/>
        <v>6298677</v>
      </c>
      <c r="J48" s="31">
        <f t="shared" si="12"/>
        <v>10717579</v>
      </c>
      <c r="K48" s="31">
        <f t="shared" si="12"/>
        <v>14386831</v>
      </c>
      <c r="L48" s="31">
        <f t="shared" si="12"/>
        <v>11024457</v>
      </c>
      <c r="M48" s="31">
        <f>SUM(M39:M47)</f>
        <v>14301117</v>
      </c>
      <c r="N48" s="31">
        <f t="shared" si="12"/>
        <v>101860789</v>
      </c>
    </row>
    <row r="49" spans="1:17" ht="14.25" customHeight="1" x14ac:dyDescent="0.35">
      <c r="A49" s="54"/>
    </row>
    <row r="50" spans="1:17" ht="14.25" customHeight="1" x14ac:dyDescent="0.35">
      <c r="A50" s="54"/>
      <c r="B50" s="3">
        <v>43466</v>
      </c>
      <c r="C50" s="3">
        <v>43497</v>
      </c>
      <c r="D50" s="3">
        <v>43525</v>
      </c>
      <c r="E50" s="3">
        <v>43556</v>
      </c>
      <c r="F50" s="3">
        <v>43586</v>
      </c>
      <c r="G50" s="3">
        <v>43617</v>
      </c>
      <c r="H50" s="3">
        <v>43647</v>
      </c>
      <c r="I50" s="3">
        <v>43678</v>
      </c>
      <c r="J50" s="3">
        <v>43709</v>
      </c>
      <c r="K50" s="3">
        <v>43739</v>
      </c>
      <c r="L50" s="3">
        <v>43770</v>
      </c>
      <c r="M50" s="3">
        <v>43800</v>
      </c>
      <c r="N50" s="2" t="s">
        <v>24</v>
      </c>
    </row>
    <row r="51" spans="1:17" ht="14.25" customHeight="1" x14ac:dyDescent="0.35">
      <c r="A51" s="54" t="s">
        <v>186</v>
      </c>
      <c r="B51" s="32">
        <v>175261</v>
      </c>
      <c r="C51" s="32">
        <v>0</v>
      </c>
      <c r="D51" s="32">
        <v>0</v>
      </c>
      <c r="E51" s="32">
        <v>1425000</v>
      </c>
      <c r="F51" s="32">
        <v>0</v>
      </c>
      <c r="G51" s="32">
        <v>0</v>
      </c>
      <c r="H51" s="32">
        <v>0</v>
      </c>
      <c r="I51" s="32">
        <v>335000</v>
      </c>
      <c r="J51" s="32">
        <v>0</v>
      </c>
      <c r="K51" s="32">
        <v>0</v>
      </c>
      <c r="L51" s="32">
        <v>0</v>
      </c>
      <c r="M51" s="32">
        <v>0</v>
      </c>
      <c r="N51" s="31">
        <f t="shared" ref="N51:N59" si="13">SUM(B51:M51)</f>
        <v>1935261</v>
      </c>
      <c r="P51" s="2" t="str">
        <f t="shared" ref="P51:P59" si="14">A51</f>
        <v>Manteo - 19</v>
      </c>
      <c r="Q51" s="32">
        <f t="shared" ref="Q51:Q59" si="15">N51</f>
        <v>1935261</v>
      </c>
    </row>
    <row r="52" spans="1:17" ht="14.25" customHeight="1" x14ac:dyDescent="0.35">
      <c r="A52" s="54" t="s">
        <v>187</v>
      </c>
      <c r="B52" s="32">
        <v>1710000</v>
      </c>
      <c r="C52" s="32">
        <v>0</v>
      </c>
      <c r="D52" s="32">
        <v>0</v>
      </c>
      <c r="E52" s="32">
        <v>1158000</v>
      </c>
      <c r="F52" s="32">
        <v>754000</v>
      </c>
      <c r="G52" s="32">
        <v>639897</v>
      </c>
      <c r="H52" s="32">
        <v>0</v>
      </c>
      <c r="I52" s="32">
        <v>2635000</v>
      </c>
      <c r="J52" s="32">
        <v>0</v>
      </c>
      <c r="K52" s="32">
        <v>2022920</v>
      </c>
      <c r="L52" s="32">
        <v>2219138</v>
      </c>
      <c r="M52" s="32">
        <v>0</v>
      </c>
      <c r="N52" s="31">
        <f t="shared" si="13"/>
        <v>11138955</v>
      </c>
      <c r="P52" s="2" t="str">
        <f t="shared" si="14"/>
        <v>Southern Shores-19</v>
      </c>
      <c r="Q52" s="32">
        <f t="shared" si="15"/>
        <v>11138955</v>
      </c>
    </row>
    <row r="53" spans="1:17" ht="14.25" customHeight="1" x14ac:dyDescent="0.35">
      <c r="A53" s="54" t="s">
        <v>188</v>
      </c>
      <c r="B53" s="32">
        <v>500000</v>
      </c>
      <c r="C53" s="32">
        <v>185000</v>
      </c>
      <c r="D53" s="32">
        <v>230000</v>
      </c>
      <c r="E53" s="32">
        <v>1268000</v>
      </c>
      <c r="F53" s="32">
        <v>0</v>
      </c>
      <c r="G53" s="32">
        <v>200000</v>
      </c>
      <c r="H53" s="32">
        <v>875000</v>
      </c>
      <c r="I53" s="32">
        <v>900000</v>
      </c>
      <c r="J53" s="32">
        <v>0</v>
      </c>
      <c r="K53" s="32">
        <v>1632561</v>
      </c>
      <c r="L53" s="32">
        <v>200000</v>
      </c>
      <c r="M53" s="32">
        <v>0</v>
      </c>
      <c r="N53" s="31">
        <f t="shared" si="13"/>
        <v>5990561</v>
      </c>
      <c r="P53" s="2" t="str">
        <f t="shared" si="14"/>
        <v>Nags Head-19</v>
      </c>
      <c r="Q53" s="32">
        <f t="shared" si="15"/>
        <v>5990561</v>
      </c>
    </row>
    <row r="54" spans="1:17" ht="14.25" customHeight="1" x14ac:dyDescent="0.35">
      <c r="A54" s="54" t="s">
        <v>189</v>
      </c>
      <c r="B54" s="32">
        <v>718000</v>
      </c>
      <c r="C54" s="32">
        <v>65000</v>
      </c>
      <c r="D54" s="32">
        <v>755000</v>
      </c>
      <c r="E54" s="32">
        <v>540000</v>
      </c>
      <c r="F54" s="32">
        <v>605000</v>
      </c>
      <c r="G54" s="32">
        <v>8100000</v>
      </c>
      <c r="H54" s="32">
        <v>150000</v>
      </c>
      <c r="I54" s="32">
        <v>1856719</v>
      </c>
      <c r="J54" s="32">
        <v>360000</v>
      </c>
      <c r="K54" s="32">
        <v>4035000</v>
      </c>
      <c r="L54" s="32">
        <v>5405000</v>
      </c>
      <c r="M54" s="32">
        <v>1081000</v>
      </c>
      <c r="N54" s="31">
        <f t="shared" si="13"/>
        <v>23670719</v>
      </c>
      <c r="P54" s="2" t="str">
        <f t="shared" si="14"/>
        <v>Kill Devil Hills -19</v>
      </c>
      <c r="Q54" s="32">
        <f t="shared" si="15"/>
        <v>23670719</v>
      </c>
    </row>
    <row r="55" spans="1:17" ht="14.25" customHeight="1" x14ac:dyDescent="0.35">
      <c r="A55" s="54" t="s">
        <v>190</v>
      </c>
      <c r="B55" s="32">
        <v>963800</v>
      </c>
      <c r="C55" s="32">
        <v>596246</v>
      </c>
      <c r="D55" s="32">
        <v>280000</v>
      </c>
      <c r="E55" s="32">
        <v>452655</v>
      </c>
      <c r="F55" s="32">
        <v>1078912</v>
      </c>
      <c r="G55" s="32">
        <v>485200</v>
      </c>
      <c r="H55" s="32">
        <v>354000</v>
      </c>
      <c r="I55" s="32">
        <v>360000</v>
      </c>
      <c r="J55" s="32">
        <v>0</v>
      </c>
      <c r="K55" s="32">
        <v>0</v>
      </c>
      <c r="L55" s="32">
        <v>750000</v>
      </c>
      <c r="M55" s="32">
        <v>350000</v>
      </c>
      <c r="N55" s="31">
        <f t="shared" si="13"/>
        <v>5670813</v>
      </c>
      <c r="P55" s="2" t="str">
        <f t="shared" si="14"/>
        <v>Kitty Hawk-19</v>
      </c>
      <c r="Q55" s="32">
        <f t="shared" si="15"/>
        <v>5670813</v>
      </c>
    </row>
    <row r="56" spans="1:17" ht="14.25" customHeight="1" x14ac:dyDescent="0.35">
      <c r="A56" s="54" t="s">
        <v>128</v>
      </c>
      <c r="B56" s="32">
        <v>1534500</v>
      </c>
      <c r="C56" s="32">
        <v>507000</v>
      </c>
      <c r="D56" s="32">
        <v>0</v>
      </c>
      <c r="E56" s="32">
        <v>0</v>
      </c>
      <c r="F56" s="32">
        <v>0</v>
      </c>
      <c r="G56" s="32">
        <v>2890476</v>
      </c>
      <c r="H56" s="32">
        <v>0</v>
      </c>
      <c r="I56" s="32">
        <v>348000</v>
      </c>
      <c r="J56" s="32">
        <v>0</v>
      </c>
      <c r="K56" s="32">
        <v>871850</v>
      </c>
      <c r="L56" s="32">
        <v>0</v>
      </c>
      <c r="M56" s="32">
        <v>850938</v>
      </c>
      <c r="N56" s="31">
        <f t="shared" si="13"/>
        <v>7002764</v>
      </c>
      <c r="P56" s="2" t="str">
        <f t="shared" si="14"/>
        <v>Duck - 19</v>
      </c>
      <c r="Q56" s="32">
        <f t="shared" si="15"/>
        <v>7002764</v>
      </c>
    </row>
    <row r="57" spans="1:17" ht="14.25" customHeight="1" x14ac:dyDescent="0.35">
      <c r="A57" s="54" t="s">
        <v>191</v>
      </c>
      <c r="B57" s="32">
        <v>975352</v>
      </c>
      <c r="C57" s="32">
        <v>1000000</v>
      </c>
      <c r="D57" s="32">
        <v>585000</v>
      </c>
      <c r="E57" s="32">
        <v>375000</v>
      </c>
      <c r="F57" s="32">
        <v>1435000</v>
      </c>
      <c r="G57" s="32">
        <v>1100000</v>
      </c>
      <c r="H57" s="32">
        <v>1201864</v>
      </c>
      <c r="I57" s="32">
        <v>3926200</v>
      </c>
      <c r="J57" s="32">
        <v>3341000</v>
      </c>
      <c r="K57" s="32">
        <v>1819411</v>
      </c>
      <c r="L57" s="32">
        <v>1627000</v>
      </c>
      <c r="M57" s="32">
        <v>1834470</v>
      </c>
      <c r="N57" s="31">
        <f t="shared" si="13"/>
        <v>19220297</v>
      </c>
      <c r="P57" s="2" t="str">
        <f t="shared" si="14"/>
        <v>Hatteras Island -19</v>
      </c>
      <c r="Q57" s="32">
        <f t="shared" si="15"/>
        <v>19220297</v>
      </c>
    </row>
    <row r="58" spans="1:17" ht="14.25" customHeight="1" x14ac:dyDescent="0.35">
      <c r="A58" s="54" t="s">
        <v>131</v>
      </c>
      <c r="B58" s="32">
        <v>0</v>
      </c>
      <c r="C58" s="32">
        <v>1046697</v>
      </c>
      <c r="D58" s="32">
        <v>1077750</v>
      </c>
      <c r="E58" s="32">
        <v>325000</v>
      </c>
      <c r="F58" s="32">
        <v>260000</v>
      </c>
      <c r="G58" s="32">
        <v>637068</v>
      </c>
      <c r="H58" s="32">
        <v>1290500</v>
      </c>
      <c r="I58" s="32">
        <v>150000</v>
      </c>
      <c r="J58" s="32">
        <v>420000</v>
      </c>
      <c r="K58" s="32">
        <v>1208000</v>
      </c>
      <c r="L58" s="32">
        <v>0</v>
      </c>
      <c r="M58" s="32">
        <v>635000</v>
      </c>
      <c r="N58" s="31">
        <f t="shared" si="13"/>
        <v>7050015</v>
      </c>
      <c r="P58" s="2" t="str">
        <f t="shared" si="14"/>
        <v>Roanoke Island -19</v>
      </c>
      <c r="Q58" s="32">
        <f t="shared" si="15"/>
        <v>7050015</v>
      </c>
    </row>
    <row r="59" spans="1:17" ht="14.25" customHeight="1" x14ac:dyDescent="0.35">
      <c r="A59" s="54" t="s">
        <v>145</v>
      </c>
      <c r="B59" s="32">
        <v>500000</v>
      </c>
      <c r="C59" s="32">
        <v>1275000</v>
      </c>
      <c r="D59" s="32">
        <v>859000</v>
      </c>
      <c r="E59" s="32">
        <v>200000</v>
      </c>
      <c r="F59" s="32">
        <v>782500</v>
      </c>
      <c r="G59" s="32">
        <v>480000</v>
      </c>
      <c r="H59" s="32">
        <v>350000</v>
      </c>
      <c r="I59" s="32">
        <v>551000</v>
      </c>
      <c r="J59" s="32">
        <v>370000</v>
      </c>
      <c r="K59" s="32">
        <v>230000</v>
      </c>
      <c r="L59" s="32">
        <v>990500</v>
      </c>
      <c r="M59" s="32">
        <v>1340000</v>
      </c>
      <c r="N59" s="31">
        <f t="shared" si="13"/>
        <v>7928000</v>
      </c>
      <c r="P59" s="2" t="str">
        <f t="shared" si="14"/>
        <v>KDH - UnIncorporated - 19</v>
      </c>
      <c r="Q59" s="32">
        <f t="shared" si="15"/>
        <v>7928000</v>
      </c>
    </row>
    <row r="60" spans="1:17" ht="14.25" customHeight="1" x14ac:dyDescent="0.35">
      <c r="A60" s="54"/>
      <c r="B60" s="31">
        <f t="shared" ref="B60:N60" si="16">SUM(B51:B59)</f>
        <v>7076913</v>
      </c>
      <c r="C60" s="31">
        <f t="shared" si="16"/>
        <v>4674943</v>
      </c>
      <c r="D60" s="31">
        <f t="shared" si="16"/>
        <v>3786750</v>
      </c>
      <c r="E60" s="31">
        <f t="shared" si="16"/>
        <v>5743655</v>
      </c>
      <c r="F60" s="31">
        <f t="shared" si="16"/>
        <v>4915412</v>
      </c>
      <c r="G60" s="31">
        <f t="shared" si="16"/>
        <v>14532641</v>
      </c>
      <c r="H60" s="31">
        <f t="shared" si="16"/>
        <v>4221364</v>
      </c>
      <c r="I60" s="31">
        <f t="shared" si="16"/>
        <v>11061919</v>
      </c>
      <c r="J60" s="31">
        <f t="shared" si="16"/>
        <v>4491000</v>
      </c>
      <c r="K60" s="31">
        <f t="shared" si="16"/>
        <v>11819742</v>
      </c>
      <c r="L60" s="31">
        <f t="shared" si="16"/>
        <v>11191638</v>
      </c>
      <c r="M60" s="31">
        <f t="shared" si="16"/>
        <v>6091408</v>
      </c>
      <c r="N60" s="31">
        <f t="shared" si="16"/>
        <v>89607385</v>
      </c>
    </row>
    <row r="61" spans="1:17" ht="14.25" customHeight="1" x14ac:dyDescent="0.35">
      <c r="A61" s="54"/>
    </row>
    <row r="62" spans="1:17" ht="14.25" customHeight="1" x14ac:dyDescent="0.35">
      <c r="A62" s="54"/>
      <c r="B62" s="3">
        <v>43101</v>
      </c>
      <c r="C62" s="3">
        <v>43132</v>
      </c>
      <c r="D62" s="3">
        <v>43160</v>
      </c>
      <c r="E62" s="3">
        <v>43191</v>
      </c>
      <c r="F62" s="3">
        <v>43221</v>
      </c>
      <c r="G62" s="3">
        <v>43252</v>
      </c>
      <c r="H62" s="3">
        <v>43282</v>
      </c>
      <c r="I62" s="3">
        <v>43313</v>
      </c>
      <c r="J62" s="3">
        <v>43344</v>
      </c>
      <c r="K62" s="3">
        <v>43374</v>
      </c>
      <c r="L62" s="3">
        <v>43405</v>
      </c>
      <c r="M62" s="3">
        <v>43435</v>
      </c>
      <c r="N62" s="2" t="s">
        <v>24</v>
      </c>
    </row>
    <row r="63" spans="1:17" ht="14.25" customHeight="1" x14ac:dyDescent="0.35">
      <c r="A63" s="54" t="s">
        <v>192</v>
      </c>
      <c r="B63" s="32">
        <v>0</v>
      </c>
      <c r="C63" s="32">
        <v>0</v>
      </c>
      <c r="D63" s="32">
        <v>0</v>
      </c>
      <c r="E63" s="32">
        <v>305000</v>
      </c>
      <c r="F63" s="32">
        <v>203000</v>
      </c>
      <c r="G63" s="32">
        <v>0</v>
      </c>
      <c r="H63" s="32">
        <v>0</v>
      </c>
      <c r="I63" s="32">
        <v>0</v>
      </c>
      <c r="J63" s="32">
        <v>1334000</v>
      </c>
      <c r="K63" s="32">
        <v>500000</v>
      </c>
      <c r="L63" s="32">
        <v>0</v>
      </c>
      <c r="M63" s="32">
        <v>0</v>
      </c>
      <c r="N63" s="31">
        <f t="shared" ref="N63:N71" si="17">SUM(B63:M63)</f>
        <v>2342000</v>
      </c>
      <c r="P63" s="2" t="str">
        <f t="shared" ref="P63:P71" si="18">A63</f>
        <v>Manteo - 18</v>
      </c>
      <c r="Q63" s="32">
        <f t="shared" ref="Q63:Q71" si="19">N63</f>
        <v>2342000</v>
      </c>
    </row>
    <row r="64" spans="1:17" ht="14.25" customHeight="1" x14ac:dyDescent="0.35">
      <c r="A64" s="54" t="s">
        <v>193</v>
      </c>
      <c r="B64" s="32">
        <v>215000</v>
      </c>
      <c r="C64" s="32">
        <v>440000</v>
      </c>
      <c r="D64" s="32">
        <v>380000</v>
      </c>
      <c r="E64" s="32">
        <v>2325000</v>
      </c>
      <c r="F64" s="32">
        <v>1085156</v>
      </c>
      <c r="G64" s="32">
        <v>170000</v>
      </c>
      <c r="H64" s="32">
        <v>1350000</v>
      </c>
      <c r="I64" s="32">
        <v>1303345</v>
      </c>
      <c r="J64" s="32">
        <v>911104</v>
      </c>
      <c r="K64" s="32">
        <v>1100000</v>
      </c>
      <c r="L64" s="32">
        <v>967472</v>
      </c>
      <c r="M64" s="32">
        <v>1080745</v>
      </c>
      <c r="N64" s="31">
        <f t="shared" si="17"/>
        <v>11327822</v>
      </c>
      <c r="P64" s="2" t="str">
        <f t="shared" si="18"/>
        <v>Southern Shores-18</v>
      </c>
      <c r="Q64" s="32">
        <f t="shared" si="19"/>
        <v>11327822</v>
      </c>
    </row>
    <row r="65" spans="1:17" ht="14.25" customHeight="1" x14ac:dyDescent="0.35">
      <c r="A65" s="54" t="s">
        <v>194</v>
      </c>
      <c r="B65" s="32">
        <v>1908000</v>
      </c>
      <c r="C65" s="32">
        <v>3631235</v>
      </c>
      <c r="D65" s="32">
        <v>749500</v>
      </c>
      <c r="E65" s="32">
        <v>400000</v>
      </c>
      <c r="F65" s="32">
        <v>1661900</v>
      </c>
      <c r="G65" s="32">
        <v>380000</v>
      </c>
      <c r="H65" s="32">
        <v>1770000</v>
      </c>
      <c r="I65" s="32">
        <v>2468539</v>
      </c>
      <c r="J65" s="32">
        <v>240000</v>
      </c>
      <c r="K65" s="32">
        <v>1336921</v>
      </c>
      <c r="L65" s="32">
        <v>503000</v>
      </c>
      <c r="M65" s="32">
        <v>225000</v>
      </c>
      <c r="N65" s="31">
        <f t="shared" si="17"/>
        <v>15274095</v>
      </c>
      <c r="P65" s="2" t="str">
        <f t="shared" si="18"/>
        <v>Nags Head-18</v>
      </c>
      <c r="Q65" s="32">
        <f t="shared" si="19"/>
        <v>15274095</v>
      </c>
    </row>
    <row r="66" spans="1:17" ht="14.25" customHeight="1" x14ac:dyDescent="0.35">
      <c r="A66" s="54" t="s">
        <v>195</v>
      </c>
      <c r="B66" s="32">
        <v>655000</v>
      </c>
      <c r="C66" s="32">
        <v>156067</v>
      </c>
      <c r="D66" s="32">
        <v>1370000</v>
      </c>
      <c r="E66" s="32">
        <v>548000</v>
      </c>
      <c r="F66" s="32">
        <v>695000</v>
      </c>
      <c r="G66" s="32">
        <v>1700000</v>
      </c>
      <c r="H66" s="32">
        <v>935000</v>
      </c>
      <c r="I66" s="32">
        <v>1393000</v>
      </c>
      <c r="J66" s="32">
        <v>2939448</v>
      </c>
      <c r="K66" s="32">
        <v>3429329</v>
      </c>
      <c r="L66" s="32">
        <v>770000</v>
      </c>
      <c r="M66" s="32">
        <v>6409470</v>
      </c>
      <c r="N66" s="31">
        <f t="shared" si="17"/>
        <v>21000314</v>
      </c>
      <c r="P66" s="2" t="str">
        <f t="shared" si="18"/>
        <v>Kill Devil Hills -18</v>
      </c>
      <c r="Q66" s="32">
        <f t="shared" si="19"/>
        <v>21000314</v>
      </c>
    </row>
    <row r="67" spans="1:17" ht="14.25" customHeight="1" x14ac:dyDescent="0.35">
      <c r="A67" s="54" t="s">
        <v>196</v>
      </c>
      <c r="B67" s="32">
        <v>1705000</v>
      </c>
      <c r="C67" s="32">
        <v>775000</v>
      </c>
      <c r="D67" s="32">
        <v>767000</v>
      </c>
      <c r="E67" s="32">
        <v>398900</v>
      </c>
      <c r="F67" s="32">
        <v>1185003</v>
      </c>
      <c r="G67" s="32">
        <v>525000</v>
      </c>
      <c r="H67" s="32">
        <v>0</v>
      </c>
      <c r="I67" s="32">
        <v>1180000</v>
      </c>
      <c r="J67" s="32">
        <v>400000</v>
      </c>
      <c r="K67" s="32">
        <v>2500000</v>
      </c>
      <c r="L67" s="32">
        <v>720000</v>
      </c>
      <c r="M67" s="32">
        <v>3234543</v>
      </c>
      <c r="N67" s="31">
        <f t="shared" si="17"/>
        <v>13390446</v>
      </c>
      <c r="P67" s="2" t="str">
        <f t="shared" si="18"/>
        <v>Kitty Hawk-18</v>
      </c>
      <c r="Q67" s="32">
        <f t="shared" si="19"/>
        <v>13390446</v>
      </c>
    </row>
    <row r="68" spans="1:17" ht="14.25" customHeight="1" x14ac:dyDescent="0.35">
      <c r="A68" s="54" t="s">
        <v>142</v>
      </c>
      <c r="B68" s="32">
        <v>0</v>
      </c>
      <c r="C68" s="32">
        <v>512900</v>
      </c>
      <c r="D68" s="32">
        <v>1027518</v>
      </c>
      <c r="E68" s="32">
        <v>0</v>
      </c>
      <c r="F68" s="32">
        <v>622000</v>
      </c>
      <c r="G68" s="32">
        <v>0</v>
      </c>
      <c r="H68" s="32">
        <v>1661472</v>
      </c>
      <c r="I68" s="32">
        <v>737092</v>
      </c>
      <c r="J68" s="32">
        <v>590950</v>
      </c>
      <c r="K68" s="32">
        <v>83700</v>
      </c>
      <c r="L68" s="32">
        <v>650000</v>
      </c>
      <c r="M68" s="32">
        <v>1200000</v>
      </c>
      <c r="N68" s="31">
        <f t="shared" si="17"/>
        <v>7085632</v>
      </c>
      <c r="P68" s="2" t="str">
        <f t="shared" si="18"/>
        <v>Duck - 18</v>
      </c>
      <c r="Q68" s="32">
        <f t="shared" si="19"/>
        <v>7085632</v>
      </c>
    </row>
    <row r="69" spans="1:17" ht="14.25" customHeight="1" x14ac:dyDescent="0.35">
      <c r="A69" s="54" t="s">
        <v>197</v>
      </c>
      <c r="B69" s="32">
        <v>575720</v>
      </c>
      <c r="C69" s="32">
        <v>860575</v>
      </c>
      <c r="D69" s="32">
        <v>640000</v>
      </c>
      <c r="E69" s="32">
        <v>740000</v>
      </c>
      <c r="F69" s="32">
        <v>2152748</v>
      </c>
      <c r="G69" s="32">
        <v>300000</v>
      </c>
      <c r="H69" s="32">
        <v>1515000</v>
      </c>
      <c r="I69" s="32">
        <v>1550000</v>
      </c>
      <c r="J69" s="32">
        <v>700000</v>
      </c>
      <c r="K69" s="32">
        <v>340000</v>
      </c>
      <c r="L69" s="32">
        <v>770000</v>
      </c>
      <c r="M69" s="32">
        <v>400000</v>
      </c>
      <c r="N69" s="31">
        <f t="shared" si="17"/>
        <v>10544043</v>
      </c>
      <c r="P69" s="2" t="str">
        <f t="shared" si="18"/>
        <v>Hatteras Island -18</v>
      </c>
      <c r="Q69" s="32">
        <f t="shared" si="19"/>
        <v>10544043</v>
      </c>
    </row>
    <row r="70" spans="1:17" ht="14.25" customHeight="1" x14ac:dyDescent="0.35">
      <c r="A70" s="54" t="s">
        <v>144</v>
      </c>
      <c r="B70" s="32">
        <v>0</v>
      </c>
      <c r="C70" s="32">
        <v>461900</v>
      </c>
      <c r="D70" s="32">
        <v>1373095</v>
      </c>
      <c r="E70" s="32">
        <v>850000</v>
      </c>
      <c r="F70" s="32">
        <v>1043000</v>
      </c>
      <c r="G70" s="32">
        <v>820000</v>
      </c>
      <c r="H70" s="32">
        <v>0</v>
      </c>
      <c r="I70" s="32">
        <v>1453461</v>
      </c>
      <c r="J70" s="32">
        <v>600000</v>
      </c>
      <c r="K70" s="32">
        <v>40000</v>
      </c>
      <c r="L70" s="32">
        <v>1315000</v>
      </c>
      <c r="M70" s="32">
        <v>0</v>
      </c>
      <c r="N70" s="31">
        <f t="shared" si="17"/>
        <v>7956456</v>
      </c>
      <c r="P70" s="2" t="str">
        <f t="shared" si="18"/>
        <v>Roanoke Island -18</v>
      </c>
      <c r="Q70" s="32">
        <f t="shared" si="19"/>
        <v>7956456</v>
      </c>
    </row>
    <row r="71" spans="1:17" ht="14.25" customHeight="1" x14ac:dyDescent="0.35">
      <c r="A71" s="54" t="s">
        <v>159</v>
      </c>
      <c r="B71" s="32">
        <v>1362640</v>
      </c>
      <c r="C71" s="32">
        <v>2290000</v>
      </c>
      <c r="D71" s="32">
        <v>1570000</v>
      </c>
      <c r="E71" s="32">
        <v>556320</v>
      </c>
      <c r="F71" s="32">
        <v>502000</v>
      </c>
      <c r="G71" s="32">
        <v>1100000</v>
      </c>
      <c r="H71" s="32">
        <v>442000</v>
      </c>
      <c r="I71" s="32">
        <v>667500</v>
      </c>
      <c r="J71" s="32">
        <v>910000</v>
      </c>
      <c r="K71" s="32">
        <v>1163000</v>
      </c>
      <c r="L71" s="32">
        <v>697000</v>
      </c>
      <c r="M71" s="32">
        <v>0</v>
      </c>
      <c r="N71" s="31">
        <f t="shared" si="17"/>
        <v>11260460</v>
      </c>
      <c r="P71" s="2" t="str">
        <f t="shared" si="18"/>
        <v>KDH - UnIncorporated - 18</v>
      </c>
      <c r="Q71" s="32">
        <f t="shared" si="19"/>
        <v>11260460</v>
      </c>
    </row>
    <row r="72" spans="1:17" ht="14.25" customHeight="1" x14ac:dyDescent="0.35">
      <c r="A72" s="54"/>
      <c r="B72" s="31">
        <f t="shared" ref="B72:N72" si="20">SUM(B63:B71)</f>
        <v>6421360</v>
      </c>
      <c r="C72" s="31">
        <f t="shared" si="20"/>
        <v>9127677</v>
      </c>
      <c r="D72" s="31">
        <f t="shared" si="20"/>
        <v>7877113</v>
      </c>
      <c r="E72" s="31">
        <f t="shared" si="20"/>
        <v>6123220</v>
      </c>
      <c r="F72" s="31">
        <f t="shared" si="20"/>
        <v>9149807</v>
      </c>
      <c r="G72" s="31">
        <f t="shared" si="20"/>
        <v>4995000</v>
      </c>
      <c r="H72" s="31">
        <f t="shared" si="20"/>
        <v>7673472</v>
      </c>
      <c r="I72" s="31">
        <f t="shared" si="20"/>
        <v>10752937</v>
      </c>
      <c r="J72" s="31">
        <f t="shared" si="20"/>
        <v>8625502</v>
      </c>
      <c r="K72" s="31">
        <f t="shared" si="20"/>
        <v>10492950</v>
      </c>
      <c r="L72" s="31">
        <f t="shared" si="20"/>
        <v>6392472</v>
      </c>
      <c r="M72" s="31">
        <f t="shared" si="20"/>
        <v>12549758</v>
      </c>
      <c r="N72" s="31">
        <f t="shared" si="20"/>
        <v>100181268</v>
      </c>
    </row>
    <row r="73" spans="1:17" ht="14.25" customHeight="1" x14ac:dyDescent="0.35">
      <c r="A73" s="54"/>
    </row>
    <row r="74" spans="1:17" ht="14.25" customHeight="1" x14ac:dyDescent="0.35">
      <c r="A74" s="54"/>
      <c r="B74" s="3">
        <v>42736</v>
      </c>
      <c r="C74" s="3">
        <v>42767</v>
      </c>
      <c r="D74" s="3">
        <v>42795</v>
      </c>
      <c r="E74" s="3">
        <v>42826</v>
      </c>
      <c r="F74" s="3">
        <v>42856</v>
      </c>
      <c r="G74" s="3">
        <v>42887</v>
      </c>
      <c r="H74" s="3">
        <v>42917</v>
      </c>
      <c r="I74" s="3">
        <v>42948</v>
      </c>
      <c r="J74" s="3">
        <v>42979</v>
      </c>
      <c r="K74" s="3">
        <v>43009</v>
      </c>
      <c r="L74" s="3">
        <v>43040</v>
      </c>
      <c r="M74" s="3">
        <v>43070</v>
      </c>
      <c r="N74" s="2" t="s">
        <v>24</v>
      </c>
    </row>
    <row r="75" spans="1:17" ht="14.25" customHeight="1" x14ac:dyDescent="0.35">
      <c r="A75" s="54" t="s">
        <v>198</v>
      </c>
      <c r="B75" s="32">
        <v>1020048</v>
      </c>
      <c r="C75" s="32">
        <v>585900</v>
      </c>
      <c r="D75" s="32">
        <v>0</v>
      </c>
      <c r="E75" s="32">
        <v>240000</v>
      </c>
      <c r="F75" s="32">
        <v>174000</v>
      </c>
      <c r="G75" s="32">
        <v>0</v>
      </c>
      <c r="H75" s="32">
        <v>0</v>
      </c>
      <c r="I75" s="32">
        <v>0</v>
      </c>
      <c r="J75" s="32">
        <v>0</v>
      </c>
      <c r="K75" s="32">
        <v>586600</v>
      </c>
      <c r="L75" s="32">
        <v>358712</v>
      </c>
      <c r="M75" s="32">
        <v>0</v>
      </c>
      <c r="N75" s="31">
        <f t="shared" ref="N75:N83" si="21">SUM(B75:M75)</f>
        <v>2965260</v>
      </c>
      <c r="P75" s="2" t="str">
        <f t="shared" ref="P75:P83" si="22">A75</f>
        <v xml:space="preserve">Manteo - 17 </v>
      </c>
      <c r="Q75" s="32">
        <f t="shared" ref="Q75:Q83" si="23">SUM(B75:M75)</f>
        <v>2965260</v>
      </c>
    </row>
    <row r="76" spans="1:17" ht="14.25" customHeight="1" x14ac:dyDescent="0.35">
      <c r="A76" s="54" t="s">
        <v>149</v>
      </c>
      <c r="B76" s="32">
        <v>839125</v>
      </c>
      <c r="C76" s="32">
        <v>1823301</v>
      </c>
      <c r="D76" s="32">
        <v>295000</v>
      </c>
      <c r="E76" s="32">
        <v>899000</v>
      </c>
      <c r="F76" s="32">
        <v>3646156</v>
      </c>
      <c r="G76" s="32">
        <v>729957</v>
      </c>
      <c r="H76" s="32">
        <v>715000</v>
      </c>
      <c r="I76" s="32">
        <v>640435</v>
      </c>
      <c r="J76" s="32">
        <v>1696000</v>
      </c>
      <c r="K76" s="32">
        <v>2350032</v>
      </c>
      <c r="L76" s="32">
        <v>3085000</v>
      </c>
      <c r="M76" s="32">
        <v>0</v>
      </c>
      <c r="N76" s="31">
        <f t="shared" si="21"/>
        <v>16719006</v>
      </c>
      <c r="P76" s="2" t="str">
        <f t="shared" si="22"/>
        <v>Southern Shores - 17</v>
      </c>
      <c r="Q76" s="32">
        <f t="shared" si="23"/>
        <v>16719006</v>
      </c>
    </row>
    <row r="77" spans="1:17" ht="14.25" customHeight="1" x14ac:dyDescent="0.35">
      <c r="A77" s="54" t="s">
        <v>150</v>
      </c>
      <c r="B77" s="32">
        <v>1789000</v>
      </c>
      <c r="C77" s="32">
        <v>527976</v>
      </c>
      <c r="D77" s="32">
        <v>1060000</v>
      </c>
      <c r="E77" s="32">
        <v>381000</v>
      </c>
      <c r="F77" s="32">
        <v>800976</v>
      </c>
      <c r="G77" s="32">
        <v>0</v>
      </c>
      <c r="H77" s="32">
        <v>320000</v>
      </c>
      <c r="I77" s="32">
        <v>0</v>
      </c>
      <c r="J77" s="32">
        <v>3170000</v>
      </c>
      <c r="K77" s="32">
        <v>2449200</v>
      </c>
      <c r="L77" s="32">
        <v>1112000</v>
      </c>
      <c r="M77" s="32">
        <v>3731000</v>
      </c>
      <c r="N77" s="31">
        <f t="shared" si="21"/>
        <v>15341152</v>
      </c>
      <c r="P77" s="2" t="str">
        <f t="shared" si="22"/>
        <v>Nags Head - 17</v>
      </c>
      <c r="Q77" s="32">
        <f t="shared" si="23"/>
        <v>15341152</v>
      </c>
    </row>
    <row r="78" spans="1:17" ht="14.25" customHeight="1" x14ac:dyDescent="0.35">
      <c r="A78" s="54" t="s">
        <v>151</v>
      </c>
      <c r="B78" s="32">
        <v>285000</v>
      </c>
      <c r="C78" s="32">
        <v>534816</v>
      </c>
      <c r="D78" s="32">
        <v>1987722</v>
      </c>
      <c r="E78" s="32">
        <v>540000</v>
      </c>
      <c r="F78" s="32">
        <v>856633</v>
      </c>
      <c r="G78" s="32">
        <v>804000</v>
      </c>
      <c r="H78" s="32">
        <v>3965042</v>
      </c>
      <c r="I78" s="32">
        <v>535932</v>
      </c>
      <c r="J78" s="32">
        <v>5400063</v>
      </c>
      <c r="K78" s="32">
        <v>952300</v>
      </c>
      <c r="L78" s="32">
        <v>1745000</v>
      </c>
      <c r="M78" s="32">
        <v>909900</v>
      </c>
      <c r="N78" s="31">
        <f t="shared" si="21"/>
        <v>18516408</v>
      </c>
      <c r="P78" s="2" t="str">
        <f t="shared" si="22"/>
        <v>Kill Devil Hills - 17</v>
      </c>
      <c r="Q78" s="32">
        <f t="shared" si="23"/>
        <v>18516408</v>
      </c>
    </row>
    <row r="79" spans="1:17" ht="14.25" customHeight="1" x14ac:dyDescent="0.35">
      <c r="A79" s="54" t="s">
        <v>166</v>
      </c>
      <c r="B79" s="32">
        <v>678671</v>
      </c>
      <c r="C79" s="32">
        <v>0</v>
      </c>
      <c r="D79" s="32">
        <v>440000</v>
      </c>
      <c r="E79" s="32">
        <v>645000</v>
      </c>
      <c r="F79" s="32">
        <v>1724608</v>
      </c>
      <c r="G79" s="32">
        <v>0</v>
      </c>
      <c r="H79" s="32">
        <v>350000</v>
      </c>
      <c r="I79" s="32">
        <v>200000</v>
      </c>
      <c r="J79" s="32">
        <v>539502</v>
      </c>
      <c r="K79" s="32">
        <v>641126</v>
      </c>
      <c r="L79" s="32">
        <v>674000</v>
      </c>
      <c r="M79" s="32">
        <v>935000</v>
      </c>
      <c r="N79" s="31">
        <f t="shared" si="21"/>
        <v>6827907</v>
      </c>
      <c r="P79" s="2" t="str">
        <f t="shared" si="22"/>
        <v>Kitty Hawk - 17</v>
      </c>
      <c r="Q79" s="32">
        <f t="shared" si="23"/>
        <v>6827907</v>
      </c>
    </row>
    <row r="80" spans="1:17" ht="14.25" customHeight="1" x14ac:dyDescent="0.35">
      <c r="A80" s="54" t="s">
        <v>155</v>
      </c>
      <c r="B80" s="32">
        <v>0</v>
      </c>
      <c r="C80" s="32">
        <v>1700000</v>
      </c>
      <c r="D80" s="32">
        <v>0</v>
      </c>
      <c r="E80" s="32">
        <v>0</v>
      </c>
      <c r="F80" s="32">
        <v>0</v>
      </c>
      <c r="G80" s="32">
        <v>2255517</v>
      </c>
      <c r="H80" s="32">
        <v>445000</v>
      </c>
      <c r="I80" s="32">
        <v>0</v>
      </c>
      <c r="J80" s="32">
        <v>497000</v>
      </c>
      <c r="K80" s="32">
        <v>732000</v>
      </c>
      <c r="L80" s="32">
        <v>0</v>
      </c>
      <c r="M80" s="32">
        <v>1525819</v>
      </c>
      <c r="N80" s="31">
        <f t="shared" si="21"/>
        <v>7155336</v>
      </c>
      <c r="P80" s="2" t="str">
        <f t="shared" si="22"/>
        <v>Duck - 17</v>
      </c>
      <c r="Q80" s="32">
        <f t="shared" si="23"/>
        <v>7155336</v>
      </c>
    </row>
    <row r="81" spans="1:17" ht="14.25" customHeight="1" x14ac:dyDescent="0.35">
      <c r="A81" s="54" t="s">
        <v>156</v>
      </c>
      <c r="B81" s="32">
        <v>0</v>
      </c>
      <c r="C81" s="32">
        <v>541949</v>
      </c>
      <c r="D81" s="32">
        <v>1286000</v>
      </c>
      <c r="E81" s="32">
        <v>862000</v>
      </c>
      <c r="F81" s="32">
        <v>314000</v>
      </c>
      <c r="G81" s="32">
        <v>1912000</v>
      </c>
      <c r="H81" s="32">
        <v>670000</v>
      </c>
      <c r="I81" s="32">
        <v>1021388</v>
      </c>
      <c r="J81" s="32">
        <v>536000</v>
      </c>
      <c r="K81" s="32">
        <v>1470000</v>
      </c>
      <c r="L81" s="32">
        <v>1260000</v>
      </c>
      <c r="M81" s="32">
        <v>399000</v>
      </c>
      <c r="N81" s="31">
        <f t="shared" si="21"/>
        <v>10272337</v>
      </c>
      <c r="P81" s="2" t="str">
        <f t="shared" si="22"/>
        <v>Hatteras Island - 17</v>
      </c>
      <c r="Q81" s="32">
        <f t="shared" si="23"/>
        <v>10272337</v>
      </c>
    </row>
    <row r="82" spans="1:17" ht="14.25" customHeight="1" x14ac:dyDescent="0.35">
      <c r="A82" s="54" t="s">
        <v>171</v>
      </c>
      <c r="B82" s="32">
        <v>247328</v>
      </c>
      <c r="C82" s="32">
        <v>265000</v>
      </c>
      <c r="D82" s="32">
        <v>1122660</v>
      </c>
      <c r="E82" s="32">
        <v>280000</v>
      </c>
      <c r="F82" s="32">
        <v>480000</v>
      </c>
      <c r="G82" s="32">
        <v>602615</v>
      </c>
      <c r="H82" s="32">
        <v>2278500</v>
      </c>
      <c r="I82" s="32">
        <v>302504</v>
      </c>
      <c r="J82" s="32">
        <v>395380</v>
      </c>
      <c r="K82" s="32">
        <v>944200</v>
      </c>
      <c r="L82" s="32">
        <v>850000</v>
      </c>
      <c r="M82" s="32">
        <v>0</v>
      </c>
      <c r="N82" s="31">
        <f t="shared" si="21"/>
        <v>7768187</v>
      </c>
      <c r="P82" s="2" t="str">
        <f t="shared" si="22"/>
        <v>Roanoke Island - 17</v>
      </c>
      <c r="Q82" s="32">
        <f t="shared" si="23"/>
        <v>7768187</v>
      </c>
    </row>
    <row r="83" spans="1:17" ht="14.25" customHeight="1" x14ac:dyDescent="0.35">
      <c r="A83" s="54" t="s">
        <v>173</v>
      </c>
      <c r="B83" s="32">
        <v>1325000</v>
      </c>
      <c r="C83" s="32">
        <v>1229000</v>
      </c>
      <c r="D83" s="32">
        <v>831000</v>
      </c>
      <c r="E83" s="32">
        <v>660000</v>
      </c>
      <c r="F83" s="32">
        <v>538000</v>
      </c>
      <c r="G83" s="32">
        <v>125000</v>
      </c>
      <c r="H83" s="32">
        <v>751004</v>
      </c>
      <c r="I83" s="32">
        <v>1420000</v>
      </c>
      <c r="J83" s="32">
        <v>601555</v>
      </c>
      <c r="K83" s="32">
        <v>1105300</v>
      </c>
      <c r="L83" s="32">
        <v>457000</v>
      </c>
      <c r="M83" s="32">
        <v>142000</v>
      </c>
      <c r="N83" s="31">
        <f t="shared" si="21"/>
        <v>9184859</v>
      </c>
      <c r="P83" s="2" t="str">
        <f t="shared" si="22"/>
        <v>KDH - UnIncorporated - 17</v>
      </c>
      <c r="Q83" s="32">
        <f t="shared" si="23"/>
        <v>9184859</v>
      </c>
    </row>
    <row r="84" spans="1:17" ht="14.25" customHeight="1" x14ac:dyDescent="0.35">
      <c r="A84" s="54"/>
      <c r="B84" s="31">
        <f t="shared" ref="B84:N84" si="24">SUM(B75:B83)</f>
        <v>6184172</v>
      </c>
      <c r="C84" s="31">
        <f t="shared" si="24"/>
        <v>7207942</v>
      </c>
      <c r="D84" s="31">
        <f t="shared" si="24"/>
        <v>7022382</v>
      </c>
      <c r="E84" s="31">
        <f t="shared" si="24"/>
        <v>4507000</v>
      </c>
      <c r="F84" s="31">
        <f t="shared" si="24"/>
        <v>8534373</v>
      </c>
      <c r="G84" s="31">
        <f t="shared" si="24"/>
        <v>6429089</v>
      </c>
      <c r="H84" s="31">
        <f t="shared" si="24"/>
        <v>9494546</v>
      </c>
      <c r="I84" s="31">
        <f t="shared" si="24"/>
        <v>4120259</v>
      </c>
      <c r="J84" s="31">
        <f t="shared" si="24"/>
        <v>12835500</v>
      </c>
      <c r="K84" s="31">
        <f t="shared" si="24"/>
        <v>11230758</v>
      </c>
      <c r="L84" s="31">
        <f t="shared" si="24"/>
        <v>9541712</v>
      </c>
      <c r="M84" s="31">
        <f t="shared" si="24"/>
        <v>7642719</v>
      </c>
      <c r="N84" s="31">
        <f t="shared" si="24"/>
        <v>94750452</v>
      </c>
      <c r="Q84" s="32"/>
    </row>
    <row r="85" spans="1:17" ht="14.25" customHeight="1" x14ac:dyDescent="0.35">
      <c r="A85" s="54"/>
      <c r="P85" s="32"/>
    </row>
    <row r="86" spans="1:17" ht="14.25" customHeight="1" x14ac:dyDescent="0.35">
      <c r="A86" s="54"/>
      <c r="B86" s="3">
        <v>42370</v>
      </c>
      <c r="C86" s="3">
        <v>42401</v>
      </c>
      <c r="D86" s="3">
        <v>42430</v>
      </c>
      <c r="E86" s="3">
        <v>42461</v>
      </c>
      <c r="F86" s="3">
        <v>42491</v>
      </c>
      <c r="G86" s="3">
        <v>42522</v>
      </c>
      <c r="H86" s="3">
        <v>42552</v>
      </c>
      <c r="I86" s="3">
        <v>42583</v>
      </c>
      <c r="J86" s="3">
        <v>42614</v>
      </c>
      <c r="K86" s="3">
        <v>42644</v>
      </c>
      <c r="L86" s="3">
        <v>42675</v>
      </c>
      <c r="M86" s="3">
        <v>42705</v>
      </c>
      <c r="N86" s="2" t="s">
        <v>24</v>
      </c>
    </row>
    <row r="87" spans="1:17" ht="14.25" customHeight="1" x14ac:dyDescent="0.35">
      <c r="A87" s="54" t="s">
        <v>176</v>
      </c>
      <c r="B87" s="32">
        <v>306600</v>
      </c>
      <c r="C87" s="32">
        <v>689000</v>
      </c>
      <c r="D87" s="32">
        <v>200500</v>
      </c>
      <c r="E87" s="32">
        <v>956000</v>
      </c>
      <c r="F87" s="32">
        <v>0</v>
      </c>
      <c r="G87" s="32">
        <v>645600</v>
      </c>
      <c r="H87" s="32">
        <v>731925</v>
      </c>
      <c r="I87" s="32">
        <v>300000</v>
      </c>
      <c r="J87" s="31">
        <v>1394000</v>
      </c>
      <c r="K87" s="32">
        <v>667402</v>
      </c>
      <c r="L87" s="32">
        <v>0</v>
      </c>
      <c r="M87" s="32">
        <v>1161000</v>
      </c>
      <c r="N87" s="32">
        <f t="shared" ref="N87:N96" si="25">SUM(B87:M87)</f>
        <v>7052027</v>
      </c>
    </row>
    <row r="88" spans="1:17" ht="14.25" customHeight="1" x14ac:dyDescent="0.35">
      <c r="A88" s="54" t="s">
        <v>58</v>
      </c>
      <c r="B88" s="32">
        <v>686750</v>
      </c>
      <c r="C88" s="32">
        <v>1035000</v>
      </c>
      <c r="D88" s="32">
        <v>0</v>
      </c>
      <c r="E88" s="32">
        <v>0</v>
      </c>
      <c r="F88" s="32">
        <v>0</v>
      </c>
      <c r="G88" s="32">
        <v>4129000</v>
      </c>
      <c r="H88" s="32">
        <v>1861950</v>
      </c>
      <c r="I88" s="32">
        <v>198800</v>
      </c>
      <c r="J88" s="31">
        <v>1404589</v>
      </c>
      <c r="K88" s="32">
        <v>0</v>
      </c>
      <c r="L88" s="32">
        <v>1659000</v>
      </c>
      <c r="M88" s="32">
        <v>180000</v>
      </c>
      <c r="N88" s="32">
        <f t="shared" si="25"/>
        <v>11155089</v>
      </c>
      <c r="P88" s="32"/>
    </row>
    <row r="89" spans="1:17" ht="14.25" customHeight="1" x14ac:dyDescent="0.35">
      <c r="A89" s="54" t="s">
        <v>61</v>
      </c>
      <c r="B89" s="32">
        <v>842046</v>
      </c>
      <c r="C89" s="32">
        <v>434407</v>
      </c>
      <c r="D89" s="32">
        <v>410000</v>
      </c>
      <c r="E89" s="32">
        <v>3289700</v>
      </c>
      <c r="F89" s="32">
        <v>536000</v>
      </c>
      <c r="G89" s="32">
        <v>1890000</v>
      </c>
      <c r="H89" s="32">
        <v>2401000</v>
      </c>
      <c r="I89" s="32">
        <v>4322500</v>
      </c>
      <c r="J89" s="31">
        <v>0</v>
      </c>
      <c r="K89" s="32">
        <v>175000</v>
      </c>
      <c r="L89" s="32">
        <v>1814200</v>
      </c>
      <c r="M89" s="32">
        <v>1714825</v>
      </c>
      <c r="N89" s="32">
        <f t="shared" si="25"/>
        <v>17829678</v>
      </c>
      <c r="P89" s="32"/>
    </row>
    <row r="90" spans="1:17" ht="14.25" customHeight="1" x14ac:dyDescent="0.35">
      <c r="A90" s="54" t="s">
        <v>60</v>
      </c>
      <c r="B90" s="32">
        <v>1238400</v>
      </c>
      <c r="C90" s="32">
        <v>1377790</v>
      </c>
      <c r="D90" s="32">
        <v>1060000</v>
      </c>
      <c r="E90" s="32">
        <v>1368253</v>
      </c>
      <c r="F90" s="32">
        <v>2734816</v>
      </c>
      <c r="G90" s="32">
        <v>854817</v>
      </c>
      <c r="H90" s="32">
        <v>1525633</v>
      </c>
      <c r="I90" s="32">
        <v>2494000</v>
      </c>
      <c r="J90" s="32">
        <v>2235600</v>
      </c>
      <c r="K90" s="32">
        <v>1118817</v>
      </c>
      <c r="L90" s="32">
        <v>492993</v>
      </c>
      <c r="M90" s="32">
        <v>3648247</v>
      </c>
      <c r="N90" s="32">
        <f t="shared" si="25"/>
        <v>20149366</v>
      </c>
      <c r="P90" s="32"/>
    </row>
    <row r="91" spans="1:17" ht="14.25" customHeight="1" x14ac:dyDescent="0.35">
      <c r="A91" s="54" t="s">
        <v>59</v>
      </c>
      <c r="B91" s="32">
        <v>1288000</v>
      </c>
      <c r="C91" s="32">
        <v>0</v>
      </c>
      <c r="D91" s="32">
        <v>0</v>
      </c>
      <c r="E91" s="32">
        <v>0</v>
      </c>
      <c r="F91" s="32">
        <v>1287208</v>
      </c>
      <c r="G91" s="32">
        <v>1016110</v>
      </c>
      <c r="H91" s="32">
        <v>250000</v>
      </c>
      <c r="I91" s="32">
        <v>993979</v>
      </c>
      <c r="J91" s="32">
        <v>787664</v>
      </c>
      <c r="K91" s="32">
        <v>0</v>
      </c>
      <c r="L91" s="32">
        <v>320000</v>
      </c>
      <c r="M91" s="32">
        <v>670000</v>
      </c>
      <c r="N91" s="32">
        <f t="shared" si="25"/>
        <v>6612961</v>
      </c>
      <c r="P91" s="32"/>
    </row>
    <row r="92" spans="1:17" ht="14.25" customHeight="1" x14ac:dyDescent="0.35">
      <c r="A92" s="54" t="s">
        <v>57</v>
      </c>
      <c r="B92" s="32">
        <v>0</v>
      </c>
      <c r="C92" s="32">
        <v>200000</v>
      </c>
      <c r="D92" s="32">
        <v>320000</v>
      </c>
      <c r="E92" s="32">
        <v>0</v>
      </c>
      <c r="F92" s="32">
        <v>0</v>
      </c>
      <c r="G92" s="32">
        <v>290000</v>
      </c>
      <c r="H92" s="32">
        <v>1064775</v>
      </c>
      <c r="I92" s="32">
        <v>0</v>
      </c>
      <c r="J92" s="32">
        <v>425000</v>
      </c>
      <c r="K92" s="32">
        <v>1984000</v>
      </c>
      <c r="L92" s="32">
        <v>0</v>
      </c>
      <c r="M92" s="32">
        <v>185000</v>
      </c>
      <c r="N92" s="32">
        <f t="shared" si="25"/>
        <v>4468775</v>
      </c>
      <c r="P92" s="32"/>
    </row>
    <row r="93" spans="1:17" ht="14.25" customHeight="1" x14ac:dyDescent="0.35">
      <c r="A93" s="54" t="s">
        <v>177</v>
      </c>
      <c r="B93" s="32">
        <v>1200950</v>
      </c>
      <c r="C93" s="32">
        <v>438000</v>
      </c>
      <c r="D93" s="32">
        <v>1440000</v>
      </c>
      <c r="E93" s="32">
        <v>1614000</v>
      </c>
      <c r="F93" s="32">
        <v>3115750</v>
      </c>
      <c r="G93" s="32">
        <v>1550000</v>
      </c>
      <c r="H93" s="32">
        <v>1673000</v>
      </c>
      <c r="I93" s="32">
        <v>915000</v>
      </c>
      <c r="J93" s="32">
        <v>889000</v>
      </c>
      <c r="K93" s="32">
        <v>575000</v>
      </c>
      <c r="L93" s="32">
        <v>1865000</v>
      </c>
      <c r="M93" s="32">
        <v>2315000</v>
      </c>
      <c r="N93" s="32">
        <f t="shared" si="25"/>
        <v>17590700</v>
      </c>
      <c r="P93" s="32"/>
    </row>
    <row r="94" spans="1:17" ht="14.25" customHeight="1" x14ac:dyDescent="0.35">
      <c r="A94" s="54" t="s">
        <v>62</v>
      </c>
      <c r="B94" s="32">
        <v>402000</v>
      </c>
      <c r="C94" s="32">
        <v>670000</v>
      </c>
      <c r="D94" s="32">
        <v>144000</v>
      </c>
      <c r="E94" s="32">
        <v>170000</v>
      </c>
      <c r="F94" s="32">
        <v>495000</v>
      </c>
      <c r="G94" s="32">
        <v>871112</v>
      </c>
      <c r="H94" s="32">
        <v>496365</v>
      </c>
      <c r="I94" s="32">
        <v>556091</v>
      </c>
      <c r="J94" s="32">
        <v>799298</v>
      </c>
      <c r="K94" s="32">
        <v>685500</v>
      </c>
      <c r="L94" s="32">
        <v>385000</v>
      </c>
      <c r="M94" s="32">
        <v>430000</v>
      </c>
      <c r="N94" s="32">
        <f t="shared" si="25"/>
        <v>6104366</v>
      </c>
      <c r="P94" s="32"/>
    </row>
    <row r="95" spans="1:17" ht="14.25" customHeight="1" x14ac:dyDescent="0.35">
      <c r="A95" s="54" t="s">
        <v>178</v>
      </c>
      <c r="B95" s="32">
        <v>1145370</v>
      </c>
      <c r="C95" s="32">
        <v>1295000</v>
      </c>
      <c r="D95" s="32">
        <v>235000</v>
      </c>
      <c r="E95" s="32">
        <v>1157200</v>
      </c>
      <c r="F95" s="32">
        <v>613675</v>
      </c>
      <c r="G95" s="32">
        <v>1233000</v>
      </c>
      <c r="H95" s="32">
        <v>525000</v>
      </c>
      <c r="I95" s="32">
        <v>150000</v>
      </c>
      <c r="J95" s="32">
        <v>540000</v>
      </c>
      <c r="K95" s="32">
        <v>960000</v>
      </c>
      <c r="L95" s="32">
        <v>110880</v>
      </c>
      <c r="M95" s="32">
        <v>200000</v>
      </c>
      <c r="N95" s="32">
        <f t="shared" si="25"/>
        <v>8165125</v>
      </c>
      <c r="P95" s="32"/>
    </row>
    <row r="96" spans="1:17" ht="14.25" customHeight="1" x14ac:dyDescent="0.35">
      <c r="A96" s="54"/>
      <c r="B96" s="32">
        <f t="shared" ref="B96:M96" si="26">SUM(B87:B95)</f>
        <v>7110116</v>
      </c>
      <c r="C96" s="32">
        <f t="shared" si="26"/>
        <v>6139197</v>
      </c>
      <c r="D96" s="32">
        <f t="shared" si="26"/>
        <v>3809500</v>
      </c>
      <c r="E96" s="32">
        <f t="shared" si="26"/>
        <v>8555153</v>
      </c>
      <c r="F96" s="32">
        <f t="shared" si="26"/>
        <v>8782449</v>
      </c>
      <c r="G96" s="32">
        <f t="shared" si="26"/>
        <v>12479639</v>
      </c>
      <c r="H96" s="32">
        <f t="shared" si="26"/>
        <v>10529648</v>
      </c>
      <c r="I96" s="32">
        <f t="shared" si="26"/>
        <v>9930370</v>
      </c>
      <c r="J96" s="32">
        <f t="shared" si="26"/>
        <v>8475151</v>
      </c>
      <c r="K96" s="32">
        <f t="shared" si="26"/>
        <v>6165719</v>
      </c>
      <c r="L96" s="32">
        <f t="shared" si="26"/>
        <v>6647073</v>
      </c>
      <c r="M96" s="32">
        <f t="shared" si="26"/>
        <v>10504072</v>
      </c>
      <c r="N96" s="32">
        <f t="shared" si="25"/>
        <v>99128087</v>
      </c>
      <c r="O96" s="32"/>
      <c r="P96" s="32"/>
    </row>
    <row r="97" spans="1:16" ht="14.25" customHeight="1" x14ac:dyDescent="0.35">
      <c r="A97" s="54"/>
      <c r="N97" s="32"/>
      <c r="P97" s="32"/>
    </row>
    <row r="98" spans="1:16" ht="14.25" customHeight="1" x14ac:dyDescent="0.35">
      <c r="A98" s="54" t="s">
        <v>199</v>
      </c>
      <c r="B98" s="3">
        <v>42370</v>
      </c>
      <c r="C98" s="3">
        <v>42401</v>
      </c>
      <c r="D98" s="3">
        <v>42430</v>
      </c>
      <c r="E98" s="3">
        <v>42461</v>
      </c>
      <c r="F98" s="3">
        <v>42491</v>
      </c>
      <c r="G98" s="3">
        <v>42522</v>
      </c>
      <c r="H98" s="3">
        <v>42552</v>
      </c>
      <c r="I98" s="3">
        <v>42583</v>
      </c>
      <c r="J98" s="3">
        <v>42614</v>
      </c>
      <c r="K98" s="3">
        <v>42644</v>
      </c>
      <c r="L98" s="3">
        <v>42675</v>
      </c>
      <c r="M98" s="3">
        <v>42705</v>
      </c>
    </row>
    <row r="99" spans="1:16" ht="14.25" customHeight="1" x14ac:dyDescent="0.35">
      <c r="A99" s="54" t="s">
        <v>175</v>
      </c>
      <c r="B99" s="32">
        <f t="shared" ref="B99:M99" si="27">B96</f>
        <v>7110116</v>
      </c>
      <c r="C99" s="32">
        <f t="shared" si="27"/>
        <v>6139197</v>
      </c>
      <c r="D99" s="32">
        <f t="shared" si="27"/>
        <v>3809500</v>
      </c>
      <c r="E99" s="32">
        <f t="shared" si="27"/>
        <v>8555153</v>
      </c>
      <c r="F99" s="32">
        <f t="shared" si="27"/>
        <v>8782449</v>
      </c>
      <c r="G99" s="32">
        <f t="shared" si="27"/>
        <v>12479639</v>
      </c>
      <c r="H99" s="32">
        <f t="shared" si="27"/>
        <v>10529648</v>
      </c>
      <c r="I99" s="32">
        <f t="shared" si="27"/>
        <v>9930370</v>
      </c>
      <c r="J99" s="31">
        <f t="shared" si="27"/>
        <v>8475151</v>
      </c>
      <c r="K99" s="32">
        <f t="shared" si="27"/>
        <v>6165719</v>
      </c>
      <c r="L99" s="32">
        <f t="shared" si="27"/>
        <v>6647073</v>
      </c>
      <c r="M99" s="32">
        <f t="shared" si="27"/>
        <v>10504072</v>
      </c>
      <c r="N99" s="32">
        <f>SUM(B99:M99)</f>
        <v>99128087</v>
      </c>
    </row>
    <row r="100" spans="1:16" ht="14.25" customHeight="1" x14ac:dyDescent="0.35">
      <c r="A100" s="54" t="s">
        <v>161</v>
      </c>
      <c r="B100" s="32">
        <f t="shared" ref="B100:M100" si="28">B84</f>
        <v>6184172</v>
      </c>
      <c r="C100" s="32">
        <f t="shared" si="28"/>
        <v>7207942</v>
      </c>
      <c r="D100" s="32">
        <f t="shared" si="28"/>
        <v>7022382</v>
      </c>
      <c r="E100" s="32">
        <f t="shared" si="28"/>
        <v>4507000</v>
      </c>
      <c r="F100" s="32">
        <f t="shared" si="28"/>
        <v>8534373</v>
      </c>
      <c r="G100" s="32">
        <f t="shared" si="28"/>
        <v>6429089</v>
      </c>
      <c r="H100" s="32">
        <f t="shared" si="28"/>
        <v>9494546</v>
      </c>
      <c r="I100" s="32">
        <f t="shared" si="28"/>
        <v>4120259</v>
      </c>
      <c r="J100" s="32">
        <f t="shared" si="28"/>
        <v>12835500</v>
      </c>
      <c r="K100" s="32">
        <f t="shared" si="28"/>
        <v>11230758</v>
      </c>
      <c r="L100" s="32">
        <f t="shared" si="28"/>
        <v>9541712</v>
      </c>
      <c r="M100" s="32">
        <f t="shared" si="28"/>
        <v>7642719</v>
      </c>
      <c r="N100" s="32">
        <f>SUM(B100:M100)</f>
        <v>94750452</v>
      </c>
    </row>
    <row r="101" spans="1:16" ht="14.25" customHeight="1" x14ac:dyDescent="0.35">
      <c r="A101" s="54"/>
    </row>
    <row r="102" spans="1:16" ht="14.25" customHeight="1" x14ac:dyDescent="0.35">
      <c r="A102" s="54"/>
    </row>
    <row r="103" spans="1:16" ht="14.25" customHeight="1" x14ac:dyDescent="0.35">
      <c r="A103" s="54"/>
    </row>
    <row r="104" spans="1:16" ht="14.25" customHeight="1" x14ac:dyDescent="0.35">
      <c r="A104" s="54"/>
    </row>
    <row r="105" spans="1:16" ht="14.25" customHeight="1" x14ac:dyDescent="0.35">
      <c r="A105" s="54"/>
    </row>
    <row r="106" spans="1:16" ht="14.25" customHeight="1" x14ac:dyDescent="0.35">
      <c r="A106" s="54"/>
    </row>
    <row r="107" spans="1:16" ht="14.25" customHeight="1" x14ac:dyDescent="0.35">
      <c r="A107" s="54"/>
    </row>
    <row r="108" spans="1:16" ht="14.25" customHeight="1" x14ac:dyDescent="0.35">
      <c r="A108" s="54"/>
    </row>
    <row r="109" spans="1:16" ht="14.25" customHeight="1" x14ac:dyDescent="0.35">
      <c r="A109" s="54"/>
    </row>
    <row r="110" spans="1:16" ht="14.25" customHeight="1" x14ac:dyDescent="0.35">
      <c r="A110" s="54"/>
    </row>
    <row r="111" spans="1:16" ht="14.25" customHeight="1" x14ac:dyDescent="0.35">
      <c r="A111" s="54"/>
    </row>
    <row r="112" spans="1:16" ht="14.25" customHeight="1" x14ac:dyDescent="0.35">
      <c r="A112" s="54"/>
    </row>
    <row r="113" spans="1:1" ht="14.25" customHeight="1" x14ac:dyDescent="0.35">
      <c r="A113" s="54"/>
    </row>
    <row r="114" spans="1:1" ht="14.25" customHeight="1" x14ac:dyDescent="0.35">
      <c r="A114" s="54"/>
    </row>
    <row r="115" spans="1:1" ht="14.25" customHeight="1" x14ac:dyDescent="0.35">
      <c r="A115" s="54"/>
    </row>
    <row r="116" spans="1:1" ht="14.25" customHeight="1" x14ac:dyDescent="0.35">
      <c r="A116" s="54"/>
    </row>
    <row r="117" spans="1:1" ht="14.25" customHeight="1" x14ac:dyDescent="0.35">
      <c r="A117" s="54"/>
    </row>
    <row r="118" spans="1:1" ht="14.25" customHeight="1" x14ac:dyDescent="0.35">
      <c r="A118" s="54"/>
    </row>
    <row r="119" spans="1:1" ht="14.25" customHeight="1" x14ac:dyDescent="0.35">
      <c r="A119" s="54"/>
    </row>
    <row r="120" spans="1:1" ht="14.25" customHeight="1" x14ac:dyDescent="0.35">
      <c r="A120" s="54"/>
    </row>
    <row r="121" spans="1:1" ht="14.25" customHeight="1" x14ac:dyDescent="0.35">
      <c r="A121" s="54"/>
    </row>
    <row r="122" spans="1:1" ht="14.25" customHeight="1" x14ac:dyDescent="0.35">
      <c r="A122" s="54"/>
    </row>
    <row r="123" spans="1:1" ht="14.25" customHeight="1" x14ac:dyDescent="0.35">
      <c r="A123" s="54"/>
    </row>
    <row r="124" spans="1:1" ht="14.25" customHeight="1" x14ac:dyDescent="0.35">
      <c r="A124" s="54"/>
    </row>
    <row r="125" spans="1:1" ht="14.25" customHeight="1" x14ac:dyDescent="0.35">
      <c r="A125" s="54"/>
    </row>
    <row r="126" spans="1:1" ht="14.25" customHeight="1" x14ac:dyDescent="0.35">
      <c r="A126" s="54"/>
    </row>
    <row r="127" spans="1:1" ht="14.25" customHeight="1" x14ac:dyDescent="0.35">
      <c r="A127" s="54"/>
    </row>
    <row r="128" spans="1:1" ht="14.25" customHeight="1" x14ac:dyDescent="0.35">
      <c r="A128" s="54"/>
    </row>
    <row r="129" spans="1:1" ht="14.25" customHeight="1" x14ac:dyDescent="0.35">
      <c r="A129" s="54"/>
    </row>
    <row r="130" spans="1:1" ht="14.25" customHeight="1" x14ac:dyDescent="0.35">
      <c r="A130" s="54"/>
    </row>
    <row r="131" spans="1:1" ht="14.25" customHeight="1" x14ac:dyDescent="0.35">
      <c r="A131" s="54"/>
    </row>
    <row r="132" spans="1:1" ht="14.25" customHeight="1" x14ac:dyDescent="0.35">
      <c r="A132" s="54"/>
    </row>
    <row r="133" spans="1:1" ht="14.25" customHeight="1" x14ac:dyDescent="0.35">
      <c r="A133" s="54"/>
    </row>
    <row r="134" spans="1:1" ht="14.25" customHeight="1" x14ac:dyDescent="0.35">
      <c r="A134" s="54"/>
    </row>
    <row r="135" spans="1:1" ht="14.25" customHeight="1" x14ac:dyDescent="0.35">
      <c r="A135" s="54"/>
    </row>
    <row r="136" spans="1:1" ht="14.25" customHeight="1" x14ac:dyDescent="0.35">
      <c r="A136" s="54"/>
    </row>
    <row r="137" spans="1:1" ht="14.25" customHeight="1" x14ac:dyDescent="0.35">
      <c r="A137" s="54"/>
    </row>
    <row r="138" spans="1:1" ht="14.25" customHeight="1" x14ac:dyDescent="0.35">
      <c r="A138" s="54"/>
    </row>
    <row r="139" spans="1:1" ht="14.25" customHeight="1" x14ac:dyDescent="0.35">
      <c r="A139" s="54"/>
    </row>
    <row r="140" spans="1:1" ht="14.25" customHeight="1" x14ac:dyDescent="0.35">
      <c r="A140" s="54"/>
    </row>
    <row r="141" spans="1:1" ht="14.25" customHeight="1" x14ac:dyDescent="0.35">
      <c r="A141" s="54"/>
    </row>
    <row r="142" spans="1:1" ht="14.25" customHeight="1" x14ac:dyDescent="0.35">
      <c r="A142" s="54"/>
    </row>
    <row r="143" spans="1:1" ht="14.25" customHeight="1" x14ac:dyDescent="0.35">
      <c r="A143" s="54"/>
    </row>
    <row r="144" spans="1:1" ht="14.25" customHeight="1" x14ac:dyDescent="0.35">
      <c r="A144" s="54"/>
    </row>
    <row r="145" spans="1:1" ht="14.25" customHeight="1" x14ac:dyDescent="0.35">
      <c r="A145" s="54"/>
    </row>
    <row r="146" spans="1:1" ht="14.25" customHeight="1" x14ac:dyDescent="0.35">
      <c r="A146" s="54"/>
    </row>
    <row r="147" spans="1:1" ht="14.25" customHeight="1" x14ac:dyDescent="0.35">
      <c r="A147" s="54"/>
    </row>
    <row r="148" spans="1:1" ht="14.25" customHeight="1" x14ac:dyDescent="0.35">
      <c r="A148" s="54"/>
    </row>
    <row r="149" spans="1:1" ht="14.25" customHeight="1" x14ac:dyDescent="0.35">
      <c r="A149" s="54"/>
    </row>
    <row r="150" spans="1:1" ht="14.25" customHeight="1" x14ac:dyDescent="0.35">
      <c r="A150" s="54"/>
    </row>
    <row r="151" spans="1:1" ht="14.25" customHeight="1" x14ac:dyDescent="0.35">
      <c r="A151" s="54"/>
    </row>
    <row r="152" spans="1:1" ht="14.25" customHeight="1" x14ac:dyDescent="0.35">
      <c r="A152" s="54"/>
    </row>
    <row r="153" spans="1:1" ht="14.25" customHeight="1" x14ac:dyDescent="0.35">
      <c r="A153" s="54"/>
    </row>
    <row r="154" spans="1:1" ht="14.25" customHeight="1" x14ac:dyDescent="0.35">
      <c r="A154" s="54"/>
    </row>
    <row r="155" spans="1:1" ht="14.25" customHeight="1" x14ac:dyDescent="0.35">
      <c r="A155" s="54"/>
    </row>
    <row r="156" spans="1:1" ht="14.25" customHeight="1" x14ac:dyDescent="0.35">
      <c r="A156" s="54"/>
    </row>
    <row r="157" spans="1:1" ht="14.25" customHeight="1" x14ac:dyDescent="0.35">
      <c r="A157" s="54"/>
    </row>
    <row r="158" spans="1:1" ht="14.25" customHeight="1" x14ac:dyDescent="0.35">
      <c r="A158" s="54"/>
    </row>
    <row r="159" spans="1:1" ht="14.25" customHeight="1" x14ac:dyDescent="0.35">
      <c r="A159" s="54"/>
    </row>
    <row r="160" spans="1:1" ht="14.25" customHeight="1" x14ac:dyDescent="0.35">
      <c r="A160" s="54"/>
    </row>
    <row r="161" spans="1:1" ht="14.25" customHeight="1" x14ac:dyDescent="0.35">
      <c r="A161" s="54"/>
    </row>
    <row r="162" spans="1:1" ht="14.25" customHeight="1" x14ac:dyDescent="0.35">
      <c r="A162" s="54"/>
    </row>
    <row r="163" spans="1:1" ht="14.25" customHeight="1" x14ac:dyDescent="0.35">
      <c r="A163" s="54"/>
    </row>
    <row r="164" spans="1:1" ht="14.25" customHeight="1" x14ac:dyDescent="0.35">
      <c r="A164" s="54"/>
    </row>
    <row r="165" spans="1:1" ht="14.25" customHeight="1" x14ac:dyDescent="0.35">
      <c r="A165" s="54"/>
    </row>
    <row r="166" spans="1:1" ht="14.25" customHeight="1" x14ac:dyDescent="0.35">
      <c r="A166" s="54"/>
    </row>
    <row r="167" spans="1:1" ht="14.25" customHeight="1" x14ac:dyDescent="0.35">
      <c r="A167" s="54"/>
    </row>
    <row r="168" spans="1:1" ht="14.25" customHeight="1" x14ac:dyDescent="0.35">
      <c r="A168" s="54"/>
    </row>
    <row r="169" spans="1:1" ht="14.25" customHeight="1" x14ac:dyDescent="0.35">
      <c r="A169" s="54"/>
    </row>
    <row r="170" spans="1:1" ht="14.25" customHeight="1" x14ac:dyDescent="0.35">
      <c r="A170" s="54"/>
    </row>
    <row r="171" spans="1:1" ht="14.25" customHeight="1" x14ac:dyDescent="0.35">
      <c r="A171" s="54"/>
    </row>
    <row r="172" spans="1:1" ht="14.25" customHeight="1" x14ac:dyDescent="0.35">
      <c r="A172" s="54"/>
    </row>
    <row r="173" spans="1:1" ht="14.25" customHeight="1" x14ac:dyDescent="0.35">
      <c r="A173" s="54"/>
    </row>
    <row r="174" spans="1:1" ht="14.25" customHeight="1" x14ac:dyDescent="0.35">
      <c r="A174" s="54"/>
    </row>
    <row r="175" spans="1:1" ht="14.25" customHeight="1" x14ac:dyDescent="0.35">
      <c r="A175" s="54"/>
    </row>
    <row r="176" spans="1:1" ht="14.25" customHeight="1" x14ac:dyDescent="0.35">
      <c r="A176" s="54"/>
    </row>
    <row r="177" spans="1:1" ht="14.25" customHeight="1" x14ac:dyDescent="0.35">
      <c r="A177" s="54"/>
    </row>
    <row r="178" spans="1:1" ht="14.25" customHeight="1" x14ac:dyDescent="0.35">
      <c r="A178" s="54"/>
    </row>
    <row r="179" spans="1:1" ht="14.25" customHeight="1" x14ac:dyDescent="0.35">
      <c r="A179" s="54"/>
    </row>
    <row r="180" spans="1:1" ht="14.25" customHeight="1" x14ac:dyDescent="0.35">
      <c r="A180" s="54"/>
    </row>
    <row r="181" spans="1:1" ht="14.25" customHeight="1" x14ac:dyDescent="0.35">
      <c r="A181" s="54"/>
    </row>
    <row r="182" spans="1:1" ht="14.25" customHeight="1" x14ac:dyDescent="0.35">
      <c r="A182" s="54"/>
    </row>
    <row r="183" spans="1:1" ht="14.25" customHeight="1" x14ac:dyDescent="0.35">
      <c r="A183" s="54"/>
    </row>
    <row r="184" spans="1:1" ht="14.25" customHeight="1" x14ac:dyDescent="0.35">
      <c r="A184" s="54"/>
    </row>
    <row r="185" spans="1:1" ht="14.25" customHeight="1" x14ac:dyDescent="0.35">
      <c r="A185" s="54"/>
    </row>
    <row r="186" spans="1:1" ht="14.25" customHeight="1" x14ac:dyDescent="0.35">
      <c r="A186" s="54"/>
    </row>
    <row r="187" spans="1:1" ht="14.25" customHeight="1" x14ac:dyDescent="0.35">
      <c r="A187" s="54"/>
    </row>
    <row r="188" spans="1:1" ht="14.25" customHeight="1" x14ac:dyDescent="0.35">
      <c r="A188" s="54"/>
    </row>
    <row r="189" spans="1:1" ht="14.25" customHeight="1" x14ac:dyDescent="0.35">
      <c r="A189" s="54"/>
    </row>
    <row r="190" spans="1:1" ht="14.25" customHeight="1" x14ac:dyDescent="0.35">
      <c r="A190" s="54"/>
    </row>
    <row r="191" spans="1:1" ht="14.25" customHeight="1" x14ac:dyDescent="0.35">
      <c r="A191" s="54"/>
    </row>
    <row r="192" spans="1:1" ht="14.25" customHeight="1" x14ac:dyDescent="0.35">
      <c r="A192" s="54"/>
    </row>
    <row r="193" spans="1:1" ht="14.25" customHeight="1" x14ac:dyDescent="0.35">
      <c r="A193" s="54"/>
    </row>
    <row r="194" spans="1:1" ht="14.25" customHeight="1" x14ac:dyDescent="0.35">
      <c r="A194" s="54"/>
    </row>
    <row r="195" spans="1:1" ht="14.25" customHeight="1" x14ac:dyDescent="0.35">
      <c r="A195" s="54"/>
    </row>
    <row r="196" spans="1:1" ht="14.25" customHeight="1" x14ac:dyDescent="0.35">
      <c r="A196" s="54"/>
    </row>
    <row r="197" spans="1:1" ht="14.25" customHeight="1" x14ac:dyDescent="0.35">
      <c r="A197" s="54"/>
    </row>
    <row r="198" spans="1:1" ht="14.25" customHeight="1" x14ac:dyDescent="0.35">
      <c r="A198" s="54"/>
    </row>
    <row r="199" spans="1:1" ht="14.25" customHeight="1" x14ac:dyDescent="0.35">
      <c r="A199" s="54"/>
    </row>
    <row r="200" spans="1:1" ht="14.25" customHeight="1" x14ac:dyDescent="0.35">
      <c r="A200" s="54"/>
    </row>
    <row r="201" spans="1:1" ht="14.25" customHeight="1" x14ac:dyDescent="0.35">
      <c r="A201" s="54"/>
    </row>
    <row r="202" spans="1:1" ht="14.25" customHeight="1" x14ac:dyDescent="0.35">
      <c r="A202" s="54"/>
    </row>
    <row r="203" spans="1:1" ht="14.25" customHeight="1" x14ac:dyDescent="0.35">
      <c r="A203" s="54"/>
    </row>
    <row r="204" spans="1:1" ht="14.25" customHeight="1" x14ac:dyDescent="0.35">
      <c r="A204" s="54"/>
    </row>
    <row r="205" spans="1:1" ht="14.25" customHeight="1" x14ac:dyDescent="0.35">
      <c r="A205" s="54"/>
    </row>
    <row r="206" spans="1:1" ht="14.25" customHeight="1" x14ac:dyDescent="0.35">
      <c r="A206" s="54"/>
    </row>
    <row r="207" spans="1:1" ht="14.25" customHeight="1" x14ac:dyDescent="0.35">
      <c r="A207" s="54"/>
    </row>
    <row r="208" spans="1:1" ht="14.25" customHeight="1" x14ac:dyDescent="0.35">
      <c r="A208" s="54"/>
    </row>
    <row r="209" spans="1:1" ht="14.25" customHeight="1" x14ac:dyDescent="0.35">
      <c r="A209" s="54"/>
    </row>
    <row r="210" spans="1:1" ht="14.25" customHeight="1" x14ac:dyDescent="0.35">
      <c r="A210" s="54"/>
    </row>
    <row r="211" spans="1:1" ht="14.25" customHeight="1" x14ac:dyDescent="0.35">
      <c r="A211" s="54"/>
    </row>
    <row r="212" spans="1:1" ht="14.25" customHeight="1" x14ac:dyDescent="0.35">
      <c r="A212" s="54"/>
    </row>
    <row r="213" spans="1:1" ht="14.25" customHeight="1" x14ac:dyDescent="0.35">
      <c r="A213" s="54"/>
    </row>
    <row r="214" spans="1:1" ht="14.25" customHeight="1" x14ac:dyDescent="0.35">
      <c r="A214" s="54"/>
    </row>
    <row r="215" spans="1:1" ht="14.25" customHeight="1" x14ac:dyDescent="0.35">
      <c r="A215" s="54"/>
    </row>
    <row r="216" spans="1:1" ht="14.25" customHeight="1" x14ac:dyDescent="0.35">
      <c r="A216" s="54"/>
    </row>
    <row r="217" spans="1:1" ht="14.25" customHeight="1" x14ac:dyDescent="0.35">
      <c r="A217" s="54"/>
    </row>
    <row r="218" spans="1:1" ht="14.25" customHeight="1" x14ac:dyDescent="0.35">
      <c r="A218" s="54"/>
    </row>
    <row r="219" spans="1:1" ht="14.25" customHeight="1" x14ac:dyDescent="0.35">
      <c r="A219" s="54"/>
    </row>
    <row r="220" spans="1:1" ht="14.25" customHeight="1" x14ac:dyDescent="0.35">
      <c r="A220" s="54"/>
    </row>
    <row r="221" spans="1:1" ht="14.25" customHeight="1" x14ac:dyDescent="0.35">
      <c r="A221" s="54"/>
    </row>
    <row r="222" spans="1:1" ht="14.25" customHeight="1" x14ac:dyDescent="0.35">
      <c r="A222" s="54"/>
    </row>
    <row r="223" spans="1:1" ht="14.25" customHeight="1" x14ac:dyDescent="0.35">
      <c r="A223" s="54"/>
    </row>
    <row r="224" spans="1:1" ht="14.25" customHeight="1" x14ac:dyDescent="0.35">
      <c r="A224" s="54"/>
    </row>
    <row r="225" spans="1:1" ht="14.25" customHeight="1" x14ac:dyDescent="0.35">
      <c r="A225" s="54"/>
    </row>
    <row r="226" spans="1:1" ht="14.25" customHeight="1" x14ac:dyDescent="0.35">
      <c r="A226" s="54"/>
    </row>
    <row r="227" spans="1:1" ht="14.25" customHeight="1" x14ac:dyDescent="0.35">
      <c r="A227" s="54"/>
    </row>
    <row r="228" spans="1:1" ht="14.25" customHeight="1" x14ac:dyDescent="0.35">
      <c r="A228" s="54"/>
    </row>
    <row r="229" spans="1:1" ht="14.25" customHeight="1" x14ac:dyDescent="0.35">
      <c r="A229" s="54"/>
    </row>
    <row r="230" spans="1:1" ht="14.25" customHeight="1" x14ac:dyDescent="0.35">
      <c r="A230" s="54"/>
    </row>
    <row r="231" spans="1:1" ht="14.25" customHeight="1" x14ac:dyDescent="0.35">
      <c r="A231" s="54"/>
    </row>
    <row r="232" spans="1:1" ht="14.25" customHeight="1" x14ac:dyDescent="0.35">
      <c r="A232" s="54"/>
    </row>
    <row r="233" spans="1:1" ht="14.25" customHeight="1" x14ac:dyDescent="0.35">
      <c r="A233" s="54"/>
    </row>
    <row r="234" spans="1:1" ht="14.25" customHeight="1" x14ac:dyDescent="0.35">
      <c r="A234" s="54"/>
    </row>
    <row r="235" spans="1:1" ht="14.25" customHeight="1" x14ac:dyDescent="0.35">
      <c r="A235" s="54"/>
    </row>
    <row r="236" spans="1:1" ht="14.25" customHeight="1" x14ac:dyDescent="0.35">
      <c r="A236" s="54"/>
    </row>
    <row r="237" spans="1:1" ht="14.25" customHeight="1" x14ac:dyDescent="0.35">
      <c r="A237" s="54"/>
    </row>
    <row r="238" spans="1:1" ht="14.25" customHeight="1" x14ac:dyDescent="0.35">
      <c r="A238" s="54"/>
    </row>
    <row r="239" spans="1:1" ht="14.25" customHeight="1" x14ac:dyDescent="0.35">
      <c r="A239" s="54"/>
    </row>
    <row r="240" spans="1:1" ht="14.25" customHeight="1" x14ac:dyDescent="0.35">
      <c r="A240" s="54"/>
    </row>
    <row r="241" spans="1:1" ht="14.25" customHeight="1" x14ac:dyDescent="0.35">
      <c r="A241" s="54"/>
    </row>
    <row r="242" spans="1:1" ht="14.25" customHeight="1" x14ac:dyDescent="0.35">
      <c r="A242" s="54"/>
    </row>
    <row r="243" spans="1:1" ht="14.25" customHeight="1" x14ac:dyDescent="0.35">
      <c r="A243" s="54"/>
    </row>
    <row r="244" spans="1:1" ht="14.25" customHeight="1" x14ac:dyDescent="0.35">
      <c r="A244" s="54"/>
    </row>
    <row r="245" spans="1:1" ht="14.25" customHeight="1" x14ac:dyDescent="0.35">
      <c r="A245" s="54"/>
    </row>
    <row r="246" spans="1:1" ht="14.25" customHeight="1" x14ac:dyDescent="0.35">
      <c r="A246" s="54"/>
    </row>
    <row r="247" spans="1:1" ht="14.25" customHeight="1" x14ac:dyDescent="0.35">
      <c r="A247" s="54"/>
    </row>
    <row r="248" spans="1:1" ht="14.25" customHeight="1" x14ac:dyDescent="0.35">
      <c r="A248" s="54"/>
    </row>
    <row r="249" spans="1:1" ht="14.25" customHeight="1" x14ac:dyDescent="0.35">
      <c r="A249" s="54"/>
    </row>
    <row r="250" spans="1:1" ht="14.25" customHeight="1" x14ac:dyDescent="0.35">
      <c r="A250" s="54"/>
    </row>
    <row r="251" spans="1:1" ht="14.25" customHeight="1" x14ac:dyDescent="0.35">
      <c r="A251" s="54"/>
    </row>
    <row r="252" spans="1:1" ht="14.25" customHeight="1" x14ac:dyDescent="0.35">
      <c r="A252" s="54"/>
    </row>
    <row r="253" spans="1:1" ht="14.25" customHeight="1" x14ac:dyDescent="0.35">
      <c r="A253" s="54"/>
    </row>
    <row r="254" spans="1:1" ht="14.25" customHeight="1" x14ac:dyDescent="0.35">
      <c r="A254" s="54"/>
    </row>
    <row r="255" spans="1:1" ht="14.25" customHeight="1" x14ac:dyDescent="0.35">
      <c r="A255" s="54"/>
    </row>
    <row r="256" spans="1:1" ht="14.25" customHeight="1" x14ac:dyDescent="0.35">
      <c r="A256" s="54"/>
    </row>
    <row r="257" spans="1:1" ht="14.25" customHeight="1" x14ac:dyDescent="0.35">
      <c r="A257" s="54"/>
    </row>
    <row r="258" spans="1:1" ht="14.25" customHeight="1" x14ac:dyDescent="0.35">
      <c r="A258" s="54"/>
    </row>
    <row r="259" spans="1:1" ht="14.25" customHeight="1" x14ac:dyDescent="0.35">
      <c r="A259" s="54"/>
    </row>
    <row r="260" spans="1:1" ht="14.25" customHeight="1" x14ac:dyDescent="0.35">
      <c r="A260" s="54"/>
    </row>
    <row r="261" spans="1:1" ht="14.25" customHeight="1" x14ac:dyDescent="0.35">
      <c r="A261" s="54"/>
    </row>
    <row r="262" spans="1:1" ht="14.25" customHeight="1" x14ac:dyDescent="0.35">
      <c r="A262" s="54"/>
    </row>
    <row r="263" spans="1:1" ht="14.25" customHeight="1" x14ac:dyDescent="0.35">
      <c r="A263" s="54"/>
    </row>
    <row r="264" spans="1:1" ht="14.25" customHeight="1" x14ac:dyDescent="0.35">
      <c r="A264" s="54"/>
    </row>
    <row r="265" spans="1:1" ht="14.25" customHeight="1" x14ac:dyDescent="0.35">
      <c r="A265" s="54"/>
    </row>
    <row r="266" spans="1:1" ht="14.25" customHeight="1" x14ac:dyDescent="0.35">
      <c r="A266" s="54"/>
    </row>
    <row r="267" spans="1:1" ht="14.25" customHeight="1" x14ac:dyDescent="0.35">
      <c r="A267" s="54"/>
    </row>
    <row r="268" spans="1:1" ht="14.25" customHeight="1" x14ac:dyDescent="0.35">
      <c r="A268" s="54"/>
    </row>
    <row r="269" spans="1:1" ht="14.25" customHeight="1" x14ac:dyDescent="0.35">
      <c r="A269" s="54"/>
    </row>
    <row r="270" spans="1:1" ht="14.25" customHeight="1" x14ac:dyDescent="0.35">
      <c r="A270" s="54"/>
    </row>
    <row r="271" spans="1:1" ht="14.25" customHeight="1" x14ac:dyDescent="0.35">
      <c r="A271" s="54"/>
    </row>
    <row r="272" spans="1:1" ht="14.25" customHeight="1" x14ac:dyDescent="0.35">
      <c r="A272" s="54"/>
    </row>
    <row r="273" spans="1:1" ht="14.25" customHeight="1" x14ac:dyDescent="0.35">
      <c r="A273" s="54"/>
    </row>
    <row r="274" spans="1:1" ht="14.25" customHeight="1" x14ac:dyDescent="0.35">
      <c r="A274" s="54"/>
    </row>
    <row r="275" spans="1:1" ht="14.25" customHeight="1" x14ac:dyDescent="0.35">
      <c r="A275" s="54"/>
    </row>
    <row r="276" spans="1:1" ht="14.25" customHeight="1" x14ac:dyDescent="0.35">
      <c r="A276" s="54"/>
    </row>
    <row r="277" spans="1:1" ht="14.25" customHeight="1" x14ac:dyDescent="0.35">
      <c r="A277" s="54"/>
    </row>
    <row r="278" spans="1:1" ht="14.25" customHeight="1" x14ac:dyDescent="0.35">
      <c r="A278" s="54"/>
    </row>
    <row r="279" spans="1:1" ht="14.25" customHeight="1" x14ac:dyDescent="0.35">
      <c r="A279" s="54"/>
    </row>
    <row r="280" spans="1:1" ht="14.25" customHeight="1" x14ac:dyDescent="0.35">
      <c r="A280" s="54"/>
    </row>
    <row r="281" spans="1:1" ht="14.25" customHeight="1" x14ac:dyDescent="0.35">
      <c r="A281" s="54"/>
    </row>
    <row r="282" spans="1:1" ht="14.25" customHeight="1" x14ac:dyDescent="0.35">
      <c r="A282" s="54"/>
    </row>
    <row r="283" spans="1:1" ht="14.25" customHeight="1" x14ac:dyDescent="0.35">
      <c r="A283" s="54"/>
    </row>
    <row r="284" spans="1:1" ht="14.25" customHeight="1" x14ac:dyDescent="0.35">
      <c r="A284" s="54"/>
    </row>
    <row r="285" spans="1:1" ht="14.25" customHeight="1" x14ac:dyDescent="0.35">
      <c r="A285" s="54"/>
    </row>
    <row r="286" spans="1:1" ht="14.25" customHeight="1" x14ac:dyDescent="0.35">
      <c r="A286" s="54"/>
    </row>
    <row r="287" spans="1:1" ht="14.25" customHeight="1" x14ac:dyDescent="0.35">
      <c r="A287" s="54"/>
    </row>
    <row r="288" spans="1:1" ht="14.25" customHeight="1" x14ac:dyDescent="0.35">
      <c r="A288" s="54"/>
    </row>
    <row r="289" spans="1:1" ht="14.25" customHeight="1" x14ac:dyDescent="0.35">
      <c r="A289" s="54"/>
    </row>
    <row r="290" spans="1:1" ht="14.25" customHeight="1" x14ac:dyDescent="0.35">
      <c r="A290" s="54"/>
    </row>
    <row r="291" spans="1:1" ht="14.25" customHeight="1" x14ac:dyDescent="0.35">
      <c r="A291" s="54"/>
    </row>
    <row r="292" spans="1:1" ht="14.25" customHeight="1" x14ac:dyDescent="0.35">
      <c r="A292" s="54"/>
    </row>
    <row r="293" spans="1:1" ht="14.25" customHeight="1" x14ac:dyDescent="0.35">
      <c r="A293" s="54"/>
    </row>
    <row r="294" spans="1:1" ht="14.25" customHeight="1" x14ac:dyDescent="0.35">
      <c r="A294" s="54"/>
    </row>
    <row r="295" spans="1:1" ht="14.25" customHeight="1" x14ac:dyDescent="0.35">
      <c r="A295" s="54"/>
    </row>
    <row r="296" spans="1:1" ht="14.25" customHeight="1" x14ac:dyDescent="0.35">
      <c r="A296" s="54"/>
    </row>
    <row r="297" spans="1:1" ht="14.25" customHeight="1" x14ac:dyDescent="0.35">
      <c r="A297" s="54"/>
    </row>
    <row r="298" spans="1:1" ht="14.25" customHeight="1" x14ac:dyDescent="0.35">
      <c r="A298" s="54"/>
    </row>
    <row r="299" spans="1:1" ht="14.25" customHeight="1" x14ac:dyDescent="0.35">
      <c r="A299" s="54"/>
    </row>
    <row r="300" spans="1:1" ht="14.25" customHeight="1" x14ac:dyDescent="0.35">
      <c r="A300" s="54"/>
    </row>
    <row r="301" spans="1:1" ht="14.25" customHeight="1" x14ac:dyDescent="0.35">
      <c r="A301" s="54"/>
    </row>
    <row r="302" spans="1:1" ht="14.25" customHeight="1" x14ac:dyDescent="0.35">
      <c r="A302" s="54"/>
    </row>
    <row r="303" spans="1:1" ht="14.25" customHeight="1" x14ac:dyDescent="0.35">
      <c r="A303" s="54"/>
    </row>
    <row r="304" spans="1:1" ht="14.25" customHeight="1" x14ac:dyDescent="0.35">
      <c r="A304" s="54"/>
    </row>
    <row r="305" spans="1:1" ht="14.25" customHeight="1" x14ac:dyDescent="0.35">
      <c r="A305" s="54"/>
    </row>
    <row r="306" spans="1:1" ht="14.25" customHeight="1" x14ac:dyDescent="0.35">
      <c r="A306" s="54"/>
    </row>
    <row r="307" spans="1:1" ht="14.25" customHeight="1" x14ac:dyDescent="0.35">
      <c r="A307" s="54"/>
    </row>
    <row r="308" spans="1:1" ht="14.25" customHeight="1" x14ac:dyDescent="0.35">
      <c r="A308" s="54"/>
    </row>
    <row r="309" spans="1:1" ht="14.25" customHeight="1" x14ac:dyDescent="0.35">
      <c r="A309" s="54"/>
    </row>
    <row r="310" spans="1:1" ht="14.25" customHeight="1" x14ac:dyDescent="0.35">
      <c r="A310" s="54"/>
    </row>
    <row r="311" spans="1:1" ht="14.25" customHeight="1" x14ac:dyDescent="0.35">
      <c r="A311" s="54"/>
    </row>
    <row r="312" spans="1:1" ht="14.25" customHeight="1" x14ac:dyDescent="0.35">
      <c r="A312" s="54"/>
    </row>
    <row r="313" spans="1:1" ht="14.25" customHeight="1" x14ac:dyDescent="0.35">
      <c r="A313" s="54"/>
    </row>
    <row r="314" spans="1:1" ht="14.25" customHeight="1" x14ac:dyDescent="0.35">
      <c r="A314" s="54"/>
    </row>
    <row r="315" spans="1:1" ht="14.25" customHeight="1" x14ac:dyDescent="0.35">
      <c r="A315" s="54"/>
    </row>
    <row r="316" spans="1:1" ht="14.25" customHeight="1" x14ac:dyDescent="0.35">
      <c r="A316" s="54"/>
    </row>
    <row r="317" spans="1:1" ht="14.25" customHeight="1" x14ac:dyDescent="0.35">
      <c r="A317" s="54"/>
    </row>
    <row r="318" spans="1:1" ht="14.25" customHeight="1" x14ac:dyDescent="0.35">
      <c r="A318" s="54"/>
    </row>
    <row r="319" spans="1:1" ht="14.25" customHeight="1" x14ac:dyDescent="0.35">
      <c r="A319" s="54"/>
    </row>
    <row r="320" spans="1:1" ht="14.25" customHeight="1" x14ac:dyDescent="0.35">
      <c r="A320" s="54"/>
    </row>
    <row r="321" spans="1:1" ht="14.25" customHeight="1" x14ac:dyDescent="0.35">
      <c r="A321" s="54"/>
    </row>
    <row r="322" spans="1:1" ht="14.25" customHeight="1" x14ac:dyDescent="0.35">
      <c r="A322" s="54"/>
    </row>
    <row r="323" spans="1:1" ht="14.25" customHeight="1" x14ac:dyDescent="0.35">
      <c r="A323" s="54"/>
    </row>
    <row r="324" spans="1:1" ht="14.25" customHeight="1" x14ac:dyDescent="0.35">
      <c r="A324" s="54"/>
    </row>
    <row r="325" spans="1:1" ht="14.25" customHeight="1" x14ac:dyDescent="0.35">
      <c r="A325" s="54"/>
    </row>
    <row r="326" spans="1:1" ht="14.25" customHeight="1" x14ac:dyDescent="0.35">
      <c r="A326" s="54"/>
    </row>
    <row r="327" spans="1:1" ht="14.25" customHeight="1" x14ac:dyDescent="0.35">
      <c r="A327" s="54"/>
    </row>
    <row r="328" spans="1:1" ht="14.25" customHeight="1" x14ac:dyDescent="0.35">
      <c r="A328" s="54"/>
    </row>
    <row r="329" spans="1:1" ht="14.25" customHeight="1" x14ac:dyDescent="0.35">
      <c r="A329" s="54"/>
    </row>
    <row r="330" spans="1:1" ht="14.25" customHeight="1" x14ac:dyDescent="0.35">
      <c r="A330" s="54"/>
    </row>
    <row r="331" spans="1:1" ht="14.25" customHeight="1" x14ac:dyDescent="0.35">
      <c r="A331" s="54"/>
    </row>
    <row r="332" spans="1:1" ht="14.25" customHeight="1" x14ac:dyDescent="0.35">
      <c r="A332" s="54"/>
    </row>
    <row r="333" spans="1:1" ht="14.25" customHeight="1" x14ac:dyDescent="0.35">
      <c r="A333" s="54"/>
    </row>
    <row r="334" spans="1:1" ht="14.25" customHeight="1" x14ac:dyDescent="0.35">
      <c r="A334" s="54"/>
    </row>
    <row r="335" spans="1:1" ht="14.25" customHeight="1" x14ac:dyDescent="0.35">
      <c r="A335" s="54"/>
    </row>
    <row r="336" spans="1:1" ht="14.25" customHeight="1" x14ac:dyDescent="0.35">
      <c r="A336" s="54"/>
    </row>
    <row r="337" spans="1:1" ht="14.25" customHeight="1" x14ac:dyDescent="0.35">
      <c r="A337" s="54"/>
    </row>
    <row r="338" spans="1:1" ht="14.25" customHeight="1" x14ac:dyDescent="0.35">
      <c r="A338" s="54"/>
    </row>
    <row r="339" spans="1:1" ht="14.25" customHeight="1" x14ac:dyDescent="0.35">
      <c r="A339" s="54"/>
    </row>
    <row r="340" spans="1:1" ht="14.25" customHeight="1" x14ac:dyDescent="0.35">
      <c r="A340" s="54"/>
    </row>
    <row r="341" spans="1:1" ht="14.25" customHeight="1" x14ac:dyDescent="0.35">
      <c r="A341" s="54"/>
    </row>
    <row r="342" spans="1:1" ht="14.25" customHeight="1" x14ac:dyDescent="0.35">
      <c r="A342" s="54"/>
    </row>
    <row r="343" spans="1:1" ht="14.25" customHeight="1" x14ac:dyDescent="0.35">
      <c r="A343" s="54"/>
    </row>
    <row r="344" spans="1:1" ht="14.25" customHeight="1" x14ac:dyDescent="0.35">
      <c r="A344" s="54"/>
    </row>
    <row r="345" spans="1:1" ht="14.25" customHeight="1" x14ac:dyDescent="0.35">
      <c r="A345" s="54"/>
    </row>
    <row r="346" spans="1:1" ht="14.25" customHeight="1" x14ac:dyDescent="0.35">
      <c r="A346" s="54"/>
    </row>
    <row r="347" spans="1:1" ht="14.25" customHeight="1" x14ac:dyDescent="0.35">
      <c r="A347" s="54"/>
    </row>
    <row r="348" spans="1:1" ht="14.25" customHeight="1" x14ac:dyDescent="0.35">
      <c r="A348" s="54"/>
    </row>
    <row r="349" spans="1:1" ht="14.25" customHeight="1" x14ac:dyDescent="0.35">
      <c r="A349" s="54"/>
    </row>
    <row r="350" spans="1:1" ht="14.25" customHeight="1" x14ac:dyDescent="0.35">
      <c r="A350" s="54"/>
    </row>
    <row r="351" spans="1:1" ht="14.25" customHeight="1" x14ac:dyDescent="0.35">
      <c r="A351" s="54"/>
    </row>
    <row r="352" spans="1:1" ht="14.25" customHeight="1" x14ac:dyDescent="0.35">
      <c r="A352" s="54"/>
    </row>
    <row r="353" spans="1:1" ht="14.25" customHeight="1" x14ac:dyDescent="0.35">
      <c r="A353" s="54"/>
    </row>
    <row r="354" spans="1:1" ht="14.25" customHeight="1" x14ac:dyDescent="0.35">
      <c r="A354" s="54"/>
    </row>
    <row r="355" spans="1:1" ht="14.25" customHeight="1" x14ac:dyDescent="0.35">
      <c r="A355" s="54"/>
    </row>
    <row r="356" spans="1:1" ht="14.25" customHeight="1" x14ac:dyDescent="0.35">
      <c r="A356" s="54"/>
    </row>
    <row r="357" spans="1:1" ht="14.25" customHeight="1" x14ac:dyDescent="0.35">
      <c r="A357" s="54"/>
    </row>
    <row r="358" spans="1:1" ht="14.25" customHeight="1" x14ac:dyDescent="0.35">
      <c r="A358" s="54"/>
    </row>
    <row r="359" spans="1:1" ht="14.25" customHeight="1" x14ac:dyDescent="0.35">
      <c r="A359" s="54"/>
    </row>
    <row r="360" spans="1:1" ht="14.25" customHeight="1" x14ac:dyDescent="0.35">
      <c r="A360" s="54"/>
    </row>
    <row r="361" spans="1:1" ht="14.25" customHeight="1" x14ac:dyDescent="0.35">
      <c r="A361" s="54"/>
    </row>
    <row r="362" spans="1:1" ht="14.25" customHeight="1" x14ac:dyDescent="0.35">
      <c r="A362" s="54"/>
    </row>
    <row r="363" spans="1:1" ht="14.25" customHeight="1" x14ac:dyDescent="0.35">
      <c r="A363" s="54"/>
    </row>
    <row r="364" spans="1:1" ht="14.25" customHeight="1" x14ac:dyDescent="0.35">
      <c r="A364" s="54"/>
    </row>
    <row r="365" spans="1:1" ht="14.25" customHeight="1" x14ac:dyDescent="0.35">
      <c r="A365" s="54"/>
    </row>
    <row r="366" spans="1:1" ht="14.25" customHeight="1" x14ac:dyDescent="0.35">
      <c r="A366" s="54"/>
    </row>
    <row r="367" spans="1:1" ht="14.25" customHeight="1" x14ac:dyDescent="0.35">
      <c r="A367" s="54"/>
    </row>
    <row r="368" spans="1:1" ht="14.25" customHeight="1" x14ac:dyDescent="0.35">
      <c r="A368" s="54"/>
    </row>
    <row r="369" spans="1:1" ht="14.25" customHeight="1" x14ac:dyDescent="0.35">
      <c r="A369" s="54"/>
    </row>
    <row r="370" spans="1:1" ht="14.25" customHeight="1" x14ac:dyDescent="0.35">
      <c r="A370" s="54"/>
    </row>
    <row r="371" spans="1:1" ht="14.25" customHeight="1" x14ac:dyDescent="0.35">
      <c r="A371" s="54"/>
    </row>
    <row r="372" spans="1:1" ht="14.25" customHeight="1" x14ac:dyDescent="0.35">
      <c r="A372" s="54"/>
    </row>
    <row r="373" spans="1:1" ht="14.25" customHeight="1" x14ac:dyDescent="0.35">
      <c r="A373" s="54"/>
    </row>
    <row r="374" spans="1:1" ht="14.25" customHeight="1" x14ac:dyDescent="0.35">
      <c r="A374" s="54"/>
    </row>
    <row r="375" spans="1:1" ht="14.25" customHeight="1" x14ac:dyDescent="0.35">
      <c r="A375" s="54"/>
    </row>
    <row r="376" spans="1:1" ht="14.25" customHeight="1" x14ac:dyDescent="0.35">
      <c r="A376" s="54"/>
    </row>
    <row r="377" spans="1:1" ht="14.25" customHeight="1" x14ac:dyDescent="0.35">
      <c r="A377" s="54"/>
    </row>
    <row r="378" spans="1:1" ht="14.25" customHeight="1" x14ac:dyDescent="0.35">
      <c r="A378" s="54"/>
    </row>
    <row r="379" spans="1:1" ht="14.25" customHeight="1" x14ac:dyDescent="0.35">
      <c r="A379" s="54"/>
    </row>
    <row r="380" spans="1:1" ht="14.25" customHeight="1" x14ac:dyDescent="0.35">
      <c r="A380" s="54"/>
    </row>
    <row r="381" spans="1:1" ht="14.25" customHeight="1" x14ac:dyDescent="0.35">
      <c r="A381" s="54"/>
    </row>
    <row r="382" spans="1:1" ht="14.25" customHeight="1" x14ac:dyDescent="0.35">
      <c r="A382" s="54"/>
    </row>
    <row r="383" spans="1:1" ht="14.25" customHeight="1" x14ac:dyDescent="0.35">
      <c r="A383" s="54"/>
    </row>
    <row r="384" spans="1:1" ht="14.25" customHeight="1" x14ac:dyDescent="0.35">
      <c r="A384" s="54"/>
    </row>
    <row r="385" spans="1:1" ht="14.25" customHeight="1" x14ac:dyDescent="0.35">
      <c r="A385" s="54"/>
    </row>
    <row r="386" spans="1:1" ht="14.25" customHeight="1" x14ac:dyDescent="0.35">
      <c r="A386" s="54"/>
    </row>
    <row r="387" spans="1:1" ht="14.25" customHeight="1" x14ac:dyDescent="0.35">
      <c r="A387" s="54"/>
    </row>
    <row r="388" spans="1:1" ht="14.25" customHeight="1" x14ac:dyDescent="0.35">
      <c r="A388" s="54"/>
    </row>
    <row r="389" spans="1:1" ht="14.25" customHeight="1" x14ac:dyDescent="0.35">
      <c r="A389" s="54"/>
    </row>
    <row r="390" spans="1:1" ht="14.25" customHeight="1" x14ac:dyDescent="0.35">
      <c r="A390" s="54"/>
    </row>
    <row r="391" spans="1:1" ht="14.25" customHeight="1" x14ac:dyDescent="0.35">
      <c r="A391" s="54"/>
    </row>
    <row r="392" spans="1:1" ht="14.25" customHeight="1" x14ac:dyDescent="0.35">
      <c r="A392" s="54"/>
    </row>
    <row r="393" spans="1:1" ht="14.25" customHeight="1" x14ac:dyDescent="0.35">
      <c r="A393" s="54"/>
    </row>
    <row r="394" spans="1:1" ht="14.25" customHeight="1" x14ac:dyDescent="0.35">
      <c r="A394" s="54"/>
    </row>
    <row r="395" spans="1:1" ht="14.25" customHeight="1" x14ac:dyDescent="0.35">
      <c r="A395" s="54"/>
    </row>
    <row r="396" spans="1:1" ht="14.25" customHeight="1" x14ac:dyDescent="0.35">
      <c r="A396" s="54"/>
    </row>
    <row r="397" spans="1:1" ht="14.25" customHeight="1" x14ac:dyDescent="0.35">
      <c r="A397" s="54"/>
    </row>
    <row r="398" spans="1:1" ht="14.25" customHeight="1" x14ac:dyDescent="0.35">
      <c r="A398" s="54"/>
    </row>
    <row r="399" spans="1:1" ht="14.25" customHeight="1" x14ac:dyDescent="0.35">
      <c r="A399" s="54"/>
    </row>
    <row r="400" spans="1:1" ht="14.25" customHeight="1" x14ac:dyDescent="0.35">
      <c r="A400" s="54"/>
    </row>
    <row r="401" spans="1:1" ht="14.25" customHeight="1" x14ac:dyDescent="0.35">
      <c r="A401" s="54"/>
    </row>
    <row r="402" spans="1:1" ht="14.25" customHeight="1" x14ac:dyDescent="0.35">
      <c r="A402" s="54"/>
    </row>
    <row r="403" spans="1:1" ht="14.25" customHeight="1" x14ac:dyDescent="0.35">
      <c r="A403" s="54"/>
    </row>
    <row r="404" spans="1:1" ht="14.25" customHeight="1" x14ac:dyDescent="0.35">
      <c r="A404" s="54"/>
    </row>
    <row r="405" spans="1:1" ht="14.25" customHeight="1" x14ac:dyDescent="0.35">
      <c r="A405" s="54"/>
    </row>
    <row r="406" spans="1:1" ht="14.25" customHeight="1" x14ac:dyDescent="0.35">
      <c r="A406" s="54"/>
    </row>
    <row r="407" spans="1:1" ht="14.25" customHeight="1" x14ac:dyDescent="0.35">
      <c r="A407" s="54"/>
    </row>
    <row r="408" spans="1:1" ht="14.25" customHeight="1" x14ac:dyDescent="0.35">
      <c r="A408" s="54"/>
    </row>
    <row r="409" spans="1:1" ht="14.25" customHeight="1" x14ac:dyDescent="0.35">
      <c r="A409" s="54"/>
    </row>
    <row r="410" spans="1:1" ht="14.25" customHeight="1" x14ac:dyDescent="0.35">
      <c r="A410" s="54"/>
    </row>
    <row r="411" spans="1:1" ht="14.25" customHeight="1" x14ac:dyDescent="0.35">
      <c r="A411" s="54"/>
    </row>
    <row r="412" spans="1:1" ht="14.25" customHeight="1" x14ac:dyDescent="0.35">
      <c r="A412" s="54"/>
    </row>
    <row r="413" spans="1:1" ht="14.25" customHeight="1" x14ac:dyDescent="0.35">
      <c r="A413" s="54"/>
    </row>
    <row r="414" spans="1:1" ht="14.25" customHeight="1" x14ac:dyDescent="0.35">
      <c r="A414" s="54"/>
    </row>
    <row r="415" spans="1:1" ht="14.25" customHeight="1" x14ac:dyDescent="0.35">
      <c r="A415" s="54"/>
    </row>
    <row r="416" spans="1:1" ht="14.25" customHeight="1" x14ac:dyDescent="0.35">
      <c r="A416" s="54"/>
    </row>
    <row r="417" spans="1:1" ht="14.25" customHeight="1" x14ac:dyDescent="0.35">
      <c r="A417" s="54"/>
    </row>
    <row r="418" spans="1:1" ht="14.25" customHeight="1" x14ac:dyDescent="0.35">
      <c r="A418" s="54"/>
    </row>
    <row r="419" spans="1:1" ht="14.25" customHeight="1" x14ac:dyDescent="0.35">
      <c r="A419" s="54"/>
    </row>
    <row r="420" spans="1:1" ht="14.25" customHeight="1" x14ac:dyDescent="0.35">
      <c r="A420" s="54"/>
    </row>
    <row r="421" spans="1:1" ht="14.25" customHeight="1" x14ac:dyDescent="0.35">
      <c r="A421" s="54"/>
    </row>
    <row r="422" spans="1:1" ht="14.25" customHeight="1" x14ac:dyDescent="0.35">
      <c r="A422" s="54"/>
    </row>
    <row r="423" spans="1:1" ht="14.25" customHeight="1" x14ac:dyDescent="0.35">
      <c r="A423" s="54"/>
    </row>
    <row r="424" spans="1:1" ht="14.25" customHeight="1" x14ac:dyDescent="0.35">
      <c r="A424" s="54"/>
    </row>
    <row r="425" spans="1:1" ht="14.25" customHeight="1" x14ac:dyDescent="0.35">
      <c r="A425" s="54"/>
    </row>
    <row r="426" spans="1:1" ht="14.25" customHeight="1" x14ac:dyDescent="0.35">
      <c r="A426" s="54"/>
    </row>
    <row r="427" spans="1:1" ht="14.25" customHeight="1" x14ac:dyDescent="0.35">
      <c r="A427" s="54"/>
    </row>
    <row r="428" spans="1:1" ht="14.25" customHeight="1" x14ac:dyDescent="0.35">
      <c r="A428" s="54"/>
    </row>
    <row r="429" spans="1:1" ht="14.25" customHeight="1" x14ac:dyDescent="0.35">
      <c r="A429" s="54"/>
    </row>
    <row r="430" spans="1:1" ht="14.25" customHeight="1" x14ac:dyDescent="0.35">
      <c r="A430" s="54"/>
    </row>
    <row r="431" spans="1:1" ht="14.25" customHeight="1" x14ac:dyDescent="0.35">
      <c r="A431" s="54"/>
    </row>
    <row r="432" spans="1:1" ht="14.25" customHeight="1" x14ac:dyDescent="0.35">
      <c r="A432" s="54"/>
    </row>
    <row r="433" spans="1:1" ht="14.25" customHeight="1" x14ac:dyDescent="0.35">
      <c r="A433" s="54"/>
    </row>
    <row r="434" spans="1:1" ht="14.25" customHeight="1" x14ac:dyDescent="0.35">
      <c r="A434" s="54"/>
    </row>
    <row r="435" spans="1:1" ht="14.25" customHeight="1" x14ac:dyDescent="0.35">
      <c r="A435" s="54"/>
    </row>
    <row r="436" spans="1:1" ht="14.25" customHeight="1" x14ac:dyDescent="0.35">
      <c r="A436" s="54"/>
    </row>
    <row r="437" spans="1:1" ht="14.25" customHeight="1" x14ac:dyDescent="0.35">
      <c r="A437" s="54"/>
    </row>
    <row r="438" spans="1:1" ht="14.25" customHeight="1" x14ac:dyDescent="0.35">
      <c r="A438" s="54"/>
    </row>
    <row r="439" spans="1:1" ht="14.25" customHeight="1" x14ac:dyDescent="0.35">
      <c r="A439" s="54"/>
    </row>
    <row r="440" spans="1:1" ht="14.25" customHeight="1" x14ac:dyDescent="0.35">
      <c r="A440" s="54"/>
    </row>
    <row r="441" spans="1:1" ht="14.25" customHeight="1" x14ac:dyDescent="0.35">
      <c r="A441" s="54"/>
    </row>
    <row r="442" spans="1:1" ht="14.25" customHeight="1" x14ac:dyDescent="0.35">
      <c r="A442" s="54"/>
    </row>
    <row r="443" spans="1:1" ht="14.25" customHeight="1" x14ac:dyDescent="0.35">
      <c r="A443" s="54"/>
    </row>
    <row r="444" spans="1:1" ht="14.25" customHeight="1" x14ac:dyDescent="0.35">
      <c r="A444" s="54"/>
    </row>
    <row r="445" spans="1:1" ht="14.25" customHeight="1" x14ac:dyDescent="0.35">
      <c r="A445" s="54"/>
    </row>
    <row r="446" spans="1:1" ht="14.25" customHeight="1" x14ac:dyDescent="0.35">
      <c r="A446" s="54"/>
    </row>
    <row r="447" spans="1:1" ht="14.25" customHeight="1" x14ac:dyDescent="0.35">
      <c r="A447" s="54"/>
    </row>
    <row r="448" spans="1:1" ht="14.25" customHeight="1" x14ac:dyDescent="0.35">
      <c r="A448" s="54"/>
    </row>
    <row r="449" spans="1:1" ht="14.25" customHeight="1" x14ac:dyDescent="0.35">
      <c r="A449" s="54"/>
    </row>
    <row r="450" spans="1:1" ht="14.25" customHeight="1" x14ac:dyDescent="0.35">
      <c r="A450" s="54"/>
    </row>
    <row r="451" spans="1:1" ht="14.25" customHeight="1" x14ac:dyDescent="0.35">
      <c r="A451" s="54"/>
    </row>
    <row r="452" spans="1:1" ht="14.25" customHeight="1" x14ac:dyDescent="0.35">
      <c r="A452" s="54"/>
    </row>
    <row r="453" spans="1:1" ht="14.25" customHeight="1" x14ac:dyDescent="0.35">
      <c r="A453" s="54"/>
    </row>
    <row r="454" spans="1:1" ht="14.25" customHeight="1" x14ac:dyDescent="0.35">
      <c r="A454" s="54"/>
    </row>
    <row r="455" spans="1:1" ht="14.25" customHeight="1" x14ac:dyDescent="0.35">
      <c r="A455" s="54"/>
    </row>
    <row r="456" spans="1:1" ht="14.25" customHeight="1" x14ac:dyDescent="0.35">
      <c r="A456" s="54"/>
    </row>
    <row r="457" spans="1:1" ht="14.25" customHeight="1" x14ac:dyDescent="0.35">
      <c r="A457" s="54"/>
    </row>
    <row r="458" spans="1:1" ht="14.25" customHeight="1" x14ac:dyDescent="0.35">
      <c r="A458" s="54"/>
    </row>
    <row r="459" spans="1:1" ht="14.25" customHeight="1" x14ac:dyDescent="0.35">
      <c r="A459" s="54"/>
    </row>
    <row r="460" spans="1:1" ht="14.25" customHeight="1" x14ac:dyDescent="0.35">
      <c r="A460" s="54"/>
    </row>
    <row r="461" spans="1:1" ht="14.25" customHeight="1" x14ac:dyDescent="0.35">
      <c r="A461" s="54"/>
    </row>
    <row r="462" spans="1:1" ht="14.25" customHeight="1" x14ac:dyDescent="0.35">
      <c r="A462" s="54"/>
    </row>
    <row r="463" spans="1:1" ht="14.25" customHeight="1" x14ac:dyDescent="0.35">
      <c r="A463" s="54"/>
    </row>
    <row r="464" spans="1:1" ht="14.25" customHeight="1" x14ac:dyDescent="0.35">
      <c r="A464" s="54"/>
    </row>
    <row r="465" spans="1:1" ht="14.25" customHeight="1" x14ac:dyDescent="0.35">
      <c r="A465" s="54"/>
    </row>
    <row r="466" spans="1:1" ht="14.25" customHeight="1" x14ac:dyDescent="0.35">
      <c r="A466" s="54"/>
    </row>
    <row r="467" spans="1:1" ht="14.25" customHeight="1" x14ac:dyDescent="0.35">
      <c r="A467" s="54"/>
    </row>
    <row r="468" spans="1:1" ht="14.25" customHeight="1" x14ac:dyDescent="0.35">
      <c r="A468" s="54"/>
    </row>
    <row r="469" spans="1:1" ht="14.25" customHeight="1" x14ac:dyDescent="0.35">
      <c r="A469" s="54"/>
    </row>
    <row r="470" spans="1:1" ht="14.25" customHeight="1" x14ac:dyDescent="0.35">
      <c r="A470" s="54"/>
    </row>
    <row r="471" spans="1:1" ht="14.25" customHeight="1" x14ac:dyDescent="0.35">
      <c r="A471" s="54"/>
    </row>
    <row r="472" spans="1:1" ht="14.25" customHeight="1" x14ac:dyDescent="0.35">
      <c r="A472" s="54"/>
    </row>
    <row r="473" spans="1:1" ht="14.25" customHeight="1" x14ac:dyDescent="0.35">
      <c r="A473" s="54"/>
    </row>
    <row r="474" spans="1:1" ht="14.25" customHeight="1" x14ac:dyDescent="0.35">
      <c r="A474" s="54"/>
    </row>
    <row r="475" spans="1:1" ht="14.25" customHeight="1" x14ac:dyDescent="0.35">
      <c r="A475" s="54"/>
    </row>
    <row r="476" spans="1:1" ht="14.25" customHeight="1" x14ac:dyDescent="0.35">
      <c r="A476" s="54"/>
    </row>
    <row r="477" spans="1:1" ht="14.25" customHeight="1" x14ac:dyDescent="0.35">
      <c r="A477" s="54"/>
    </row>
    <row r="478" spans="1:1" ht="14.25" customHeight="1" x14ac:dyDescent="0.35">
      <c r="A478" s="54"/>
    </row>
    <row r="479" spans="1:1" ht="14.25" customHeight="1" x14ac:dyDescent="0.35">
      <c r="A479" s="54"/>
    </row>
    <row r="480" spans="1:1" ht="14.25" customHeight="1" x14ac:dyDescent="0.35">
      <c r="A480" s="54"/>
    </row>
    <row r="481" spans="1:1" ht="14.25" customHeight="1" x14ac:dyDescent="0.35">
      <c r="A481" s="54"/>
    </row>
    <row r="482" spans="1:1" ht="14.25" customHeight="1" x14ac:dyDescent="0.35">
      <c r="A482" s="54"/>
    </row>
    <row r="483" spans="1:1" ht="14.25" customHeight="1" x14ac:dyDescent="0.35">
      <c r="A483" s="54"/>
    </row>
    <row r="484" spans="1:1" ht="14.25" customHeight="1" x14ac:dyDescent="0.35">
      <c r="A484" s="54"/>
    </row>
    <row r="485" spans="1:1" ht="14.25" customHeight="1" x14ac:dyDescent="0.35">
      <c r="A485" s="54"/>
    </row>
    <row r="486" spans="1:1" ht="14.25" customHeight="1" x14ac:dyDescent="0.35">
      <c r="A486" s="54"/>
    </row>
    <row r="487" spans="1:1" ht="14.25" customHeight="1" x14ac:dyDescent="0.35">
      <c r="A487" s="54"/>
    </row>
    <row r="488" spans="1:1" ht="14.25" customHeight="1" x14ac:dyDescent="0.35">
      <c r="A488" s="54"/>
    </row>
    <row r="489" spans="1:1" ht="14.25" customHeight="1" x14ac:dyDescent="0.35">
      <c r="A489" s="54"/>
    </row>
    <row r="490" spans="1:1" ht="14.25" customHeight="1" x14ac:dyDescent="0.35">
      <c r="A490" s="54"/>
    </row>
    <row r="491" spans="1:1" ht="14.25" customHeight="1" x14ac:dyDescent="0.35">
      <c r="A491" s="54"/>
    </row>
    <row r="492" spans="1:1" ht="14.25" customHeight="1" x14ac:dyDescent="0.35">
      <c r="A492" s="54"/>
    </row>
    <row r="493" spans="1:1" ht="14.25" customHeight="1" x14ac:dyDescent="0.35">
      <c r="A493" s="54"/>
    </row>
    <row r="494" spans="1:1" ht="14.25" customHeight="1" x14ac:dyDescent="0.35">
      <c r="A494" s="54"/>
    </row>
    <row r="495" spans="1:1" ht="14.25" customHeight="1" x14ac:dyDescent="0.35">
      <c r="A495" s="54"/>
    </row>
    <row r="496" spans="1:1" ht="14.25" customHeight="1" x14ac:dyDescent="0.35">
      <c r="A496" s="54"/>
    </row>
    <row r="497" spans="1:1" ht="14.25" customHeight="1" x14ac:dyDescent="0.35">
      <c r="A497" s="54"/>
    </row>
    <row r="498" spans="1:1" ht="14.25" customHeight="1" x14ac:dyDescent="0.35">
      <c r="A498" s="54"/>
    </row>
    <row r="499" spans="1:1" ht="14.25" customHeight="1" x14ac:dyDescent="0.35">
      <c r="A499" s="54"/>
    </row>
    <row r="500" spans="1:1" ht="14.25" customHeight="1" x14ac:dyDescent="0.35">
      <c r="A500" s="54"/>
    </row>
    <row r="501" spans="1:1" ht="14.25" customHeight="1" x14ac:dyDescent="0.35">
      <c r="A501" s="54"/>
    </row>
    <row r="502" spans="1:1" ht="14.25" customHeight="1" x14ac:dyDescent="0.35">
      <c r="A502" s="54"/>
    </row>
    <row r="503" spans="1:1" ht="14.25" customHeight="1" x14ac:dyDescent="0.35">
      <c r="A503" s="54"/>
    </row>
    <row r="504" spans="1:1" ht="14.25" customHeight="1" x14ac:dyDescent="0.35">
      <c r="A504" s="54"/>
    </row>
    <row r="505" spans="1:1" ht="14.25" customHeight="1" x14ac:dyDescent="0.35">
      <c r="A505" s="54"/>
    </row>
    <row r="506" spans="1:1" ht="14.25" customHeight="1" x14ac:dyDescent="0.35">
      <c r="A506" s="54"/>
    </row>
    <row r="507" spans="1:1" ht="14.25" customHeight="1" x14ac:dyDescent="0.35">
      <c r="A507" s="54"/>
    </row>
    <row r="508" spans="1:1" ht="14.25" customHeight="1" x14ac:dyDescent="0.35">
      <c r="A508" s="54"/>
    </row>
    <row r="509" spans="1:1" ht="14.25" customHeight="1" x14ac:dyDescent="0.35">
      <c r="A509" s="54"/>
    </row>
    <row r="510" spans="1:1" ht="14.25" customHeight="1" x14ac:dyDescent="0.35">
      <c r="A510" s="54"/>
    </row>
    <row r="511" spans="1:1" ht="14.25" customHeight="1" x14ac:dyDescent="0.35">
      <c r="A511" s="54"/>
    </row>
    <row r="512" spans="1:1" ht="14.25" customHeight="1" x14ac:dyDescent="0.35">
      <c r="A512" s="54"/>
    </row>
    <row r="513" spans="1:1" ht="14.25" customHeight="1" x14ac:dyDescent="0.35">
      <c r="A513" s="54"/>
    </row>
    <row r="514" spans="1:1" ht="14.25" customHeight="1" x14ac:dyDescent="0.35">
      <c r="A514" s="54"/>
    </row>
    <row r="515" spans="1:1" ht="14.25" customHeight="1" x14ac:dyDescent="0.35">
      <c r="A515" s="54"/>
    </row>
    <row r="516" spans="1:1" ht="14.25" customHeight="1" x14ac:dyDescent="0.35">
      <c r="A516" s="54"/>
    </row>
    <row r="517" spans="1:1" ht="14.25" customHeight="1" x14ac:dyDescent="0.35">
      <c r="A517" s="54"/>
    </row>
    <row r="518" spans="1:1" ht="14.25" customHeight="1" x14ac:dyDescent="0.35">
      <c r="A518" s="54"/>
    </row>
    <row r="519" spans="1:1" ht="14.25" customHeight="1" x14ac:dyDescent="0.35">
      <c r="A519" s="54"/>
    </row>
    <row r="520" spans="1:1" ht="14.25" customHeight="1" x14ac:dyDescent="0.35">
      <c r="A520" s="54"/>
    </row>
    <row r="521" spans="1:1" ht="14.25" customHeight="1" x14ac:dyDescent="0.35">
      <c r="A521" s="54"/>
    </row>
    <row r="522" spans="1:1" ht="14.25" customHeight="1" x14ac:dyDescent="0.35">
      <c r="A522" s="54"/>
    </row>
    <row r="523" spans="1:1" ht="14.25" customHeight="1" x14ac:dyDescent="0.35">
      <c r="A523" s="54"/>
    </row>
    <row r="524" spans="1:1" ht="14.25" customHeight="1" x14ac:dyDescent="0.35">
      <c r="A524" s="54"/>
    </row>
    <row r="525" spans="1:1" ht="14.25" customHeight="1" x14ac:dyDescent="0.35">
      <c r="A525" s="54"/>
    </row>
    <row r="526" spans="1:1" ht="14.25" customHeight="1" x14ac:dyDescent="0.35">
      <c r="A526" s="54"/>
    </row>
    <row r="527" spans="1:1" ht="14.25" customHeight="1" x14ac:dyDescent="0.35">
      <c r="A527" s="54"/>
    </row>
    <row r="528" spans="1:1" ht="14.25" customHeight="1" x14ac:dyDescent="0.35">
      <c r="A528" s="54"/>
    </row>
    <row r="529" spans="1:1" ht="14.25" customHeight="1" x14ac:dyDescent="0.35">
      <c r="A529" s="54"/>
    </row>
    <row r="530" spans="1:1" ht="14.25" customHeight="1" x14ac:dyDescent="0.35">
      <c r="A530" s="54"/>
    </row>
    <row r="531" spans="1:1" ht="14.25" customHeight="1" x14ac:dyDescent="0.35">
      <c r="A531" s="54"/>
    </row>
    <row r="532" spans="1:1" ht="14.25" customHeight="1" x14ac:dyDescent="0.35">
      <c r="A532" s="54"/>
    </row>
    <row r="533" spans="1:1" ht="14.25" customHeight="1" x14ac:dyDescent="0.35">
      <c r="A533" s="54"/>
    </row>
    <row r="534" spans="1:1" ht="14.25" customHeight="1" x14ac:dyDescent="0.35">
      <c r="A534" s="54"/>
    </row>
    <row r="535" spans="1:1" ht="14.25" customHeight="1" x14ac:dyDescent="0.35">
      <c r="A535" s="54"/>
    </row>
    <row r="536" spans="1:1" ht="14.25" customHeight="1" x14ac:dyDescent="0.35">
      <c r="A536" s="54"/>
    </row>
    <row r="537" spans="1:1" ht="14.25" customHeight="1" x14ac:dyDescent="0.35">
      <c r="A537" s="54"/>
    </row>
    <row r="538" spans="1:1" ht="14.25" customHeight="1" x14ac:dyDescent="0.35">
      <c r="A538" s="54"/>
    </row>
    <row r="539" spans="1:1" ht="14.25" customHeight="1" x14ac:dyDescent="0.35">
      <c r="A539" s="54"/>
    </row>
    <row r="540" spans="1:1" ht="14.25" customHeight="1" x14ac:dyDescent="0.35">
      <c r="A540" s="54"/>
    </row>
    <row r="541" spans="1:1" ht="14.25" customHeight="1" x14ac:dyDescent="0.35">
      <c r="A541" s="54"/>
    </row>
    <row r="542" spans="1:1" ht="14.25" customHeight="1" x14ac:dyDescent="0.35">
      <c r="A542" s="54"/>
    </row>
    <row r="543" spans="1:1" ht="14.25" customHeight="1" x14ac:dyDescent="0.35">
      <c r="A543" s="54"/>
    </row>
    <row r="544" spans="1:1" ht="14.25" customHeight="1" x14ac:dyDescent="0.35">
      <c r="A544" s="54"/>
    </row>
    <row r="545" spans="1:1" ht="14.25" customHeight="1" x14ac:dyDescent="0.35">
      <c r="A545" s="54"/>
    </row>
    <row r="546" spans="1:1" ht="14.25" customHeight="1" x14ac:dyDescent="0.35">
      <c r="A546" s="54"/>
    </row>
    <row r="547" spans="1:1" ht="14.25" customHeight="1" x14ac:dyDescent="0.35">
      <c r="A547" s="54"/>
    </row>
    <row r="548" spans="1:1" ht="14.25" customHeight="1" x14ac:dyDescent="0.35">
      <c r="A548" s="54"/>
    </row>
    <row r="549" spans="1:1" ht="14.25" customHeight="1" x14ac:dyDescent="0.35">
      <c r="A549" s="54"/>
    </row>
    <row r="550" spans="1:1" ht="14.25" customHeight="1" x14ac:dyDescent="0.35">
      <c r="A550" s="54"/>
    </row>
    <row r="551" spans="1:1" ht="14.25" customHeight="1" x14ac:dyDescent="0.35">
      <c r="A551" s="54"/>
    </row>
    <row r="552" spans="1:1" ht="14.25" customHeight="1" x14ac:dyDescent="0.35">
      <c r="A552" s="54"/>
    </row>
    <row r="553" spans="1:1" ht="14.25" customHeight="1" x14ac:dyDescent="0.35">
      <c r="A553" s="54"/>
    </row>
    <row r="554" spans="1:1" ht="14.25" customHeight="1" x14ac:dyDescent="0.35">
      <c r="A554" s="54"/>
    </row>
    <row r="555" spans="1:1" ht="14.25" customHeight="1" x14ac:dyDescent="0.35">
      <c r="A555" s="54"/>
    </row>
    <row r="556" spans="1:1" ht="14.25" customHeight="1" x14ac:dyDescent="0.35">
      <c r="A556" s="54"/>
    </row>
    <row r="557" spans="1:1" ht="14.25" customHeight="1" x14ac:dyDescent="0.35">
      <c r="A557" s="54"/>
    </row>
    <row r="558" spans="1:1" ht="14.25" customHeight="1" x14ac:dyDescent="0.35">
      <c r="A558" s="54"/>
    </row>
    <row r="559" spans="1:1" ht="14.25" customHeight="1" x14ac:dyDescent="0.35">
      <c r="A559" s="54"/>
    </row>
    <row r="560" spans="1:1" ht="14.25" customHeight="1" x14ac:dyDescent="0.35">
      <c r="A560" s="54"/>
    </row>
    <row r="561" spans="1:1" ht="14.25" customHeight="1" x14ac:dyDescent="0.35">
      <c r="A561" s="54"/>
    </row>
    <row r="562" spans="1:1" ht="14.25" customHeight="1" x14ac:dyDescent="0.35">
      <c r="A562" s="54"/>
    </row>
    <row r="563" spans="1:1" ht="14.25" customHeight="1" x14ac:dyDescent="0.35">
      <c r="A563" s="54"/>
    </row>
    <row r="564" spans="1:1" ht="14.25" customHeight="1" x14ac:dyDescent="0.35">
      <c r="A564" s="54"/>
    </row>
    <row r="565" spans="1:1" ht="14.25" customHeight="1" x14ac:dyDescent="0.35">
      <c r="A565" s="54"/>
    </row>
    <row r="566" spans="1:1" ht="14.25" customHeight="1" x14ac:dyDescent="0.35">
      <c r="A566" s="54"/>
    </row>
    <row r="567" spans="1:1" ht="14.25" customHeight="1" x14ac:dyDescent="0.35">
      <c r="A567" s="54"/>
    </row>
    <row r="568" spans="1:1" ht="14.25" customHeight="1" x14ac:dyDescent="0.35">
      <c r="A568" s="54"/>
    </row>
    <row r="569" spans="1:1" ht="14.25" customHeight="1" x14ac:dyDescent="0.35">
      <c r="A569" s="54"/>
    </row>
    <row r="570" spans="1:1" ht="14.25" customHeight="1" x14ac:dyDescent="0.35">
      <c r="A570" s="54"/>
    </row>
    <row r="571" spans="1:1" ht="14.25" customHeight="1" x14ac:dyDescent="0.35">
      <c r="A571" s="54"/>
    </row>
    <row r="572" spans="1:1" ht="14.25" customHeight="1" x14ac:dyDescent="0.35">
      <c r="A572" s="54"/>
    </row>
    <row r="573" spans="1:1" ht="14.25" customHeight="1" x14ac:dyDescent="0.35">
      <c r="A573" s="54"/>
    </row>
    <row r="574" spans="1:1" ht="14.25" customHeight="1" x14ac:dyDescent="0.35">
      <c r="A574" s="54"/>
    </row>
    <row r="575" spans="1:1" ht="14.25" customHeight="1" x14ac:dyDescent="0.35">
      <c r="A575" s="54"/>
    </row>
    <row r="576" spans="1:1" ht="14.25" customHeight="1" x14ac:dyDescent="0.35">
      <c r="A576" s="54"/>
    </row>
    <row r="577" spans="1:1" ht="14.25" customHeight="1" x14ac:dyDescent="0.35">
      <c r="A577" s="54"/>
    </row>
    <row r="578" spans="1:1" ht="14.25" customHeight="1" x14ac:dyDescent="0.35">
      <c r="A578" s="54"/>
    </row>
    <row r="579" spans="1:1" ht="14.25" customHeight="1" x14ac:dyDescent="0.35">
      <c r="A579" s="54"/>
    </row>
    <row r="580" spans="1:1" ht="14.25" customHeight="1" x14ac:dyDescent="0.35">
      <c r="A580" s="54"/>
    </row>
    <row r="581" spans="1:1" ht="14.25" customHeight="1" x14ac:dyDescent="0.35">
      <c r="A581" s="54"/>
    </row>
    <row r="582" spans="1:1" ht="14.25" customHeight="1" x14ac:dyDescent="0.35">
      <c r="A582" s="54"/>
    </row>
    <row r="583" spans="1:1" ht="14.25" customHeight="1" x14ac:dyDescent="0.35">
      <c r="A583" s="54"/>
    </row>
    <row r="584" spans="1:1" ht="14.25" customHeight="1" x14ac:dyDescent="0.35">
      <c r="A584" s="54"/>
    </row>
    <row r="585" spans="1:1" ht="14.25" customHeight="1" x14ac:dyDescent="0.35">
      <c r="A585" s="54"/>
    </row>
    <row r="586" spans="1:1" ht="14.25" customHeight="1" x14ac:dyDescent="0.35">
      <c r="A586" s="54"/>
    </row>
    <row r="587" spans="1:1" ht="14.25" customHeight="1" x14ac:dyDescent="0.35">
      <c r="A587" s="54"/>
    </row>
    <row r="588" spans="1:1" ht="14.25" customHeight="1" x14ac:dyDescent="0.35">
      <c r="A588" s="54"/>
    </row>
    <row r="589" spans="1:1" ht="14.25" customHeight="1" x14ac:dyDescent="0.35">
      <c r="A589" s="54"/>
    </row>
    <row r="590" spans="1:1" ht="14.25" customHeight="1" x14ac:dyDescent="0.35">
      <c r="A590" s="54"/>
    </row>
    <row r="591" spans="1:1" ht="14.25" customHeight="1" x14ac:dyDescent="0.35">
      <c r="A591" s="54"/>
    </row>
    <row r="592" spans="1:1" ht="14.25" customHeight="1" x14ac:dyDescent="0.35">
      <c r="A592" s="54"/>
    </row>
    <row r="593" spans="1:1" ht="14.25" customHeight="1" x14ac:dyDescent="0.35">
      <c r="A593" s="54"/>
    </row>
    <row r="594" spans="1:1" ht="14.25" customHeight="1" x14ac:dyDescent="0.35">
      <c r="A594" s="54"/>
    </row>
    <row r="595" spans="1:1" ht="14.25" customHeight="1" x14ac:dyDescent="0.35">
      <c r="A595" s="54"/>
    </row>
    <row r="596" spans="1:1" ht="14.25" customHeight="1" x14ac:dyDescent="0.35">
      <c r="A596" s="54"/>
    </row>
    <row r="597" spans="1:1" ht="14.25" customHeight="1" x14ac:dyDescent="0.35">
      <c r="A597" s="54"/>
    </row>
    <row r="598" spans="1:1" ht="14.25" customHeight="1" x14ac:dyDescent="0.35">
      <c r="A598" s="54"/>
    </row>
    <row r="599" spans="1:1" ht="14.25" customHeight="1" x14ac:dyDescent="0.35">
      <c r="A599" s="54"/>
    </row>
    <row r="600" spans="1:1" ht="14.25" customHeight="1" x14ac:dyDescent="0.35">
      <c r="A600" s="54"/>
    </row>
    <row r="601" spans="1:1" ht="14.25" customHeight="1" x14ac:dyDescent="0.35">
      <c r="A601" s="54"/>
    </row>
    <row r="602" spans="1:1" ht="14.25" customHeight="1" x14ac:dyDescent="0.35">
      <c r="A602" s="54"/>
    </row>
    <row r="603" spans="1:1" ht="14.25" customHeight="1" x14ac:dyDescent="0.35">
      <c r="A603" s="54"/>
    </row>
    <row r="604" spans="1:1" ht="14.25" customHeight="1" x14ac:dyDescent="0.35">
      <c r="A604" s="54"/>
    </row>
    <row r="605" spans="1:1" ht="14.25" customHeight="1" x14ac:dyDescent="0.35">
      <c r="A605" s="54"/>
    </row>
    <row r="606" spans="1:1" ht="14.25" customHeight="1" x14ac:dyDescent="0.35">
      <c r="A606" s="54"/>
    </row>
    <row r="607" spans="1:1" ht="14.25" customHeight="1" x14ac:dyDescent="0.35">
      <c r="A607" s="54"/>
    </row>
    <row r="608" spans="1:1" ht="14.25" customHeight="1" x14ac:dyDescent="0.35">
      <c r="A608" s="54"/>
    </row>
    <row r="609" spans="1:1" ht="14.25" customHeight="1" x14ac:dyDescent="0.35">
      <c r="A609" s="54"/>
    </row>
    <row r="610" spans="1:1" ht="14.25" customHeight="1" x14ac:dyDescent="0.35">
      <c r="A610" s="54"/>
    </row>
    <row r="611" spans="1:1" ht="14.25" customHeight="1" x14ac:dyDescent="0.35">
      <c r="A611" s="54"/>
    </row>
    <row r="612" spans="1:1" ht="14.25" customHeight="1" x14ac:dyDescent="0.35">
      <c r="A612" s="54"/>
    </row>
    <row r="613" spans="1:1" ht="14.25" customHeight="1" x14ac:dyDescent="0.35">
      <c r="A613" s="54"/>
    </row>
    <row r="614" spans="1:1" ht="14.25" customHeight="1" x14ac:dyDescent="0.35">
      <c r="A614" s="54"/>
    </row>
    <row r="615" spans="1:1" ht="14.25" customHeight="1" x14ac:dyDescent="0.35">
      <c r="A615" s="54"/>
    </row>
    <row r="616" spans="1:1" ht="14.25" customHeight="1" x14ac:dyDescent="0.35">
      <c r="A616" s="54"/>
    </row>
    <row r="617" spans="1:1" ht="14.25" customHeight="1" x14ac:dyDescent="0.35">
      <c r="A617" s="54"/>
    </row>
    <row r="618" spans="1:1" ht="14.25" customHeight="1" x14ac:dyDescent="0.35">
      <c r="A618" s="54"/>
    </row>
    <row r="619" spans="1:1" ht="14.25" customHeight="1" x14ac:dyDescent="0.35">
      <c r="A619" s="54"/>
    </row>
    <row r="620" spans="1:1" ht="14.25" customHeight="1" x14ac:dyDescent="0.35">
      <c r="A620" s="54"/>
    </row>
    <row r="621" spans="1:1" ht="14.25" customHeight="1" x14ac:dyDescent="0.35">
      <c r="A621" s="54"/>
    </row>
    <row r="622" spans="1:1" ht="14.25" customHeight="1" x14ac:dyDescent="0.35">
      <c r="A622" s="54"/>
    </row>
    <row r="623" spans="1:1" ht="14.25" customHeight="1" x14ac:dyDescent="0.35">
      <c r="A623" s="54"/>
    </row>
    <row r="624" spans="1:1" ht="14.25" customHeight="1" x14ac:dyDescent="0.35">
      <c r="A624" s="54"/>
    </row>
    <row r="625" spans="1:1" ht="14.25" customHeight="1" x14ac:dyDescent="0.35">
      <c r="A625" s="54"/>
    </row>
    <row r="626" spans="1:1" ht="14.25" customHeight="1" x14ac:dyDescent="0.35">
      <c r="A626" s="54"/>
    </row>
    <row r="627" spans="1:1" ht="14.25" customHeight="1" x14ac:dyDescent="0.35">
      <c r="A627" s="54"/>
    </row>
    <row r="628" spans="1:1" ht="14.25" customHeight="1" x14ac:dyDescent="0.35">
      <c r="A628" s="54"/>
    </row>
    <row r="629" spans="1:1" ht="14.25" customHeight="1" x14ac:dyDescent="0.35">
      <c r="A629" s="54"/>
    </row>
    <row r="630" spans="1:1" ht="14.25" customHeight="1" x14ac:dyDescent="0.35">
      <c r="A630" s="54"/>
    </row>
    <row r="631" spans="1:1" ht="14.25" customHeight="1" x14ac:dyDescent="0.35">
      <c r="A631" s="54"/>
    </row>
    <row r="632" spans="1:1" ht="14.25" customHeight="1" x14ac:dyDescent="0.35">
      <c r="A632" s="54"/>
    </row>
    <row r="633" spans="1:1" ht="14.25" customHeight="1" x14ac:dyDescent="0.35">
      <c r="A633" s="54"/>
    </row>
    <row r="634" spans="1:1" ht="14.25" customHeight="1" x14ac:dyDescent="0.35">
      <c r="A634" s="54"/>
    </row>
    <row r="635" spans="1:1" ht="14.25" customHeight="1" x14ac:dyDescent="0.35">
      <c r="A635" s="54"/>
    </row>
    <row r="636" spans="1:1" ht="14.25" customHeight="1" x14ac:dyDescent="0.35">
      <c r="A636" s="54"/>
    </row>
    <row r="637" spans="1:1" ht="14.25" customHeight="1" x14ac:dyDescent="0.35">
      <c r="A637" s="54"/>
    </row>
    <row r="638" spans="1:1" ht="14.25" customHeight="1" x14ac:dyDescent="0.35">
      <c r="A638" s="54"/>
    </row>
    <row r="639" spans="1:1" ht="14.25" customHeight="1" x14ac:dyDescent="0.35">
      <c r="A639" s="54"/>
    </row>
    <row r="640" spans="1:1" ht="14.25" customHeight="1" x14ac:dyDescent="0.35">
      <c r="A640" s="54"/>
    </row>
    <row r="641" spans="1:1" ht="14.25" customHeight="1" x14ac:dyDescent="0.35">
      <c r="A641" s="54"/>
    </row>
    <row r="642" spans="1:1" ht="14.25" customHeight="1" x14ac:dyDescent="0.35">
      <c r="A642" s="54"/>
    </row>
    <row r="643" spans="1:1" ht="14.25" customHeight="1" x14ac:dyDescent="0.35">
      <c r="A643" s="54"/>
    </row>
    <row r="644" spans="1:1" ht="14.25" customHeight="1" x14ac:dyDescent="0.35">
      <c r="A644" s="54"/>
    </row>
    <row r="645" spans="1:1" ht="14.25" customHeight="1" x14ac:dyDescent="0.35">
      <c r="A645" s="54"/>
    </row>
    <row r="646" spans="1:1" ht="14.25" customHeight="1" x14ac:dyDescent="0.35">
      <c r="A646" s="54"/>
    </row>
    <row r="647" spans="1:1" ht="14.25" customHeight="1" x14ac:dyDescent="0.35">
      <c r="A647" s="54"/>
    </row>
    <row r="648" spans="1:1" ht="14.25" customHeight="1" x14ac:dyDescent="0.35">
      <c r="A648" s="54"/>
    </row>
    <row r="649" spans="1:1" ht="14.25" customHeight="1" x14ac:dyDescent="0.35">
      <c r="A649" s="54"/>
    </row>
    <row r="650" spans="1:1" ht="14.25" customHeight="1" x14ac:dyDescent="0.35">
      <c r="A650" s="54"/>
    </row>
    <row r="651" spans="1:1" ht="14.25" customHeight="1" x14ac:dyDescent="0.35">
      <c r="A651" s="54"/>
    </row>
    <row r="652" spans="1:1" ht="14.25" customHeight="1" x14ac:dyDescent="0.35">
      <c r="A652" s="54"/>
    </row>
    <row r="653" spans="1:1" ht="14.25" customHeight="1" x14ac:dyDescent="0.35">
      <c r="A653" s="54"/>
    </row>
    <row r="654" spans="1:1" ht="14.25" customHeight="1" x14ac:dyDescent="0.35">
      <c r="A654" s="54"/>
    </row>
    <row r="655" spans="1:1" ht="14.25" customHeight="1" x14ac:dyDescent="0.35">
      <c r="A655" s="54"/>
    </row>
    <row r="656" spans="1:1" ht="14.25" customHeight="1" x14ac:dyDescent="0.35">
      <c r="A656" s="54"/>
    </row>
    <row r="657" spans="1:1" ht="14.25" customHeight="1" x14ac:dyDescent="0.35">
      <c r="A657" s="54"/>
    </row>
    <row r="658" spans="1:1" ht="14.25" customHeight="1" x14ac:dyDescent="0.35">
      <c r="A658" s="54"/>
    </row>
    <row r="659" spans="1:1" ht="14.25" customHeight="1" x14ac:dyDescent="0.35">
      <c r="A659" s="54"/>
    </row>
    <row r="660" spans="1:1" ht="14.25" customHeight="1" x14ac:dyDescent="0.35">
      <c r="A660" s="54"/>
    </row>
    <row r="661" spans="1:1" ht="14.25" customHeight="1" x14ac:dyDescent="0.35">
      <c r="A661" s="54"/>
    </row>
    <row r="662" spans="1:1" ht="14.25" customHeight="1" x14ac:dyDescent="0.35">
      <c r="A662" s="54"/>
    </row>
    <row r="663" spans="1:1" ht="14.25" customHeight="1" x14ac:dyDescent="0.35">
      <c r="A663" s="54"/>
    </row>
    <row r="664" spans="1:1" ht="14.25" customHeight="1" x14ac:dyDescent="0.35">
      <c r="A664" s="54"/>
    </row>
    <row r="665" spans="1:1" ht="14.25" customHeight="1" x14ac:dyDescent="0.35">
      <c r="A665" s="54"/>
    </row>
    <row r="666" spans="1:1" ht="14.25" customHeight="1" x14ac:dyDescent="0.35">
      <c r="A666" s="54"/>
    </row>
    <row r="667" spans="1:1" ht="14.25" customHeight="1" x14ac:dyDescent="0.35">
      <c r="A667" s="54"/>
    </row>
    <row r="668" spans="1:1" ht="14.25" customHeight="1" x14ac:dyDescent="0.35">
      <c r="A668" s="54"/>
    </row>
    <row r="669" spans="1:1" ht="14.25" customHeight="1" x14ac:dyDescent="0.35">
      <c r="A669" s="54"/>
    </row>
    <row r="670" spans="1:1" ht="14.25" customHeight="1" x14ac:dyDescent="0.35">
      <c r="A670" s="54"/>
    </row>
    <row r="671" spans="1:1" ht="14.25" customHeight="1" x14ac:dyDescent="0.35">
      <c r="A671" s="54"/>
    </row>
    <row r="672" spans="1:1" ht="14.25" customHeight="1" x14ac:dyDescent="0.35">
      <c r="A672" s="54"/>
    </row>
    <row r="673" spans="1:1" ht="14.25" customHeight="1" x14ac:dyDescent="0.35">
      <c r="A673" s="54"/>
    </row>
    <row r="674" spans="1:1" ht="14.25" customHeight="1" x14ac:dyDescent="0.35">
      <c r="A674" s="54"/>
    </row>
    <row r="675" spans="1:1" ht="14.25" customHeight="1" x14ac:dyDescent="0.35">
      <c r="A675" s="54"/>
    </row>
    <row r="676" spans="1:1" ht="14.25" customHeight="1" x14ac:dyDescent="0.35">
      <c r="A676" s="54"/>
    </row>
    <row r="677" spans="1:1" ht="14.25" customHeight="1" x14ac:dyDescent="0.35">
      <c r="A677" s="54"/>
    </row>
    <row r="678" spans="1:1" ht="14.25" customHeight="1" x14ac:dyDescent="0.35">
      <c r="A678" s="54"/>
    </row>
    <row r="679" spans="1:1" ht="14.25" customHeight="1" x14ac:dyDescent="0.35">
      <c r="A679" s="54"/>
    </row>
    <row r="680" spans="1:1" ht="14.25" customHeight="1" x14ac:dyDescent="0.35">
      <c r="A680" s="54"/>
    </row>
    <row r="681" spans="1:1" ht="14.25" customHeight="1" x14ac:dyDescent="0.35">
      <c r="A681" s="54"/>
    </row>
    <row r="682" spans="1:1" ht="14.25" customHeight="1" x14ac:dyDescent="0.35">
      <c r="A682" s="54"/>
    </row>
    <row r="683" spans="1:1" ht="14.25" customHeight="1" x14ac:dyDescent="0.35">
      <c r="A683" s="54"/>
    </row>
    <row r="684" spans="1:1" ht="14.25" customHeight="1" x14ac:dyDescent="0.35">
      <c r="A684" s="54"/>
    </row>
    <row r="685" spans="1:1" ht="14.25" customHeight="1" x14ac:dyDescent="0.35">
      <c r="A685" s="54"/>
    </row>
    <row r="686" spans="1:1" ht="14.25" customHeight="1" x14ac:dyDescent="0.35">
      <c r="A686" s="54"/>
    </row>
    <row r="687" spans="1:1" ht="14.25" customHeight="1" x14ac:dyDescent="0.35">
      <c r="A687" s="54"/>
    </row>
    <row r="688" spans="1:1" ht="14.25" customHeight="1" x14ac:dyDescent="0.35">
      <c r="A688" s="54"/>
    </row>
    <row r="689" spans="1:1" ht="14.25" customHeight="1" x14ac:dyDescent="0.35">
      <c r="A689" s="54"/>
    </row>
    <row r="690" spans="1:1" ht="14.25" customHeight="1" x14ac:dyDescent="0.35">
      <c r="A690" s="54"/>
    </row>
    <row r="691" spans="1:1" ht="14.25" customHeight="1" x14ac:dyDescent="0.35">
      <c r="A691" s="54"/>
    </row>
    <row r="692" spans="1:1" ht="14.25" customHeight="1" x14ac:dyDescent="0.35">
      <c r="A692" s="54"/>
    </row>
    <row r="693" spans="1:1" ht="14.25" customHeight="1" x14ac:dyDescent="0.35">
      <c r="A693" s="54"/>
    </row>
    <row r="694" spans="1:1" ht="14.25" customHeight="1" x14ac:dyDescent="0.35">
      <c r="A694" s="54"/>
    </row>
    <row r="695" spans="1:1" ht="14.25" customHeight="1" x14ac:dyDescent="0.35">
      <c r="A695" s="54"/>
    </row>
    <row r="696" spans="1:1" ht="14.25" customHeight="1" x14ac:dyDescent="0.35">
      <c r="A696" s="54"/>
    </row>
    <row r="697" spans="1:1" ht="14.25" customHeight="1" x14ac:dyDescent="0.35">
      <c r="A697" s="54"/>
    </row>
    <row r="698" spans="1:1" ht="14.25" customHeight="1" x14ac:dyDescent="0.35">
      <c r="A698" s="54"/>
    </row>
    <row r="699" spans="1:1" ht="14.25" customHeight="1" x14ac:dyDescent="0.35">
      <c r="A699" s="54"/>
    </row>
    <row r="700" spans="1:1" ht="14.25" customHeight="1" x14ac:dyDescent="0.35">
      <c r="A700" s="54"/>
    </row>
    <row r="701" spans="1:1" ht="14.25" customHeight="1" x14ac:dyDescent="0.35">
      <c r="A701" s="54"/>
    </row>
    <row r="702" spans="1:1" ht="14.25" customHeight="1" x14ac:dyDescent="0.35">
      <c r="A702" s="54"/>
    </row>
    <row r="703" spans="1:1" ht="14.25" customHeight="1" x14ac:dyDescent="0.35">
      <c r="A703" s="54"/>
    </row>
    <row r="704" spans="1:1" ht="14.25" customHeight="1" x14ac:dyDescent="0.35">
      <c r="A704" s="54"/>
    </row>
    <row r="705" spans="1:1" ht="14.25" customHeight="1" x14ac:dyDescent="0.35">
      <c r="A705" s="54"/>
    </row>
    <row r="706" spans="1:1" ht="14.25" customHeight="1" x14ac:dyDescent="0.35">
      <c r="A706" s="54"/>
    </row>
    <row r="707" spans="1:1" ht="14.25" customHeight="1" x14ac:dyDescent="0.35">
      <c r="A707" s="54"/>
    </row>
    <row r="708" spans="1:1" ht="14.25" customHeight="1" x14ac:dyDescent="0.35">
      <c r="A708" s="54"/>
    </row>
    <row r="709" spans="1:1" ht="14.25" customHeight="1" x14ac:dyDescent="0.35">
      <c r="A709" s="54"/>
    </row>
    <row r="710" spans="1:1" ht="14.25" customHeight="1" x14ac:dyDescent="0.35">
      <c r="A710" s="54"/>
    </row>
    <row r="711" spans="1:1" ht="14.25" customHeight="1" x14ac:dyDescent="0.35">
      <c r="A711" s="54"/>
    </row>
    <row r="712" spans="1:1" ht="14.25" customHeight="1" x14ac:dyDescent="0.35">
      <c r="A712" s="54"/>
    </row>
    <row r="713" spans="1:1" ht="14.25" customHeight="1" x14ac:dyDescent="0.35">
      <c r="A713" s="54"/>
    </row>
    <row r="714" spans="1:1" ht="14.25" customHeight="1" x14ac:dyDescent="0.35">
      <c r="A714" s="54"/>
    </row>
    <row r="715" spans="1:1" ht="14.25" customHeight="1" x14ac:dyDescent="0.35">
      <c r="A715" s="54"/>
    </row>
    <row r="716" spans="1:1" ht="14.25" customHeight="1" x14ac:dyDescent="0.35">
      <c r="A716" s="54"/>
    </row>
    <row r="717" spans="1:1" ht="14.25" customHeight="1" x14ac:dyDescent="0.35">
      <c r="A717" s="54"/>
    </row>
    <row r="718" spans="1:1" ht="14.25" customHeight="1" x14ac:dyDescent="0.35">
      <c r="A718" s="54"/>
    </row>
    <row r="719" spans="1:1" ht="14.25" customHeight="1" x14ac:dyDescent="0.35">
      <c r="A719" s="54"/>
    </row>
    <row r="720" spans="1:1" ht="14.25" customHeight="1" x14ac:dyDescent="0.35">
      <c r="A720" s="54"/>
    </row>
    <row r="721" spans="1:1" ht="14.25" customHeight="1" x14ac:dyDescent="0.35">
      <c r="A721" s="54"/>
    </row>
    <row r="722" spans="1:1" ht="14.25" customHeight="1" x14ac:dyDescent="0.35">
      <c r="A722" s="54"/>
    </row>
    <row r="723" spans="1:1" ht="14.25" customHeight="1" x14ac:dyDescent="0.35">
      <c r="A723" s="54"/>
    </row>
    <row r="724" spans="1:1" ht="14.25" customHeight="1" x14ac:dyDescent="0.35">
      <c r="A724" s="54"/>
    </row>
    <row r="725" spans="1:1" ht="14.25" customHeight="1" x14ac:dyDescent="0.35">
      <c r="A725" s="54"/>
    </row>
    <row r="726" spans="1:1" ht="14.25" customHeight="1" x14ac:dyDescent="0.35">
      <c r="A726" s="54"/>
    </row>
    <row r="727" spans="1:1" ht="14.25" customHeight="1" x14ac:dyDescent="0.35">
      <c r="A727" s="54"/>
    </row>
    <row r="728" spans="1:1" ht="14.25" customHeight="1" x14ac:dyDescent="0.35">
      <c r="A728" s="54"/>
    </row>
    <row r="729" spans="1:1" ht="14.25" customHeight="1" x14ac:dyDescent="0.35">
      <c r="A729" s="54"/>
    </row>
    <row r="730" spans="1:1" ht="14.25" customHeight="1" x14ac:dyDescent="0.35">
      <c r="A730" s="54"/>
    </row>
    <row r="731" spans="1:1" ht="14.25" customHeight="1" x14ac:dyDescent="0.35">
      <c r="A731" s="54"/>
    </row>
    <row r="732" spans="1:1" ht="14.25" customHeight="1" x14ac:dyDescent="0.35">
      <c r="A732" s="54"/>
    </row>
    <row r="733" spans="1:1" ht="14.25" customHeight="1" x14ac:dyDescent="0.35">
      <c r="A733" s="54"/>
    </row>
    <row r="734" spans="1:1" ht="14.25" customHeight="1" x14ac:dyDescent="0.35">
      <c r="A734" s="54"/>
    </row>
    <row r="735" spans="1:1" ht="14.25" customHeight="1" x14ac:dyDescent="0.35">
      <c r="A735" s="54"/>
    </row>
    <row r="736" spans="1:1" ht="14.25" customHeight="1" x14ac:dyDescent="0.35">
      <c r="A736" s="54"/>
    </row>
    <row r="737" spans="1:1" ht="14.25" customHeight="1" x14ac:dyDescent="0.35">
      <c r="A737" s="54"/>
    </row>
    <row r="738" spans="1:1" ht="14.25" customHeight="1" x14ac:dyDescent="0.35">
      <c r="A738" s="54"/>
    </row>
    <row r="739" spans="1:1" ht="14.25" customHeight="1" x14ac:dyDescent="0.35">
      <c r="A739" s="54"/>
    </row>
    <row r="740" spans="1:1" ht="14.25" customHeight="1" x14ac:dyDescent="0.35">
      <c r="A740" s="54"/>
    </row>
    <row r="741" spans="1:1" ht="14.25" customHeight="1" x14ac:dyDescent="0.35">
      <c r="A741" s="54"/>
    </row>
    <row r="742" spans="1:1" ht="14.25" customHeight="1" x14ac:dyDescent="0.35">
      <c r="A742" s="54"/>
    </row>
    <row r="743" spans="1:1" ht="14.25" customHeight="1" x14ac:dyDescent="0.35">
      <c r="A743" s="54"/>
    </row>
    <row r="744" spans="1:1" ht="14.25" customHeight="1" x14ac:dyDescent="0.35">
      <c r="A744" s="54"/>
    </row>
    <row r="745" spans="1:1" ht="14.25" customHeight="1" x14ac:dyDescent="0.35">
      <c r="A745" s="54"/>
    </row>
    <row r="746" spans="1:1" ht="14.25" customHeight="1" x14ac:dyDescent="0.35">
      <c r="A746" s="54"/>
    </row>
    <row r="747" spans="1:1" ht="14.25" customHeight="1" x14ac:dyDescent="0.35">
      <c r="A747" s="54"/>
    </row>
    <row r="748" spans="1:1" ht="14.25" customHeight="1" x14ac:dyDescent="0.35">
      <c r="A748" s="54"/>
    </row>
    <row r="749" spans="1:1" ht="14.25" customHeight="1" x14ac:dyDescent="0.35">
      <c r="A749" s="54"/>
    </row>
    <row r="750" spans="1:1" ht="14.25" customHeight="1" x14ac:dyDescent="0.35">
      <c r="A750" s="54"/>
    </row>
    <row r="751" spans="1:1" ht="14.25" customHeight="1" x14ac:dyDescent="0.35">
      <c r="A751" s="54"/>
    </row>
    <row r="752" spans="1:1" ht="14.25" customHeight="1" x14ac:dyDescent="0.35">
      <c r="A752" s="54"/>
    </row>
    <row r="753" spans="1:1" ht="14.25" customHeight="1" x14ac:dyDescent="0.35">
      <c r="A753" s="54"/>
    </row>
    <row r="754" spans="1:1" ht="14.25" customHeight="1" x14ac:dyDescent="0.35">
      <c r="A754" s="54"/>
    </row>
    <row r="755" spans="1:1" ht="14.25" customHeight="1" x14ac:dyDescent="0.35">
      <c r="A755" s="54"/>
    </row>
    <row r="756" spans="1:1" ht="14.25" customHeight="1" x14ac:dyDescent="0.35">
      <c r="A756" s="54"/>
    </row>
    <row r="757" spans="1:1" ht="14.25" customHeight="1" x14ac:dyDescent="0.35">
      <c r="A757" s="54"/>
    </row>
    <row r="758" spans="1:1" ht="14.25" customHeight="1" x14ac:dyDescent="0.35">
      <c r="A758" s="54"/>
    </row>
    <row r="759" spans="1:1" ht="14.25" customHeight="1" x14ac:dyDescent="0.35">
      <c r="A759" s="54"/>
    </row>
    <row r="760" spans="1:1" ht="14.25" customHeight="1" x14ac:dyDescent="0.35">
      <c r="A760" s="54"/>
    </row>
    <row r="761" spans="1:1" ht="14.25" customHeight="1" x14ac:dyDescent="0.35">
      <c r="A761" s="54"/>
    </row>
    <row r="762" spans="1:1" ht="14.25" customHeight="1" x14ac:dyDescent="0.35">
      <c r="A762" s="54"/>
    </row>
    <row r="763" spans="1:1" ht="14.25" customHeight="1" x14ac:dyDescent="0.35">
      <c r="A763" s="54"/>
    </row>
    <row r="764" spans="1:1" ht="14.25" customHeight="1" x14ac:dyDescent="0.35">
      <c r="A764" s="54"/>
    </row>
    <row r="765" spans="1:1" ht="14.25" customHeight="1" x14ac:dyDescent="0.35">
      <c r="A765" s="54"/>
    </row>
    <row r="766" spans="1:1" ht="14.25" customHeight="1" x14ac:dyDescent="0.35">
      <c r="A766" s="54"/>
    </row>
    <row r="767" spans="1:1" ht="14.25" customHeight="1" x14ac:dyDescent="0.35">
      <c r="A767" s="54"/>
    </row>
    <row r="768" spans="1:1" ht="14.25" customHeight="1" x14ac:dyDescent="0.35">
      <c r="A768" s="54"/>
    </row>
    <row r="769" spans="1:1" ht="14.25" customHeight="1" x14ac:dyDescent="0.35">
      <c r="A769" s="54"/>
    </row>
    <row r="770" spans="1:1" ht="14.25" customHeight="1" x14ac:dyDescent="0.35">
      <c r="A770" s="54"/>
    </row>
    <row r="771" spans="1:1" ht="14.25" customHeight="1" x14ac:dyDescent="0.35">
      <c r="A771" s="54"/>
    </row>
    <row r="772" spans="1:1" ht="14.25" customHeight="1" x14ac:dyDescent="0.35">
      <c r="A772" s="54"/>
    </row>
    <row r="773" spans="1:1" ht="14.25" customHeight="1" x14ac:dyDescent="0.35">
      <c r="A773" s="54"/>
    </row>
    <row r="774" spans="1:1" ht="14.25" customHeight="1" x14ac:dyDescent="0.35">
      <c r="A774" s="54"/>
    </row>
    <row r="775" spans="1:1" ht="14.25" customHeight="1" x14ac:dyDescent="0.35">
      <c r="A775" s="54"/>
    </row>
    <row r="776" spans="1:1" ht="14.25" customHeight="1" x14ac:dyDescent="0.35">
      <c r="A776" s="54"/>
    </row>
    <row r="777" spans="1:1" ht="14.25" customHeight="1" x14ac:dyDescent="0.35">
      <c r="A777" s="54"/>
    </row>
    <row r="778" spans="1:1" ht="14.25" customHeight="1" x14ac:dyDescent="0.35">
      <c r="A778" s="54"/>
    </row>
    <row r="779" spans="1:1" ht="14.25" customHeight="1" x14ac:dyDescent="0.35">
      <c r="A779" s="54"/>
    </row>
    <row r="780" spans="1:1" ht="14.25" customHeight="1" x14ac:dyDescent="0.35">
      <c r="A780" s="54"/>
    </row>
    <row r="781" spans="1:1" ht="14.25" customHeight="1" x14ac:dyDescent="0.35">
      <c r="A781" s="54"/>
    </row>
    <row r="782" spans="1:1" ht="14.25" customHeight="1" x14ac:dyDescent="0.35">
      <c r="A782" s="54"/>
    </row>
    <row r="783" spans="1:1" ht="14.25" customHeight="1" x14ac:dyDescent="0.35">
      <c r="A783" s="54"/>
    </row>
    <row r="784" spans="1:1" ht="14.25" customHeight="1" x14ac:dyDescent="0.35">
      <c r="A784" s="54"/>
    </row>
    <row r="785" spans="1:1" ht="14.25" customHeight="1" x14ac:dyDescent="0.35">
      <c r="A785" s="54"/>
    </row>
    <row r="786" spans="1:1" ht="14.25" customHeight="1" x14ac:dyDescent="0.35">
      <c r="A786" s="54"/>
    </row>
    <row r="787" spans="1:1" ht="14.25" customHeight="1" x14ac:dyDescent="0.35">
      <c r="A787" s="54"/>
    </row>
    <row r="788" spans="1:1" ht="14.25" customHeight="1" x14ac:dyDescent="0.35">
      <c r="A788" s="54"/>
    </row>
    <row r="789" spans="1:1" ht="14.25" customHeight="1" x14ac:dyDescent="0.35">
      <c r="A789" s="54"/>
    </row>
    <row r="790" spans="1:1" ht="14.25" customHeight="1" x14ac:dyDescent="0.35">
      <c r="A790" s="54"/>
    </row>
    <row r="791" spans="1:1" ht="14.25" customHeight="1" x14ac:dyDescent="0.35">
      <c r="A791" s="54"/>
    </row>
    <row r="792" spans="1:1" ht="14.25" customHeight="1" x14ac:dyDescent="0.35">
      <c r="A792" s="54"/>
    </row>
    <row r="793" spans="1:1" ht="14.25" customHeight="1" x14ac:dyDescent="0.35">
      <c r="A793" s="54"/>
    </row>
    <row r="794" spans="1:1" ht="14.25" customHeight="1" x14ac:dyDescent="0.35">
      <c r="A794" s="54"/>
    </row>
    <row r="795" spans="1:1" ht="14.25" customHeight="1" x14ac:dyDescent="0.35">
      <c r="A795" s="54"/>
    </row>
    <row r="796" spans="1:1" ht="14.25" customHeight="1" x14ac:dyDescent="0.35">
      <c r="A796" s="54"/>
    </row>
    <row r="797" spans="1:1" ht="14.25" customHeight="1" x14ac:dyDescent="0.35">
      <c r="A797" s="54"/>
    </row>
    <row r="798" spans="1:1" ht="14.25" customHeight="1" x14ac:dyDescent="0.35">
      <c r="A798" s="54"/>
    </row>
    <row r="799" spans="1:1" ht="14.25" customHeight="1" x14ac:dyDescent="0.35">
      <c r="A799" s="54"/>
    </row>
    <row r="800" spans="1:1" ht="14.25" customHeight="1" x14ac:dyDescent="0.35">
      <c r="A800" s="54"/>
    </row>
    <row r="801" spans="1:1" ht="14.25" customHeight="1" x14ac:dyDescent="0.35">
      <c r="A801" s="54"/>
    </row>
    <row r="802" spans="1:1" ht="14.25" customHeight="1" x14ac:dyDescent="0.35">
      <c r="A802" s="54"/>
    </row>
    <row r="803" spans="1:1" ht="14.25" customHeight="1" x14ac:dyDescent="0.35">
      <c r="A803" s="54"/>
    </row>
    <row r="804" spans="1:1" ht="14.25" customHeight="1" x14ac:dyDescent="0.35">
      <c r="A804" s="54"/>
    </row>
    <row r="805" spans="1:1" ht="14.25" customHeight="1" x14ac:dyDescent="0.35">
      <c r="A805" s="54"/>
    </row>
    <row r="806" spans="1:1" ht="14.25" customHeight="1" x14ac:dyDescent="0.35">
      <c r="A806" s="54"/>
    </row>
    <row r="807" spans="1:1" ht="14.25" customHeight="1" x14ac:dyDescent="0.35">
      <c r="A807" s="54"/>
    </row>
    <row r="808" spans="1:1" ht="14.25" customHeight="1" x14ac:dyDescent="0.35">
      <c r="A808" s="54"/>
    </row>
    <row r="809" spans="1:1" ht="14.25" customHeight="1" x14ac:dyDescent="0.35">
      <c r="A809" s="54"/>
    </row>
    <row r="810" spans="1:1" ht="14.25" customHeight="1" x14ac:dyDescent="0.35">
      <c r="A810" s="54"/>
    </row>
    <row r="811" spans="1:1" ht="14.25" customHeight="1" x14ac:dyDescent="0.35">
      <c r="A811" s="54"/>
    </row>
    <row r="812" spans="1:1" ht="14.25" customHeight="1" x14ac:dyDescent="0.35">
      <c r="A812" s="54"/>
    </row>
    <row r="813" spans="1:1" ht="14.25" customHeight="1" x14ac:dyDescent="0.35">
      <c r="A813" s="54"/>
    </row>
    <row r="814" spans="1:1" ht="14.25" customHeight="1" x14ac:dyDescent="0.35">
      <c r="A814" s="54"/>
    </row>
    <row r="815" spans="1:1" ht="14.25" customHeight="1" x14ac:dyDescent="0.35">
      <c r="A815" s="54"/>
    </row>
    <row r="816" spans="1:1" ht="14.25" customHeight="1" x14ac:dyDescent="0.35">
      <c r="A816" s="54"/>
    </row>
    <row r="817" spans="1:1" ht="14.25" customHeight="1" x14ac:dyDescent="0.35">
      <c r="A817" s="54"/>
    </row>
    <row r="818" spans="1:1" ht="14.25" customHeight="1" x14ac:dyDescent="0.35">
      <c r="A818" s="54"/>
    </row>
    <row r="819" spans="1:1" ht="14.25" customHeight="1" x14ac:dyDescent="0.35">
      <c r="A819" s="54"/>
    </row>
    <row r="820" spans="1:1" ht="14.25" customHeight="1" x14ac:dyDescent="0.35">
      <c r="A820" s="54"/>
    </row>
    <row r="821" spans="1:1" ht="14.25" customHeight="1" x14ac:dyDescent="0.35">
      <c r="A821" s="54"/>
    </row>
    <row r="822" spans="1:1" ht="14.25" customHeight="1" x14ac:dyDescent="0.35">
      <c r="A822" s="54"/>
    </row>
    <row r="823" spans="1:1" ht="14.25" customHeight="1" x14ac:dyDescent="0.35">
      <c r="A823" s="54"/>
    </row>
    <row r="824" spans="1:1" ht="14.25" customHeight="1" x14ac:dyDescent="0.35">
      <c r="A824" s="54"/>
    </row>
    <row r="825" spans="1:1" ht="14.25" customHeight="1" x14ac:dyDescent="0.35">
      <c r="A825" s="54"/>
    </row>
    <row r="826" spans="1:1" ht="14.25" customHeight="1" x14ac:dyDescent="0.35">
      <c r="A826" s="54"/>
    </row>
    <row r="827" spans="1:1" ht="14.25" customHeight="1" x14ac:dyDescent="0.35">
      <c r="A827" s="54"/>
    </row>
    <row r="828" spans="1:1" ht="14.25" customHeight="1" x14ac:dyDescent="0.35">
      <c r="A828" s="54"/>
    </row>
    <row r="829" spans="1:1" ht="14.25" customHeight="1" x14ac:dyDescent="0.35">
      <c r="A829" s="54"/>
    </row>
    <row r="830" spans="1:1" ht="14.25" customHeight="1" x14ac:dyDescent="0.35">
      <c r="A830" s="54"/>
    </row>
    <row r="831" spans="1:1" ht="14.25" customHeight="1" x14ac:dyDescent="0.35">
      <c r="A831" s="54"/>
    </row>
    <row r="832" spans="1:1" ht="14.25" customHeight="1" x14ac:dyDescent="0.35">
      <c r="A832" s="54"/>
    </row>
    <row r="833" spans="1:1" ht="14.25" customHeight="1" x14ac:dyDescent="0.35">
      <c r="A833" s="54"/>
    </row>
    <row r="834" spans="1:1" ht="14.25" customHeight="1" x14ac:dyDescent="0.35">
      <c r="A834" s="54"/>
    </row>
    <row r="835" spans="1:1" ht="14.25" customHeight="1" x14ac:dyDescent="0.35">
      <c r="A835" s="54"/>
    </row>
    <row r="836" spans="1:1" ht="14.25" customHeight="1" x14ac:dyDescent="0.35">
      <c r="A836" s="54"/>
    </row>
    <row r="837" spans="1:1" ht="14.25" customHeight="1" x14ac:dyDescent="0.35">
      <c r="A837" s="54"/>
    </row>
    <row r="838" spans="1:1" ht="14.25" customHeight="1" x14ac:dyDescent="0.35">
      <c r="A838" s="54"/>
    </row>
    <row r="839" spans="1:1" ht="14.25" customHeight="1" x14ac:dyDescent="0.35">
      <c r="A839" s="54"/>
    </row>
    <row r="840" spans="1:1" ht="14.25" customHeight="1" x14ac:dyDescent="0.35">
      <c r="A840" s="54"/>
    </row>
    <row r="841" spans="1:1" ht="14.25" customHeight="1" x14ac:dyDescent="0.35">
      <c r="A841" s="54"/>
    </row>
    <row r="842" spans="1:1" ht="14.25" customHeight="1" x14ac:dyDescent="0.35">
      <c r="A842" s="54"/>
    </row>
    <row r="843" spans="1:1" ht="14.25" customHeight="1" x14ac:dyDescent="0.35">
      <c r="A843" s="54"/>
    </row>
    <row r="844" spans="1:1" ht="14.25" customHeight="1" x14ac:dyDescent="0.35">
      <c r="A844" s="54"/>
    </row>
    <row r="845" spans="1:1" ht="14.25" customHeight="1" x14ac:dyDescent="0.35">
      <c r="A845" s="54"/>
    </row>
    <row r="846" spans="1:1" ht="14.25" customHeight="1" x14ac:dyDescent="0.35">
      <c r="A846" s="54"/>
    </row>
    <row r="847" spans="1:1" ht="14.25" customHeight="1" x14ac:dyDescent="0.35">
      <c r="A847" s="54"/>
    </row>
    <row r="848" spans="1:1" ht="14.25" customHeight="1" x14ac:dyDescent="0.35">
      <c r="A848" s="54"/>
    </row>
    <row r="849" spans="1:1" ht="14.25" customHeight="1" x14ac:dyDescent="0.35">
      <c r="A849" s="54"/>
    </row>
    <row r="850" spans="1:1" ht="14.25" customHeight="1" x14ac:dyDescent="0.35">
      <c r="A850" s="54"/>
    </row>
    <row r="851" spans="1:1" ht="14.25" customHeight="1" x14ac:dyDescent="0.35">
      <c r="A851" s="54"/>
    </row>
    <row r="852" spans="1:1" ht="14.25" customHeight="1" x14ac:dyDescent="0.35">
      <c r="A852" s="54"/>
    </row>
    <row r="853" spans="1:1" ht="14.25" customHeight="1" x14ac:dyDescent="0.35">
      <c r="A853" s="54"/>
    </row>
    <row r="854" spans="1:1" ht="14.25" customHeight="1" x14ac:dyDescent="0.35">
      <c r="A854" s="54"/>
    </row>
    <row r="855" spans="1:1" ht="14.25" customHeight="1" x14ac:dyDescent="0.35">
      <c r="A855" s="54"/>
    </row>
    <row r="856" spans="1:1" ht="14.25" customHeight="1" x14ac:dyDescent="0.35">
      <c r="A856" s="54"/>
    </row>
    <row r="857" spans="1:1" ht="14.25" customHeight="1" x14ac:dyDescent="0.35">
      <c r="A857" s="54"/>
    </row>
    <row r="858" spans="1:1" ht="14.25" customHeight="1" x14ac:dyDescent="0.35">
      <c r="A858" s="54"/>
    </row>
    <row r="859" spans="1:1" ht="14.25" customHeight="1" x14ac:dyDescent="0.35">
      <c r="A859" s="54"/>
    </row>
    <row r="860" spans="1:1" ht="14.25" customHeight="1" x14ac:dyDescent="0.35">
      <c r="A860" s="54"/>
    </row>
    <row r="861" spans="1:1" ht="14.25" customHeight="1" x14ac:dyDescent="0.35">
      <c r="A861" s="54"/>
    </row>
    <row r="862" spans="1:1" ht="14.25" customHeight="1" x14ac:dyDescent="0.35">
      <c r="A862" s="54"/>
    </row>
    <row r="863" spans="1:1" ht="14.25" customHeight="1" x14ac:dyDescent="0.35">
      <c r="A863" s="54"/>
    </row>
    <row r="864" spans="1:1" ht="14.25" customHeight="1" x14ac:dyDescent="0.35">
      <c r="A864" s="54"/>
    </row>
    <row r="865" spans="1:1" ht="14.25" customHeight="1" x14ac:dyDescent="0.35">
      <c r="A865" s="54"/>
    </row>
    <row r="866" spans="1:1" ht="14.25" customHeight="1" x14ac:dyDescent="0.35">
      <c r="A866" s="54"/>
    </row>
    <row r="867" spans="1:1" ht="14.25" customHeight="1" x14ac:dyDescent="0.35">
      <c r="A867" s="54"/>
    </row>
    <row r="868" spans="1:1" ht="14.25" customHeight="1" x14ac:dyDescent="0.35">
      <c r="A868" s="54"/>
    </row>
    <row r="869" spans="1:1" ht="14.25" customHeight="1" x14ac:dyDescent="0.35">
      <c r="A869" s="54"/>
    </row>
    <row r="870" spans="1:1" ht="14.25" customHeight="1" x14ac:dyDescent="0.35">
      <c r="A870" s="54"/>
    </row>
    <row r="871" spans="1:1" ht="14.25" customHeight="1" x14ac:dyDescent="0.35">
      <c r="A871" s="54"/>
    </row>
    <row r="872" spans="1:1" ht="14.25" customHeight="1" x14ac:dyDescent="0.35">
      <c r="A872" s="54"/>
    </row>
    <row r="873" spans="1:1" ht="14.25" customHeight="1" x14ac:dyDescent="0.35">
      <c r="A873" s="54"/>
    </row>
    <row r="874" spans="1:1" ht="14.25" customHeight="1" x14ac:dyDescent="0.35">
      <c r="A874" s="54"/>
    </row>
    <row r="875" spans="1:1" ht="14.25" customHeight="1" x14ac:dyDescent="0.35">
      <c r="A875" s="54"/>
    </row>
    <row r="876" spans="1:1" ht="14.25" customHeight="1" x14ac:dyDescent="0.35">
      <c r="A876" s="54"/>
    </row>
    <row r="877" spans="1:1" ht="14.25" customHeight="1" x14ac:dyDescent="0.35">
      <c r="A877" s="54"/>
    </row>
    <row r="878" spans="1:1" ht="14.25" customHeight="1" x14ac:dyDescent="0.35">
      <c r="A878" s="54"/>
    </row>
    <row r="879" spans="1:1" ht="14.25" customHeight="1" x14ac:dyDescent="0.35">
      <c r="A879" s="54"/>
    </row>
    <row r="880" spans="1:1" ht="14.25" customHeight="1" x14ac:dyDescent="0.35">
      <c r="A880" s="54"/>
    </row>
    <row r="881" spans="1:1" ht="14.25" customHeight="1" x14ac:dyDescent="0.35">
      <c r="A881" s="54"/>
    </row>
    <row r="882" spans="1:1" ht="14.25" customHeight="1" x14ac:dyDescent="0.35">
      <c r="A882" s="54"/>
    </row>
    <row r="883" spans="1:1" ht="14.25" customHeight="1" x14ac:dyDescent="0.35">
      <c r="A883" s="54"/>
    </row>
    <row r="884" spans="1:1" ht="14.25" customHeight="1" x14ac:dyDescent="0.35">
      <c r="A884" s="54"/>
    </row>
    <row r="885" spans="1:1" ht="14.25" customHeight="1" x14ac:dyDescent="0.35">
      <c r="A885" s="54"/>
    </row>
    <row r="886" spans="1:1" ht="14.25" customHeight="1" x14ac:dyDescent="0.35">
      <c r="A886" s="54"/>
    </row>
    <row r="887" spans="1:1" ht="14.25" customHeight="1" x14ac:dyDescent="0.35">
      <c r="A887" s="54"/>
    </row>
    <row r="888" spans="1:1" ht="14.25" customHeight="1" x14ac:dyDescent="0.35">
      <c r="A888" s="54"/>
    </row>
    <row r="889" spans="1:1" ht="14.25" customHeight="1" x14ac:dyDescent="0.35">
      <c r="A889" s="54"/>
    </row>
    <row r="890" spans="1:1" ht="14.25" customHeight="1" x14ac:dyDescent="0.35">
      <c r="A890" s="54"/>
    </row>
    <row r="891" spans="1:1" ht="14.25" customHeight="1" x14ac:dyDescent="0.35">
      <c r="A891" s="54"/>
    </row>
    <row r="892" spans="1:1" ht="14.25" customHeight="1" x14ac:dyDescent="0.35">
      <c r="A892" s="54"/>
    </row>
    <row r="893" spans="1:1" ht="14.25" customHeight="1" x14ac:dyDescent="0.35">
      <c r="A893" s="54"/>
    </row>
    <row r="894" spans="1:1" ht="14.25" customHeight="1" x14ac:dyDescent="0.35">
      <c r="A894" s="54"/>
    </row>
    <row r="895" spans="1:1" ht="14.25" customHeight="1" x14ac:dyDescent="0.35">
      <c r="A895" s="54"/>
    </row>
    <row r="896" spans="1:1" ht="14.25" customHeight="1" x14ac:dyDescent="0.35">
      <c r="A896" s="54"/>
    </row>
    <row r="897" spans="1:1" ht="14.25" customHeight="1" x14ac:dyDescent="0.35">
      <c r="A897" s="54"/>
    </row>
    <row r="898" spans="1:1" ht="14.25" customHeight="1" x14ac:dyDescent="0.35">
      <c r="A898" s="54"/>
    </row>
    <row r="899" spans="1:1" ht="14.25" customHeight="1" x14ac:dyDescent="0.35">
      <c r="A899" s="54"/>
    </row>
    <row r="900" spans="1:1" ht="14.25" customHeight="1" x14ac:dyDescent="0.35">
      <c r="A900" s="54"/>
    </row>
    <row r="901" spans="1:1" ht="14.25" customHeight="1" x14ac:dyDescent="0.35">
      <c r="A901" s="54"/>
    </row>
    <row r="902" spans="1:1" ht="14.25" customHeight="1" x14ac:dyDescent="0.35">
      <c r="A902" s="54"/>
    </row>
    <row r="903" spans="1:1" ht="14.25" customHeight="1" x14ac:dyDescent="0.35">
      <c r="A903" s="54"/>
    </row>
    <row r="904" spans="1:1" ht="14.25" customHeight="1" x14ac:dyDescent="0.35">
      <c r="A904" s="54"/>
    </row>
    <row r="905" spans="1:1" ht="14.25" customHeight="1" x14ac:dyDescent="0.35">
      <c r="A905" s="54"/>
    </row>
    <row r="906" spans="1:1" ht="14.25" customHeight="1" x14ac:dyDescent="0.35">
      <c r="A906" s="54"/>
    </row>
    <row r="907" spans="1:1" ht="14.25" customHeight="1" x14ac:dyDescent="0.35">
      <c r="A907" s="54"/>
    </row>
    <row r="908" spans="1:1" ht="14.25" customHeight="1" x14ac:dyDescent="0.35">
      <c r="A908" s="54"/>
    </row>
    <row r="909" spans="1:1" ht="14.25" customHeight="1" x14ac:dyDescent="0.35">
      <c r="A909" s="54"/>
    </row>
    <row r="910" spans="1:1" ht="14.25" customHeight="1" x14ac:dyDescent="0.35">
      <c r="A910" s="54"/>
    </row>
    <row r="911" spans="1:1" ht="14.25" customHeight="1" x14ac:dyDescent="0.35">
      <c r="A911" s="54"/>
    </row>
    <row r="912" spans="1:1" ht="14.25" customHeight="1" x14ac:dyDescent="0.35">
      <c r="A912" s="54"/>
    </row>
    <row r="913" spans="1:1" ht="14.25" customHeight="1" x14ac:dyDescent="0.35">
      <c r="A913" s="54"/>
    </row>
    <row r="914" spans="1:1" ht="14.25" customHeight="1" x14ac:dyDescent="0.35">
      <c r="A914" s="54"/>
    </row>
    <row r="915" spans="1:1" ht="14.25" customHeight="1" x14ac:dyDescent="0.35">
      <c r="A915" s="54"/>
    </row>
    <row r="916" spans="1:1" ht="14.25" customHeight="1" x14ac:dyDescent="0.35">
      <c r="A916" s="54"/>
    </row>
    <row r="917" spans="1:1" ht="14.25" customHeight="1" x14ac:dyDescent="0.35">
      <c r="A917" s="54"/>
    </row>
    <row r="918" spans="1:1" ht="14.25" customHeight="1" x14ac:dyDescent="0.35">
      <c r="A918" s="54"/>
    </row>
    <row r="919" spans="1:1" ht="14.25" customHeight="1" x14ac:dyDescent="0.35">
      <c r="A919" s="54"/>
    </row>
    <row r="920" spans="1:1" ht="14.25" customHeight="1" x14ac:dyDescent="0.35">
      <c r="A920" s="54"/>
    </row>
    <row r="921" spans="1:1" ht="14.25" customHeight="1" x14ac:dyDescent="0.35">
      <c r="A921" s="54"/>
    </row>
    <row r="922" spans="1:1" ht="14.25" customHeight="1" x14ac:dyDescent="0.35">
      <c r="A922" s="54"/>
    </row>
    <row r="923" spans="1:1" ht="14.25" customHeight="1" x14ac:dyDescent="0.35">
      <c r="A923" s="54"/>
    </row>
    <row r="924" spans="1:1" ht="14.25" customHeight="1" x14ac:dyDescent="0.35">
      <c r="A924" s="54"/>
    </row>
    <row r="925" spans="1:1" ht="14.25" customHeight="1" x14ac:dyDescent="0.35">
      <c r="A925" s="54"/>
    </row>
    <row r="926" spans="1:1" ht="14.25" customHeight="1" x14ac:dyDescent="0.35">
      <c r="A926" s="54"/>
    </row>
    <row r="927" spans="1:1" ht="14.25" customHeight="1" x14ac:dyDescent="0.35">
      <c r="A927" s="54"/>
    </row>
    <row r="928" spans="1:1" ht="14.25" customHeight="1" x14ac:dyDescent="0.35">
      <c r="A928" s="54"/>
    </row>
    <row r="929" spans="1:1" ht="14.25" customHeight="1" x14ac:dyDescent="0.35">
      <c r="A929" s="54"/>
    </row>
    <row r="930" spans="1:1" ht="14.25" customHeight="1" x14ac:dyDescent="0.35">
      <c r="A930" s="54"/>
    </row>
    <row r="931" spans="1:1" ht="14.25" customHeight="1" x14ac:dyDescent="0.35">
      <c r="A931" s="54"/>
    </row>
    <row r="932" spans="1:1" ht="14.25" customHeight="1" x14ac:dyDescent="0.35">
      <c r="A932" s="54"/>
    </row>
    <row r="933" spans="1:1" ht="14.25" customHeight="1" x14ac:dyDescent="0.35">
      <c r="A933" s="54"/>
    </row>
    <row r="934" spans="1:1" ht="14.25" customHeight="1" x14ac:dyDescent="0.35">
      <c r="A934" s="54"/>
    </row>
    <row r="935" spans="1:1" ht="14.25" customHeight="1" x14ac:dyDescent="0.35">
      <c r="A935" s="54"/>
    </row>
    <row r="936" spans="1:1" ht="14.25" customHeight="1" x14ac:dyDescent="0.35">
      <c r="A936" s="54"/>
    </row>
    <row r="937" spans="1:1" ht="14.25" customHeight="1" x14ac:dyDescent="0.35">
      <c r="A937" s="54"/>
    </row>
    <row r="938" spans="1:1" ht="14.25" customHeight="1" x14ac:dyDescent="0.35">
      <c r="A938" s="54"/>
    </row>
    <row r="939" spans="1:1" ht="14.25" customHeight="1" x14ac:dyDescent="0.35">
      <c r="A939" s="54"/>
    </row>
    <row r="940" spans="1:1" ht="14.25" customHeight="1" x14ac:dyDescent="0.35">
      <c r="A940" s="54"/>
    </row>
    <row r="941" spans="1:1" ht="14.25" customHeight="1" x14ac:dyDescent="0.35">
      <c r="A941" s="54"/>
    </row>
    <row r="942" spans="1:1" ht="14.25" customHeight="1" x14ac:dyDescent="0.35">
      <c r="A942" s="54"/>
    </row>
    <row r="943" spans="1:1" ht="14.25" customHeight="1" x14ac:dyDescent="0.35">
      <c r="A943" s="54"/>
    </row>
    <row r="944" spans="1:1" ht="14.25" customHeight="1" x14ac:dyDescent="0.35">
      <c r="A944" s="54"/>
    </row>
    <row r="945" spans="1:1" ht="14.25" customHeight="1" x14ac:dyDescent="0.35">
      <c r="A945" s="54"/>
    </row>
    <row r="946" spans="1:1" ht="14.25" customHeight="1" x14ac:dyDescent="0.35">
      <c r="A946" s="54"/>
    </row>
    <row r="947" spans="1:1" ht="14.25" customHeight="1" x14ac:dyDescent="0.35">
      <c r="A947" s="54"/>
    </row>
    <row r="948" spans="1:1" ht="14.25" customHeight="1" x14ac:dyDescent="0.35">
      <c r="A948" s="54"/>
    </row>
    <row r="949" spans="1:1" ht="14.25" customHeight="1" x14ac:dyDescent="0.35">
      <c r="A949" s="54"/>
    </row>
    <row r="950" spans="1:1" ht="14.25" customHeight="1" x14ac:dyDescent="0.35">
      <c r="A950" s="54"/>
    </row>
    <row r="951" spans="1:1" ht="14.25" customHeight="1" x14ac:dyDescent="0.35">
      <c r="A951" s="54"/>
    </row>
    <row r="952" spans="1:1" ht="14.25" customHeight="1" x14ac:dyDescent="0.35">
      <c r="A952" s="54"/>
    </row>
    <row r="953" spans="1:1" ht="14.25" customHeight="1" x14ac:dyDescent="0.35">
      <c r="A953" s="54"/>
    </row>
    <row r="954" spans="1:1" ht="14.25" customHeight="1" x14ac:dyDescent="0.35">
      <c r="A954" s="54"/>
    </row>
    <row r="955" spans="1:1" ht="14.25" customHeight="1" x14ac:dyDescent="0.35">
      <c r="A955" s="54"/>
    </row>
    <row r="956" spans="1:1" ht="14.25" customHeight="1" x14ac:dyDescent="0.35">
      <c r="A956" s="54"/>
    </row>
    <row r="957" spans="1:1" ht="14.25" customHeight="1" x14ac:dyDescent="0.35">
      <c r="A957" s="54"/>
    </row>
    <row r="958" spans="1:1" ht="14.25" customHeight="1" x14ac:dyDescent="0.35">
      <c r="A958" s="54"/>
    </row>
    <row r="959" spans="1:1" ht="14.25" customHeight="1" x14ac:dyDescent="0.35">
      <c r="A959" s="54"/>
    </row>
    <row r="960" spans="1:1" ht="14.25" customHeight="1" x14ac:dyDescent="0.35">
      <c r="A960" s="54"/>
    </row>
    <row r="961" spans="1:1" ht="14.25" customHeight="1" x14ac:dyDescent="0.35">
      <c r="A961" s="54"/>
    </row>
    <row r="962" spans="1:1" ht="14.25" customHeight="1" x14ac:dyDescent="0.35">
      <c r="A962" s="54"/>
    </row>
    <row r="963" spans="1:1" ht="14.25" customHeight="1" x14ac:dyDescent="0.35">
      <c r="A963" s="54"/>
    </row>
    <row r="964" spans="1:1" ht="14.25" customHeight="1" x14ac:dyDescent="0.35">
      <c r="A964" s="54"/>
    </row>
    <row r="965" spans="1:1" ht="14.25" customHeight="1" x14ac:dyDescent="0.35">
      <c r="A965" s="54"/>
    </row>
    <row r="966" spans="1:1" ht="14.25" customHeight="1" x14ac:dyDescent="0.35">
      <c r="A966" s="54"/>
    </row>
    <row r="967" spans="1:1" ht="14.25" customHeight="1" x14ac:dyDescent="0.35">
      <c r="A967" s="54"/>
    </row>
    <row r="968" spans="1:1" ht="14.25" customHeight="1" x14ac:dyDescent="0.35">
      <c r="A968" s="54"/>
    </row>
    <row r="969" spans="1:1" ht="14.25" customHeight="1" x14ac:dyDescent="0.35">
      <c r="A969" s="54"/>
    </row>
    <row r="970" spans="1:1" ht="14.25" customHeight="1" x14ac:dyDescent="0.35">
      <c r="A970" s="54"/>
    </row>
    <row r="971" spans="1:1" ht="14.25" customHeight="1" x14ac:dyDescent="0.35">
      <c r="A971" s="54"/>
    </row>
    <row r="972" spans="1:1" ht="14.25" customHeight="1" x14ac:dyDescent="0.35">
      <c r="A972" s="54"/>
    </row>
    <row r="973" spans="1:1" ht="14.25" customHeight="1" x14ac:dyDescent="0.35">
      <c r="A973" s="54"/>
    </row>
    <row r="974" spans="1:1" ht="14.25" customHeight="1" x14ac:dyDescent="0.35">
      <c r="A974" s="54"/>
    </row>
    <row r="975" spans="1:1" ht="14.25" customHeight="1" x14ac:dyDescent="0.35">
      <c r="A975" s="54"/>
    </row>
    <row r="976" spans="1:1" ht="14.25" customHeight="1" x14ac:dyDescent="0.35">
      <c r="A976" s="54"/>
    </row>
    <row r="977" spans="1:1" ht="14.25" customHeight="1" x14ac:dyDescent="0.35">
      <c r="A977" s="54"/>
    </row>
    <row r="978" spans="1:1" ht="14.25" customHeight="1" x14ac:dyDescent="0.35">
      <c r="A978" s="54"/>
    </row>
    <row r="979" spans="1:1" ht="14.25" customHeight="1" x14ac:dyDescent="0.35">
      <c r="A979" s="54"/>
    </row>
    <row r="980" spans="1:1" ht="14.25" customHeight="1" x14ac:dyDescent="0.35">
      <c r="A980" s="54"/>
    </row>
    <row r="981" spans="1:1" ht="14.25" customHeight="1" x14ac:dyDescent="0.35">
      <c r="A981" s="54"/>
    </row>
    <row r="982" spans="1:1" ht="14.25" customHeight="1" x14ac:dyDescent="0.35">
      <c r="A982" s="54"/>
    </row>
    <row r="983" spans="1:1" ht="14.25" customHeight="1" x14ac:dyDescent="0.35">
      <c r="A983" s="54"/>
    </row>
    <row r="984" spans="1:1" ht="14.25" customHeight="1" x14ac:dyDescent="0.35">
      <c r="A984" s="54"/>
    </row>
    <row r="985" spans="1:1" ht="14.25" customHeight="1" x14ac:dyDescent="0.35">
      <c r="A985" s="54"/>
    </row>
    <row r="986" spans="1:1" ht="14.25" customHeight="1" x14ac:dyDescent="0.35">
      <c r="A986" s="54"/>
    </row>
    <row r="987" spans="1:1" ht="14.25" customHeight="1" x14ac:dyDescent="0.35">
      <c r="A987" s="54"/>
    </row>
    <row r="988" spans="1:1" ht="14.25" customHeight="1" x14ac:dyDescent="0.35">
      <c r="A988" s="54"/>
    </row>
    <row r="989" spans="1:1" ht="14.25" customHeight="1" x14ac:dyDescent="0.35">
      <c r="A989" s="54"/>
    </row>
    <row r="990" spans="1:1" ht="14.25" customHeight="1" x14ac:dyDescent="0.35">
      <c r="A990" s="54"/>
    </row>
    <row r="991" spans="1:1" ht="14.25" customHeight="1" x14ac:dyDescent="0.35">
      <c r="A991" s="54"/>
    </row>
    <row r="992" spans="1:1" ht="14.25" customHeight="1" x14ac:dyDescent="0.35">
      <c r="A992" s="54"/>
    </row>
    <row r="993" spans="1:1" ht="14.25" customHeight="1" x14ac:dyDescent="0.35">
      <c r="A993" s="54"/>
    </row>
    <row r="994" spans="1:1" ht="14.25" customHeight="1" x14ac:dyDescent="0.35">
      <c r="A994" s="54"/>
    </row>
    <row r="995" spans="1:1" ht="14.25" customHeight="1" x14ac:dyDescent="0.35">
      <c r="A995" s="54"/>
    </row>
    <row r="996" spans="1:1" ht="14.25" customHeight="1" x14ac:dyDescent="0.35">
      <c r="A996" s="54"/>
    </row>
    <row r="997" spans="1:1" ht="14.25" customHeight="1" x14ac:dyDescent="0.35">
      <c r="A997" s="54"/>
    </row>
    <row r="998" spans="1:1" ht="14.25" customHeight="1" x14ac:dyDescent="0.35">
      <c r="A998" s="54"/>
    </row>
    <row r="999" spans="1:1" ht="14.25" customHeight="1" x14ac:dyDescent="0.35">
      <c r="A999" s="54"/>
    </row>
    <row r="1000" spans="1:1" ht="14.25" customHeight="1" x14ac:dyDescent="0.35">
      <c r="A1000" s="54"/>
    </row>
    <row r="1001" spans="1:1" ht="14.25" customHeight="1" x14ac:dyDescent="0.35">
      <c r="A1001" s="54"/>
    </row>
    <row r="1002" spans="1:1" ht="14.25" customHeight="1" x14ac:dyDescent="0.35">
      <c r="A1002" s="54"/>
    </row>
    <row r="1003" spans="1:1" ht="14.25" customHeight="1" x14ac:dyDescent="0.35">
      <c r="A1003" s="54"/>
    </row>
    <row r="1004" spans="1:1" ht="14.25" customHeight="1" x14ac:dyDescent="0.35">
      <c r="A1004" s="54"/>
    </row>
    <row r="1005" spans="1:1" ht="14.25" customHeight="1" x14ac:dyDescent="0.35">
      <c r="A1005" s="54"/>
    </row>
    <row r="1006" spans="1:1" ht="14.25" customHeight="1" x14ac:dyDescent="0.35">
      <c r="A1006" s="54"/>
    </row>
    <row r="1007" spans="1:1" ht="14.25" customHeight="1" x14ac:dyDescent="0.35">
      <c r="A1007" s="54"/>
    </row>
    <row r="1008" spans="1:1" ht="14.25" customHeight="1" x14ac:dyDescent="0.35">
      <c r="A1008" s="54"/>
    </row>
    <row r="1009" spans="1:1" ht="14.25" customHeight="1" x14ac:dyDescent="0.35">
      <c r="A1009" s="54"/>
    </row>
    <row r="1010" spans="1:1" ht="14.25" customHeight="1" x14ac:dyDescent="0.35">
      <c r="A1010" s="54"/>
    </row>
    <row r="1011" spans="1:1" ht="14.25" customHeight="1" x14ac:dyDescent="0.35">
      <c r="A1011" s="54"/>
    </row>
    <row r="1012" spans="1:1" ht="14.25" customHeight="1" x14ac:dyDescent="0.35">
      <c r="A1012" s="54"/>
    </row>
    <row r="1013" spans="1:1" ht="14.25" customHeight="1" x14ac:dyDescent="0.35">
      <c r="A1013" s="54"/>
    </row>
    <row r="1014" spans="1:1" ht="14.25" customHeight="1" x14ac:dyDescent="0.35">
      <c r="A1014" s="54"/>
    </row>
    <row r="1015" spans="1:1" ht="14.25" customHeight="1" x14ac:dyDescent="0.35">
      <c r="A1015" s="54"/>
    </row>
    <row r="1016" spans="1:1" ht="14.25" customHeight="1" x14ac:dyDescent="0.35">
      <c r="A1016" s="54"/>
    </row>
    <row r="1017" spans="1:1" ht="14.25" customHeight="1" x14ac:dyDescent="0.35">
      <c r="A1017" s="54"/>
    </row>
    <row r="1018" spans="1:1" ht="14.25" customHeight="1" x14ac:dyDescent="0.35">
      <c r="A1018" s="54"/>
    </row>
    <row r="1019" spans="1:1" ht="14.25" customHeight="1" x14ac:dyDescent="0.35">
      <c r="A1019" s="54"/>
    </row>
    <row r="1020" spans="1:1" ht="14.25" customHeight="1" x14ac:dyDescent="0.35">
      <c r="A1020" s="54"/>
    </row>
    <row r="1021" spans="1:1" ht="14.25" customHeight="1" x14ac:dyDescent="0.35">
      <c r="A1021" s="54"/>
    </row>
    <row r="1022" spans="1:1" ht="14.25" customHeight="1" x14ac:dyDescent="0.35">
      <c r="A1022" s="54"/>
    </row>
    <row r="1023" spans="1:1" ht="14.25" customHeight="1" x14ac:dyDescent="0.35">
      <c r="A1023" s="54"/>
    </row>
    <row r="1024" spans="1:1" ht="14.25" customHeight="1" x14ac:dyDescent="0.35">
      <c r="A1024" s="54"/>
    </row>
    <row r="1025" spans="1:1" ht="14.25" customHeight="1" x14ac:dyDescent="0.35">
      <c r="A1025" s="54"/>
    </row>
    <row r="1026" spans="1:1" ht="14.25" customHeight="1" x14ac:dyDescent="0.35">
      <c r="A1026" s="54"/>
    </row>
    <row r="1027" spans="1:1" ht="14.25" customHeight="1" x14ac:dyDescent="0.35">
      <c r="A1027" s="54"/>
    </row>
    <row r="1028" spans="1:1" ht="14.25" customHeight="1" x14ac:dyDescent="0.35">
      <c r="A1028" s="54"/>
    </row>
    <row r="1029" spans="1:1" ht="14.25" customHeight="1" x14ac:dyDescent="0.35">
      <c r="A1029" s="54"/>
    </row>
    <row r="1030" spans="1:1" ht="14.25" customHeight="1" x14ac:dyDescent="0.35">
      <c r="A1030" s="54"/>
    </row>
    <row r="1031" spans="1:1" ht="14.25" customHeight="1" x14ac:dyDescent="0.35">
      <c r="A1031" s="54"/>
    </row>
    <row r="1032" spans="1:1" ht="14.25" customHeight="1" x14ac:dyDescent="0.35">
      <c r="A1032" s="54"/>
    </row>
    <row r="1033" spans="1:1" ht="14.25" customHeight="1" x14ac:dyDescent="0.35">
      <c r="A1033" s="54"/>
    </row>
    <row r="1034" spans="1:1" ht="14.25" customHeight="1" x14ac:dyDescent="0.35">
      <c r="A1034" s="54"/>
    </row>
    <row r="1035" spans="1:1" ht="14.25" customHeight="1" x14ac:dyDescent="0.35">
      <c r="A1035" s="54"/>
    </row>
    <row r="1036" spans="1:1" ht="14.25" customHeight="1" x14ac:dyDescent="0.35">
      <c r="A1036" s="54"/>
    </row>
    <row r="1037" spans="1:1" ht="14.25" customHeight="1" x14ac:dyDescent="0.35">
      <c r="A1037" s="54"/>
    </row>
  </sheetData>
  <pageMargins left="0.75" right="0.75" top="1" bottom="1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GU1007"/>
  <sheetViews>
    <sheetView topLeftCell="A16" workbookViewId="0">
      <selection activeCell="F33" sqref="F33:H35"/>
    </sheetView>
  </sheetViews>
  <sheetFormatPr defaultColWidth="12.58203125" defaultRowHeight="15" customHeight="1" x14ac:dyDescent="0.3"/>
  <cols>
    <col min="1" max="1" width="16" customWidth="1"/>
    <col min="2" max="190" width="7.58203125" customWidth="1"/>
  </cols>
  <sheetData>
    <row r="1" spans="1:190" ht="14" x14ac:dyDescent="0.3">
      <c r="A1" t="s">
        <v>14</v>
      </c>
    </row>
    <row r="2" spans="1:190" ht="14.5" x14ac:dyDescent="0.35">
      <c r="A2" s="4"/>
      <c r="B2" s="5" t="s">
        <v>0</v>
      </c>
      <c r="C2" s="4" t="s">
        <v>1</v>
      </c>
      <c r="D2" s="5" t="s">
        <v>2</v>
      </c>
      <c r="E2" s="4" t="s">
        <v>3</v>
      </c>
      <c r="F2" s="5" t="s">
        <v>4</v>
      </c>
      <c r="G2" s="4" t="s">
        <v>5</v>
      </c>
      <c r="H2" s="5" t="s">
        <v>52</v>
      </c>
      <c r="I2" s="4" t="s">
        <v>7</v>
      </c>
      <c r="J2" s="5" t="s">
        <v>8</v>
      </c>
      <c r="K2" s="4" t="s">
        <v>9</v>
      </c>
      <c r="L2" s="5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</row>
    <row r="3" spans="1:190" ht="14.5" x14ac:dyDescent="0.35">
      <c r="A3" s="4">
        <v>2012</v>
      </c>
      <c r="B3" s="2">
        <f>'Raw Data'!DA34</f>
        <v>2893</v>
      </c>
      <c r="C3" s="2">
        <f>'Raw Data'!DB34</f>
        <v>3076</v>
      </c>
      <c r="D3" s="2">
        <f>'Raw Data'!DC34</f>
        <v>3152</v>
      </c>
      <c r="E3" s="2">
        <f>'Raw Data'!DD34</f>
        <v>3191</v>
      </c>
      <c r="F3" s="2">
        <f>'Raw Data'!DE34</f>
        <v>3240</v>
      </c>
      <c r="G3" s="2">
        <f>'Raw Data'!DF34</f>
        <v>3145</v>
      </c>
      <c r="H3" s="2">
        <f>'Raw Data'!DG34</f>
        <v>3153</v>
      </c>
      <c r="I3" s="2">
        <f>'Raw Data'!DH34</f>
        <v>3073</v>
      </c>
      <c r="J3" s="2">
        <f>'Raw Data'!DI34</f>
        <v>3069</v>
      </c>
      <c r="K3" s="2">
        <f>'Raw Data'!DJ34</f>
        <v>3068</v>
      </c>
      <c r="L3" s="2">
        <f>'Raw Data'!DK34</f>
        <v>3016</v>
      </c>
      <c r="M3" s="2">
        <f>'Raw Data'!DL34</f>
        <v>2736</v>
      </c>
    </row>
    <row r="4" spans="1:190" ht="14.5" x14ac:dyDescent="0.35">
      <c r="A4" s="4">
        <v>2013</v>
      </c>
      <c r="B4" s="2">
        <f>'Raw Data'!DM34</f>
        <v>2852</v>
      </c>
      <c r="C4" s="2">
        <f>'Raw Data'!DN34</f>
        <v>2919</v>
      </c>
      <c r="D4" s="2">
        <f>'Raw Data'!DO34</f>
        <v>2954</v>
      </c>
      <c r="E4" s="2">
        <f>'Raw Data'!DP34</f>
        <v>3113</v>
      </c>
      <c r="F4" s="2">
        <f>'Raw Data'!DQ34</f>
        <v>3126</v>
      </c>
      <c r="G4" s="2">
        <f>'Raw Data'!DR34</f>
        <v>3080</v>
      </c>
      <c r="H4" s="2">
        <f>'Raw Data'!DS34</f>
        <v>3074</v>
      </c>
      <c r="I4" s="2">
        <f>'Raw Data'!DT34</f>
        <v>3119</v>
      </c>
      <c r="J4" s="2">
        <f>'Raw Data'!DU34</f>
        <v>2950</v>
      </c>
      <c r="K4" s="2">
        <f>'Raw Data'!DV34</f>
        <v>3014</v>
      </c>
      <c r="L4" s="2">
        <f>'Raw Data'!DW34</f>
        <v>2969</v>
      </c>
      <c r="M4" s="2">
        <f>'Raw Data'!DX34</f>
        <v>2787</v>
      </c>
    </row>
    <row r="5" spans="1:190" ht="14.5" x14ac:dyDescent="0.35">
      <c r="A5" s="4">
        <v>2014</v>
      </c>
      <c r="B5" s="2">
        <f>'Raw Data'!DY34</f>
        <v>2820</v>
      </c>
      <c r="C5" s="2">
        <f>'Raw Data'!DZ34</f>
        <v>2890</v>
      </c>
      <c r="D5" s="2">
        <f>'Raw Data'!EA34</f>
        <v>3105</v>
      </c>
      <c r="E5" s="2">
        <f>'Raw Data'!EB34</f>
        <v>3086</v>
      </c>
      <c r="F5" s="2">
        <f>'Raw Data'!EC34</f>
        <v>3177</v>
      </c>
      <c r="G5" s="2">
        <f>'Raw Data'!ED34</f>
        <v>3209</v>
      </c>
      <c r="H5" s="2">
        <f>'Raw Data'!EE34</f>
        <v>3125</v>
      </c>
      <c r="I5" s="2">
        <f>'Raw Data'!EF34</f>
        <v>3218</v>
      </c>
      <c r="J5" s="2">
        <f>'Raw Data'!EG34</f>
        <v>3093</v>
      </c>
      <c r="K5" s="2">
        <f>'Raw Data'!EH34</f>
        <v>3051</v>
      </c>
      <c r="L5" s="2">
        <f>'Raw Data'!EI34</f>
        <v>3007</v>
      </c>
      <c r="M5" s="2">
        <f>'Raw Data'!EJ34</f>
        <v>2691</v>
      </c>
    </row>
    <row r="6" spans="1:190" ht="14.5" x14ac:dyDescent="0.35">
      <c r="A6" s="4">
        <v>2015</v>
      </c>
      <c r="B6" s="2">
        <f>'Raw Data'!EK34</f>
        <v>2771</v>
      </c>
      <c r="C6" s="2">
        <f>'Raw Data'!EL34</f>
        <v>2866</v>
      </c>
      <c r="D6" s="2">
        <f>'Raw Data'!EM34</f>
        <v>2942</v>
      </c>
      <c r="E6" s="2">
        <f>'Raw Data'!EN34</f>
        <v>3015</v>
      </c>
      <c r="F6" s="2">
        <f>'Raw Data'!EO34</f>
        <v>3055</v>
      </c>
      <c r="G6" s="2">
        <f>'Raw Data'!EP34</f>
        <v>3039</v>
      </c>
      <c r="H6" s="2">
        <f>'Raw Data'!EQ34</f>
        <v>2989</v>
      </c>
      <c r="I6" s="2">
        <f>'Raw Data'!ER34</f>
        <v>2971</v>
      </c>
      <c r="J6" s="2">
        <f>'Raw Data'!ES34</f>
        <v>2944</v>
      </c>
      <c r="K6" s="2">
        <f>'Raw Data'!ET34</f>
        <v>2900</v>
      </c>
      <c r="L6" s="2">
        <f>'Raw Data'!EU34</f>
        <v>2824</v>
      </c>
      <c r="M6" s="2">
        <f>'Raw Data'!EV34</f>
        <v>2585</v>
      </c>
    </row>
    <row r="7" spans="1:190" ht="14.5" x14ac:dyDescent="0.35">
      <c r="A7" s="4">
        <v>2016</v>
      </c>
      <c r="B7" s="2">
        <f>'Raw Data'!EW34</f>
        <v>2587</v>
      </c>
      <c r="C7" s="2">
        <f>'Raw Data'!EX34</f>
        <v>2666</v>
      </c>
      <c r="D7" s="2">
        <f>'Raw Data'!EY34</f>
        <v>2769</v>
      </c>
      <c r="E7" s="2">
        <f>'Raw Data'!EZ34</f>
        <v>2850</v>
      </c>
      <c r="F7" s="2">
        <f>'Raw Data'!FA34</f>
        <v>2730</v>
      </c>
      <c r="G7" s="2">
        <f>'Raw Data'!FB34</f>
        <v>2748</v>
      </c>
      <c r="H7" s="2">
        <f>'Raw Data'!FC34</f>
        <v>2672</v>
      </c>
      <c r="I7" s="2">
        <f>'Raw Data'!FD34</f>
        <v>2594</v>
      </c>
      <c r="J7" s="2">
        <f>'Raw Data'!FE34</f>
        <v>2571</v>
      </c>
      <c r="K7" s="2">
        <f>'Raw Data'!FF34</f>
        <v>2527</v>
      </c>
      <c r="L7" s="2">
        <f>'Raw Data'!FG34</f>
        <v>2415</v>
      </c>
      <c r="M7" s="2">
        <f>'Raw Data'!FH34</f>
        <v>2234</v>
      </c>
    </row>
    <row r="8" spans="1:190" ht="14.5" x14ac:dyDescent="0.35">
      <c r="A8" s="4">
        <v>2017</v>
      </c>
      <c r="B8" s="2">
        <f>'Raw Data'!FI34</f>
        <v>2290</v>
      </c>
      <c r="C8" s="2">
        <f>'Raw Data'!FJ34</f>
        <v>2367</v>
      </c>
      <c r="D8" s="2">
        <f>'Raw Data'!FK34</f>
        <v>2386</v>
      </c>
      <c r="E8" s="2">
        <f>'Raw Data'!FL34</f>
        <v>2408</v>
      </c>
      <c r="F8" s="2">
        <f>'Raw Data'!FM34</f>
        <v>2418</v>
      </c>
      <c r="G8" s="2">
        <f>'Raw Data'!FN34</f>
        <v>2370</v>
      </c>
      <c r="H8" s="2">
        <f>'Raw Data'!FO34</f>
        <v>2370</v>
      </c>
      <c r="I8" s="2">
        <f>'Raw Data'!FP34</f>
        <v>2361</v>
      </c>
      <c r="J8" s="2">
        <f>'Raw Data'!FQ34</f>
        <v>2297</v>
      </c>
      <c r="K8" s="2">
        <f>'Raw Data'!FR34</f>
        <v>2310</v>
      </c>
      <c r="L8" s="2">
        <f>'Raw Data'!FS34</f>
        <v>2247</v>
      </c>
      <c r="M8" s="2">
        <f>'Raw Data'!FT34</f>
        <v>2083</v>
      </c>
    </row>
    <row r="9" spans="1:190" ht="14.5" x14ac:dyDescent="0.35">
      <c r="A9" s="4">
        <v>2018</v>
      </c>
      <c r="B9" s="2">
        <f>'Raw Data'!FU34</f>
        <v>2095</v>
      </c>
      <c r="C9" s="2">
        <f>'Raw Data'!FV34</f>
        <v>2141</v>
      </c>
      <c r="D9" s="2">
        <f>'Raw Data'!FW34</f>
        <v>2236</v>
      </c>
      <c r="E9" s="2">
        <f>'Raw Data'!FX34</f>
        <v>2237</v>
      </c>
      <c r="F9" s="2">
        <f>'Raw Data'!FY34</f>
        <v>2264</v>
      </c>
      <c r="G9" s="2">
        <f>'Raw Data'!FZ34</f>
        <v>2253</v>
      </c>
      <c r="H9" s="2">
        <f>'Raw Data'!GA34</f>
        <v>2246</v>
      </c>
      <c r="I9" s="2">
        <f>'Raw Data'!GB34</f>
        <v>2324</v>
      </c>
      <c r="J9" s="2">
        <f>'Raw Data'!GC34</f>
        <v>2304</v>
      </c>
      <c r="K9" s="2">
        <f>'Raw Data'!GD34</f>
        <v>2344</v>
      </c>
      <c r="L9" s="2">
        <f>'Raw Data'!GE34</f>
        <v>2340</v>
      </c>
      <c r="M9" s="2">
        <f>'Raw Data'!GF34</f>
        <v>2189</v>
      </c>
    </row>
    <row r="10" spans="1:190" ht="14.25" customHeight="1" x14ac:dyDescent="0.35">
      <c r="A10" s="4">
        <v>2019</v>
      </c>
      <c r="B10" s="2">
        <f>'Raw Data'!GG34</f>
        <v>2264</v>
      </c>
      <c r="C10" s="2">
        <f>'Raw Data'!GH34</f>
        <v>2362</v>
      </c>
      <c r="D10" s="2">
        <f>'Raw Data'!GI34</f>
        <v>2482</v>
      </c>
      <c r="E10" s="2">
        <f>'Raw Data'!GJ34</f>
        <v>2554</v>
      </c>
      <c r="F10" s="2">
        <f>'Raw Data'!GK34</f>
        <v>2540</v>
      </c>
      <c r="G10" s="2">
        <f>'Raw Data'!GL34</f>
        <v>2464</v>
      </c>
      <c r="H10" s="2">
        <f>'Raw Data'!GM34</f>
        <v>2395</v>
      </c>
      <c r="I10" s="2">
        <f>'Raw Data'!GN34</f>
        <v>2405</v>
      </c>
      <c r="J10" s="2">
        <f>'Raw Data'!GO34</f>
        <v>2371</v>
      </c>
      <c r="K10" s="2">
        <f>'Raw Data'!GP34</f>
        <v>2367</v>
      </c>
      <c r="L10" s="2">
        <f>'Raw Data'!GQ34</f>
        <v>2346</v>
      </c>
      <c r="M10" s="2">
        <f>'Raw Data'!GR34</f>
        <v>2092</v>
      </c>
    </row>
    <row r="11" spans="1:190" ht="14.25" customHeight="1" x14ac:dyDescent="0.35">
      <c r="A11" s="4">
        <v>2020</v>
      </c>
      <c r="B11" s="2">
        <f>'Raw Data'!GS34</f>
        <v>2107</v>
      </c>
      <c r="C11" s="2">
        <f>'Raw Data'!GT34</f>
        <v>2121</v>
      </c>
      <c r="D11" s="2">
        <f>'Raw Data'!GU34</f>
        <v>2162</v>
      </c>
      <c r="E11" s="2">
        <f>'Raw Data'!GV34</f>
        <v>2116</v>
      </c>
      <c r="F11" s="2">
        <f>'Raw Data'!GW34</f>
        <v>2042</v>
      </c>
      <c r="G11" s="2">
        <f>'Raw Data'!GX34</f>
        <v>1736</v>
      </c>
      <c r="H11" s="2">
        <f>'Raw Data'!GY34</f>
        <v>1622</v>
      </c>
      <c r="I11" s="2">
        <f>'Raw Data'!GZ34</f>
        <v>1428</v>
      </c>
      <c r="J11" s="2">
        <f>'Raw Data'!HA34</f>
        <v>1400</v>
      </c>
      <c r="K11" s="2">
        <f>'Raw Data'!HB34</f>
        <v>1327</v>
      </c>
      <c r="L11" s="2">
        <f>'Raw Data'!HC34</f>
        <v>1274</v>
      </c>
      <c r="M11" s="2">
        <f>'Raw Data'!HD34</f>
        <v>1142</v>
      </c>
    </row>
    <row r="12" spans="1:190" ht="14.25" customHeight="1" x14ac:dyDescent="0.35">
      <c r="A12" s="4">
        <v>2021</v>
      </c>
      <c r="B12" s="2">
        <f>'Raw Data'!HE34</f>
        <v>1030</v>
      </c>
      <c r="C12" s="2">
        <f>'Raw Data'!HF34</f>
        <v>1050</v>
      </c>
      <c r="D12" s="2">
        <f>'Raw Data'!HG34</f>
        <v>966</v>
      </c>
      <c r="E12" s="2">
        <f>'Raw Data'!HH34</f>
        <v>1012</v>
      </c>
      <c r="F12" s="2">
        <f>'Raw Data'!HI34</f>
        <v>1027</v>
      </c>
      <c r="G12" s="2">
        <f>'Raw Data'!HJ34</f>
        <v>1070</v>
      </c>
      <c r="H12" s="2">
        <f>'Raw Data'!HK34</f>
        <v>1113</v>
      </c>
      <c r="I12" s="2">
        <f>'Raw Data'!HL34</f>
        <v>1114</v>
      </c>
      <c r="J12" s="2">
        <f>'Raw Data'!HM34</f>
        <v>1085</v>
      </c>
      <c r="K12" s="2">
        <f>'Raw Data'!HN34</f>
        <v>942</v>
      </c>
      <c r="L12" s="2">
        <f>'Raw Data'!HO34</f>
        <v>883</v>
      </c>
      <c r="M12" s="2">
        <f>'Raw Data'!HP34</f>
        <v>757</v>
      </c>
    </row>
    <row r="13" spans="1:190" ht="14.25" customHeight="1" x14ac:dyDescent="0.35">
      <c r="A13" s="4">
        <v>2022</v>
      </c>
      <c r="B13" s="2">
        <f>'Raw Data'!HQ34</f>
        <v>727</v>
      </c>
      <c r="C13" s="2">
        <f>'Raw Data'!HR34</f>
        <v>694</v>
      </c>
      <c r="D13" s="2">
        <f>'Raw Data'!HS34</f>
        <v>733</v>
      </c>
      <c r="E13" s="2">
        <f>'Raw Data'!HT34</f>
        <v>767</v>
      </c>
      <c r="F13" s="2">
        <f>'Raw Data'!HU34</f>
        <v>896</v>
      </c>
      <c r="G13" s="2">
        <f>'Raw Data'!HV34</f>
        <v>1039</v>
      </c>
      <c r="H13" s="2">
        <f>'Raw Data'!HW34</f>
        <v>1071</v>
      </c>
      <c r="I13" s="2">
        <f>'Raw Data'!HX34</f>
        <v>1053</v>
      </c>
      <c r="J13" s="2">
        <f>'Raw Data'!HY34</f>
        <v>997</v>
      </c>
      <c r="K13" s="2">
        <f>'Raw Data'!HZ34</f>
        <v>991</v>
      </c>
      <c r="L13" s="2">
        <f>'Raw Data'!IA34</f>
        <v>955</v>
      </c>
      <c r="M13" s="2">
        <f>'Raw Data'!IB34</f>
        <v>872</v>
      </c>
    </row>
    <row r="14" spans="1:190" ht="14.25" customHeight="1" x14ac:dyDescent="0.35">
      <c r="A14" s="4">
        <v>2023</v>
      </c>
      <c r="B14" s="2">
        <f>'Raw Data'!IC34</f>
        <v>808</v>
      </c>
      <c r="C14" s="2">
        <f>'Raw Data'!ID34</f>
        <v>789</v>
      </c>
      <c r="D14" s="2">
        <f>'Raw Data'!IE34</f>
        <v>759</v>
      </c>
      <c r="E14" s="2">
        <f>'Raw Data'!IF34</f>
        <v>768</v>
      </c>
      <c r="F14" s="2">
        <f>'Raw Data'!IG34</f>
        <v>767</v>
      </c>
      <c r="G14" s="2">
        <f>'Raw Data'!IH34</f>
        <v>784</v>
      </c>
      <c r="H14" s="2">
        <f>'Raw Data'!II34</f>
        <v>834</v>
      </c>
      <c r="I14" s="2">
        <f>'Raw Data'!IJ34</f>
        <v>838</v>
      </c>
      <c r="J14" s="2">
        <f>'Raw Data'!IK34</f>
        <v>0</v>
      </c>
      <c r="K14" s="2">
        <f>'Raw Data'!IL34</f>
        <v>0</v>
      </c>
      <c r="L14" s="2">
        <f>'Raw Data'!IM34</f>
        <v>0</v>
      </c>
      <c r="M14" s="2">
        <f>'Raw Data'!IN34</f>
        <v>0</v>
      </c>
    </row>
    <row r="15" spans="1:190" ht="14.25" customHeight="1" x14ac:dyDescent="0.35">
      <c r="A15" s="4"/>
    </row>
    <row r="16" spans="1:190" ht="14.5" x14ac:dyDescent="0.35">
      <c r="A16" s="2" t="s">
        <v>12</v>
      </c>
    </row>
    <row r="17" spans="1:13" ht="14.5" x14ac:dyDescent="0.35">
      <c r="B17" s="5" t="s">
        <v>0</v>
      </c>
      <c r="C17" s="4" t="s">
        <v>1</v>
      </c>
      <c r="D17" s="5" t="s">
        <v>2</v>
      </c>
      <c r="E17" s="4" t="s">
        <v>3</v>
      </c>
      <c r="F17" s="5" t="s">
        <v>4</v>
      </c>
      <c r="G17" s="4" t="s">
        <v>5</v>
      </c>
      <c r="H17" s="5" t="s">
        <v>52</v>
      </c>
      <c r="I17" s="4" t="s">
        <v>7</v>
      </c>
      <c r="J17" s="5" t="s">
        <v>8</v>
      </c>
      <c r="K17" s="4" t="s">
        <v>9</v>
      </c>
      <c r="L17" s="5" t="s">
        <v>10</v>
      </c>
      <c r="M17" s="4" t="s">
        <v>11</v>
      </c>
    </row>
    <row r="18" spans="1:13" ht="14.5" x14ac:dyDescent="0.35">
      <c r="A18" s="4">
        <v>2012</v>
      </c>
      <c r="B18" s="2">
        <f>'Raw Data'!DA31</f>
        <v>1726</v>
      </c>
      <c r="C18" s="2">
        <f>'Raw Data'!DB31</f>
        <v>1784</v>
      </c>
      <c r="D18" s="2">
        <f>'Raw Data'!DC31</f>
        <v>1836</v>
      </c>
      <c r="E18" s="2">
        <f>'Raw Data'!DD31</f>
        <v>1860</v>
      </c>
      <c r="F18" s="2">
        <f>'Raw Data'!DE31</f>
        <v>1873</v>
      </c>
      <c r="G18" s="2">
        <f>'Raw Data'!DF31</f>
        <v>1805</v>
      </c>
      <c r="H18" s="2">
        <f>'Raw Data'!DG31</f>
        <v>1815</v>
      </c>
      <c r="I18" s="2">
        <f>'Raw Data'!DH31</f>
        <v>1798</v>
      </c>
      <c r="J18" s="2">
        <f>'Raw Data'!DI31</f>
        <v>1782</v>
      </c>
      <c r="K18" s="2">
        <f>'Raw Data'!DJ31</f>
        <v>1806</v>
      </c>
      <c r="L18" s="2">
        <f>'Raw Data'!DK31</f>
        <v>1772</v>
      </c>
      <c r="M18" s="2">
        <f>'Raw Data'!DL31</f>
        <v>1640</v>
      </c>
    </row>
    <row r="19" spans="1:13" ht="14.5" x14ac:dyDescent="0.35">
      <c r="A19" s="4">
        <v>2013</v>
      </c>
      <c r="B19" s="2">
        <f>'Raw Data'!DM31</f>
        <v>1714</v>
      </c>
      <c r="C19" s="2">
        <f>'Raw Data'!DN31</f>
        <v>1783</v>
      </c>
      <c r="D19" s="2">
        <f>'Raw Data'!DO31</f>
        <v>1830</v>
      </c>
      <c r="E19" s="2">
        <f>'Raw Data'!DP31</f>
        <v>1899</v>
      </c>
      <c r="F19" s="2">
        <f>'Raw Data'!DQ31</f>
        <v>1895</v>
      </c>
      <c r="G19" s="2">
        <f>'Raw Data'!DR31</f>
        <v>1851</v>
      </c>
      <c r="H19" s="2">
        <f>'Raw Data'!DS31</f>
        <v>1826</v>
      </c>
      <c r="I19" s="2">
        <f>'Raw Data'!DT31</f>
        <v>1821</v>
      </c>
      <c r="J19" s="2">
        <f>'Raw Data'!DU31</f>
        <v>1688</v>
      </c>
      <c r="K19" s="2">
        <f>'Raw Data'!DV31</f>
        <v>1771</v>
      </c>
      <c r="L19" s="2">
        <f>'Raw Data'!DW31</f>
        <v>1751</v>
      </c>
      <c r="M19" s="2">
        <f>'Raw Data'!DX31</f>
        <v>1628</v>
      </c>
    </row>
    <row r="20" spans="1:13" ht="14.5" x14ac:dyDescent="0.35">
      <c r="A20" s="4">
        <v>2014</v>
      </c>
      <c r="B20" s="2">
        <f>'Raw Data'!DY31</f>
        <v>1685</v>
      </c>
      <c r="C20" s="2">
        <f>'Raw Data'!DZ31</f>
        <v>1765</v>
      </c>
      <c r="D20" s="2">
        <f>'Raw Data'!EA31</f>
        <v>1893</v>
      </c>
      <c r="E20" s="2">
        <f>'Raw Data'!EB31</f>
        <v>1899</v>
      </c>
      <c r="F20" s="2">
        <f>'Raw Data'!EC31</f>
        <v>1954</v>
      </c>
      <c r="G20" s="2">
        <f>'Raw Data'!ED31</f>
        <v>1959</v>
      </c>
      <c r="H20" s="2">
        <f>'Raw Data'!EE31</f>
        <v>1850</v>
      </c>
      <c r="I20" s="2">
        <f>'Raw Data'!EF31</f>
        <v>1964</v>
      </c>
      <c r="J20" s="2">
        <f>'Raw Data'!EG31</f>
        <v>1908</v>
      </c>
      <c r="K20" s="2">
        <f>'Raw Data'!EH31</f>
        <v>1883</v>
      </c>
      <c r="L20" s="2">
        <f>'Raw Data'!EI31</f>
        <v>1874</v>
      </c>
      <c r="M20" s="2">
        <f>'Raw Data'!EJ31</f>
        <v>1650</v>
      </c>
    </row>
    <row r="21" spans="1:13" ht="14.5" x14ac:dyDescent="0.35">
      <c r="A21" s="4">
        <v>2015</v>
      </c>
      <c r="B21" s="2">
        <f>'Raw Data'!EK31</f>
        <v>1718</v>
      </c>
      <c r="C21" s="2">
        <f>'Raw Data'!EL31</f>
        <v>1794</v>
      </c>
      <c r="D21" s="2">
        <f>'Raw Data'!EM31</f>
        <v>1864</v>
      </c>
      <c r="E21" s="2">
        <f>'Raw Data'!EN31</f>
        <v>1897</v>
      </c>
      <c r="F21" s="2">
        <f>'Raw Data'!EO31</f>
        <v>1896</v>
      </c>
      <c r="G21" s="2">
        <f>'Raw Data'!EP31</f>
        <v>1872</v>
      </c>
      <c r="H21" s="2">
        <f>'Raw Data'!EQ31</f>
        <v>1828</v>
      </c>
      <c r="I21" s="2">
        <f>'Raw Data'!ER31</f>
        <v>1828</v>
      </c>
      <c r="J21" s="2">
        <f>'Raw Data'!ES31</f>
        <v>1794</v>
      </c>
      <c r="K21" s="2">
        <f>'Raw Data'!ET31</f>
        <v>1751</v>
      </c>
      <c r="L21" s="2">
        <f>'Raw Data'!EU31</f>
        <v>1692</v>
      </c>
      <c r="M21" s="2">
        <f>'Raw Data'!EV31</f>
        <v>1551</v>
      </c>
    </row>
    <row r="22" spans="1:13" ht="14.5" x14ac:dyDescent="0.35">
      <c r="A22" s="4">
        <v>2016</v>
      </c>
      <c r="B22" s="2">
        <f>'Raw Data'!EW31</f>
        <v>1576</v>
      </c>
      <c r="C22" s="2">
        <f>'Raw Data'!EX31</f>
        <v>1649</v>
      </c>
      <c r="D22" s="2">
        <f>'Raw Data'!EY31</f>
        <v>1753</v>
      </c>
      <c r="E22" s="2">
        <f>'Raw Data'!EZ31</f>
        <v>1803</v>
      </c>
      <c r="F22" s="2">
        <f>'Raw Data'!FA31</f>
        <v>1722</v>
      </c>
      <c r="G22" s="2">
        <f>'Raw Data'!FB31</f>
        <v>1726</v>
      </c>
      <c r="H22" s="2">
        <f>'Raw Data'!FC31</f>
        <v>1668</v>
      </c>
      <c r="I22" s="2">
        <f>'Raw Data'!FD31</f>
        <v>1624</v>
      </c>
      <c r="J22" s="2">
        <f>'Raw Data'!FE31</f>
        <v>1617</v>
      </c>
      <c r="K22" s="2">
        <f>'Raw Data'!FF31</f>
        <v>1602</v>
      </c>
      <c r="L22" s="2">
        <f>'Raw Data'!FG31</f>
        <v>1508</v>
      </c>
      <c r="M22" s="2">
        <f>'Raw Data'!FH31</f>
        <v>1403</v>
      </c>
    </row>
    <row r="23" spans="1:13" ht="14.5" x14ac:dyDescent="0.35">
      <c r="A23" s="4">
        <v>2017</v>
      </c>
      <c r="B23" s="2">
        <f>'Raw Data'!FI31</f>
        <v>1439</v>
      </c>
      <c r="C23" s="2">
        <f>'Raw Data'!FJ31</f>
        <v>1494</v>
      </c>
      <c r="D23" s="2">
        <f>'Raw Data'!FK31</f>
        <v>1499</v>
      </c>
      <c r="E23" s="2">
        <f>'Raw Data'!FL31</f>
        <v>1526</v>
      </c>
      <c r="F23" s="2">
        <f>'Raw Data'!FM31</f>
        <v>1540</v>
      </c>
      <c r="G23" s="2">
        <f>'Raw Data'!FN31</f>
        <v>1508</v>
      </c>
      <c r="H23" s="2">
        <f>'Raw Data'!FO31</f>
        <v>1498</v>
      </c>
      <c r="I23" s="2">
        <f>'Raw Data'!FP31</f>
        <v>1504</v>
      </c>
      <c r="J23" s="2">
        <f>'Raw Data'!FQ31</f>
        <v>1477</v>
      </c>
      <c r="K23" s="2">
        <f>'Raw Data'!FR31</f>
        <v>1488</v>
      </c>
      <c r="L23" s="2">
        <f>'Raw Data'!FS31</f>
        <v>1443</v>
      </c>
      <c r="M23" s="2">
        <f>'Raw Data'!FT31</f>
        <v>1347</v>
      </c>
    </row>
    <row r="24" spans="1:13" ht="14.5" x14ac:dyDescent="0.35">
      <c r="A24" s="4">
        <v>2018</v>
      </c>
      <c r="B24" s="2">
        <f>'Raw Data'!FU31</f>
        <v>1358</v>
      </c>
      <c r="C24" s="2">
        <f>'Raw Data'!FV31</f>
        <v>1428</v>
      </c>
      <c r="D24" s="2">
        <f>'Raw Data'!FW31</f>
        <v>1500</v>
      </c>
      <c r="E24" s="2">
        <f>'Raw Data'!FX31</f>
        <v>1489</v>
      </c>
      <c r="F24" s="2">
        <f>'Raw Data'!FY31</f>
        <v>1507</v>
      </c>
      <c r="G24" s="2">
        <f>'Raw Data'!FZ31</f>
        <v>1459</v>
      </c>
      <c r="H24" s="2">
        <f>'Raw Data'!GA31</f>
        <v>1455</v>
      </c>
      <c r="I24" s="2">
        <f>'Raw Data'!GB31</f>
        <v>1519</v>
      </c>
      <c r="J24" s="2">
        <f>'Raw Data'!GC31</f>
        <v>1498</v>
      </c>
      <c r="K24" s="2">
        <f>'Raw Data'!GD31</f>
        <v>1523</v>
      </c>
      <c r="L24" s="2">
        <f>'Raw Data'!GE31</f>
        <v>1507</v>
      </c>
      <c r="M24" s="2">
        <f>'Raw Data'!GF31</f>
        <v>1434</v>
      </c>
    </row>
    <row r="25" spans="1:13" ht="14.5" x14ac:dyDescent="0.35">
      <c r="A25" s="4">
        <v>2019</v>
      </c>
      <c r="B25" s="2">
        <f>'Raw Data'!GG31</f>
        <v>1487</v>
      </c>
      <c r="C25" s="2">
        <f>'Raw Data'!GH31</f>
        <v>1547</v>
      </c>
      <c r="D25" s="2">
        <f>'Raw Data'!GI31</f>
        <v>1641</v>
      </c>
      <c r="E25" s="2">
        <f>'Raw Data'!GJ31</f>
        <v>1662</v>
      </c>
      <c r="F25" s="2">
        <f>'Raw Data'!GK31</f>
        <v>1620</v>
      </c>
      <c r="G25" s="2">
        <f>'Raw Data'!GL31</f>
        <v>1574</v>
      </c>
      <c r="H25" s="2">
        <f>'Raw Data'!GM31</f>
        <v>1502</v>
      </c>
      <c r="I25" s="2">
        <f>'Raw Data'!GN31</f>
        <v>1491</v>
      </c>
      <c r="J25" s="2">
        <f>'Raw Data'!GO31</f>
        <v>1465</v>
      </c>
      <c r="K25" s="2">
        <f>'Raw Data'!GP31</f>
        <v>1482</v>
      </c>
      <c r="L25" s="2">
        <f>'Raw Data'!GQ31</f>
        <v>1493</v>
      </c>
      <c r="M25" s="2">
        <f>'Raw Data'!GR31</f>
        <v>1336</v>
      </c>
    </row>
    <row r="26" spans="1:13" ht="14.5" x14ac:dyDescent="0.35">
      <c r="A26" s="4">
        <v>2020</v>
      </c>
      <c r="B26" s="2">
        <f>'Raw Data'!GS31</f>
        <v>1330</v>
      </c>
      <c r="C26" s="2">
        <f>'Raw Data'!GT31</f>
        <v>1324</v>
      </c>
      <c r="D26" s="2">
        <f>'Raw Data'!GU31</f>
        <v>1356</v>
      </c>
      <c r="E26" s="2">
        <f>'Raw Data'!GV31</f>
        <v>1316</v>
      </c>
      <c r="F26" s="2">
        <f>'Raw Data'!GW31</f>
        <v>1233</v>
      </c>
      <c r="G26" s="2">
        <f>'Raw Data'!GX31</f>
        <v>965</v>
      </c>
      <c r="H26" s="2">
        <f>'Raw Data'!GY31</f>
        <v>873</v>
      </c>
      <c r="I26" s="2">
        <f>'Raw Data'!GZ31</f>
        <v>715</v>
      </c>
      <c r="J26" s="2">
        <f>'Raw Data'!HA31</f>
        <v>679</v>
      </c>
      <c r="K26" s="2">
        <f>'Raw Data'!HB31</f>
        <v>646</v>
      </c>
      <c r="L26" s="2">
        <f>'Raw Data'!HC31</f>
        <v>618</v>
      </c>
      <c r="M26" s="2">
        <f>'Raw Data'!HD31</f>
        <v>556</v>
      </c>
    </row>
    <row r="27" spans="1:13" ht="14.25" customHeight="1" x14ac:dyDescent="0.35">
      <c r="A27" s="4">
        <v>2021</v>
      </c>
      <c r="B27" s="2">
        <f>'Raw Data'!HE31</f>
        <v>443</v>
      </c>
      <c r="C27" s="2">
        <f>'Raw Data'!HF31</f>
        <v>413</v>
      </c>
      <c r="D27" s="2">
        <f>'Raw Data'!HG31</f>
        <v>359</v>
      </c>
      <c r="E27" s="2">
        <f>'Raw Data'!HH31</f>
        <v>388</v>
      </c>
      <c r="F27" s="2">
        <f>'Raw Data'!HI31</f>
        <v>400</v>
      </c>
      <c r="G27" s="2">
        <f>'Raw Data'!HJ31</f>
        <v>422</v>
      </c>
      <c r="H27" s="2">
        <f>'Raw Data'!HK31</f>
        <v>476</v>
      </c>
      <c r="I27" s="2">
        <f>'Raw Data'!HL31</f>
        <v>500</v>
      </c>
      <c r="J27" s="2">
        <f>'Raw Data'!HM31</f>
        <v>497</v>
      </c>
      <c r="K27" s="2">
        <f>'Raw Data'!HN31</f>
        <v>425</v>
      </c>
      <c r="L27" s="2">
        <f>'Raw Data'!HO31</f>
        <v>377</v>
      </c>
      <c r="M27" s="2">
        <f>'Raw Data'!HP31</f>
        <v>309</v>
      </c>
    </row>
    <row r="28" spans="1:13" ht="14.25" customHeight="1" x14ac:dyDescent="0.35">
      <c r="A28" s="4">
        <v>2022</v>
      </c>
      <c r="B28" s="2">
        <f>'Raw Data'!HQ31</f>
        <v>281</v>
      </c>
      <c r="C28" s="2">
        <f>'Raw Data'!HR31</f>
        <v>261</v>
      </c>
      <c r="D28" s="2">
        <f>'Raw Data'!HS31</f>
        <v>264</v>
      </c>
      <c r="E28" s="2">
        <f>'Raw Data'!HT31</f>
        <v>322</v>
      </c>
      <c r="F28" s="2">
        <f>'Raw Data'!HU31</f>
        <v>412</v>
      </c>
      <c r="G28" s="2">
        <f>'Raw Data'!HV31</f>
        <v>529</v>
      </c>
      <c r="H28" s="2">
        <f>'Raw Data'!HW31</f>
        <v>560</v>
      </c>
      <c r="I28" s="2">
        <f>'Raw Data'!HX31</f>
        <v>546</v>
      </c>
      <c r="J28" s="2">
        <f>'Raw Data'!HY31</f>
        <v>509</v>
      </c>
      <c r="K28" s="2">
        <f>'Raw Data'!HZ31</f>
        <v>509</v>
      </c>
      <c r="L28" s="2">
        <f>'Raw Data'!IA31</f>
        <v>529</v>
      </c>
      <c r="M28" s="2">
        <f>'Raw Data'!IB31</f>
        <v>455</v>
      </c>
    </row>
    <row r="29" spans="1:13" ht="14.25" customHeight="1" x14ac:dyDescent="0.35">
      <c r="A29" s="4">
        <v>2023</v>
      </c>
      <c r="B29" s="2">
        <f>'Raw Data'!IC31</f>
        <v>391</v>
      </c>
      <c r="C29" s="2">
        <f>'Raw Data'!ID31</f>
        <v>372</v>
      </c>
      <c r="D29" s="2">
        <f>'Raw Data'!IE31</f>
        <v>356</v>
      </c>
      <c r="E29" s="2">
        <f>'Raw Data'!IF31</f>
        <v>371</v>
      </c>
      <c r="F29" s="2">
        <f>'Raw Data'!IG31</f>
        <v>382</v>
      </c>
      <c r="G29" s="2">
        <f>'Raw Data'!IH31</f>
        <v>410</v>
      </c>
      <c r="H29" s="2">
        <f>'Raw Data'!II31</f>
        <v>451</v>
      </c>
      <c r="I29" s="2">
        <f>'Raw Data'!IJ31</f>
        <v>470</v>
      </c>
      <c r="J29" s="2">
        <f>'Raw Data'!IK31</f>
        <v>0</v>
      </c>
      <c r="K29" s="2">
        <f>'Raw Data'!IL31</f>
        <v>0</v>
      </c>
      <c r="L29" s="2">
        <f>'Raw Data'!IM31</f>
        <v>0</v>
      </c>
      <c r="M29" s="2">
        <f>'Raw Data'!IN31</f>
        <v>0</v>
      </c>
    </row>
    <row r="30" spans="1:13" ht="14.25" customHeight="1" x14ac:dyDescent="0.3"/>
    <row r="31" spans="1:13" ht="14.25" customHeight="1" thickBot="1" x14ac:dyDescent="0.4">
      <c r="F31" s="254" t="s">
        <v>13</v>
      </c>
      <c r="G31" s="255"/>
      <c r="H31" s="256"/>
      <c r="J31" s="254" t="s">
        <v>14</v>
      </c>
      <c r="K31" s="255"/>
      <c r="L31" s="256"/>
    </row>
    <row r="32" spans="1:13" ht="14.25" customHeight="1" thickTop="1" x14ac:dyDescent="0.3">
      <c r="F32" s="6" t="s">
        <v>15</v>
      </c>
      <c r="G32" s="6" t="s">
        <v>16</v>
      </c>
      <c r="H32" s="6" t="s">
        <v>17</v>
      </c>
      <c r="J32" s="6" t="s">
        <v>15</v>
      </c>
      <c r="K32" s="6" t="s">
        <v>16</v>
      </c>
      <c r="L32" s="6" t="s">
        <v>17</v>
      </c>
    </row>
    <row r="33" spans="1:203" ht="14.25" customHeight="1" x14ac:dyDescent="0.35">
      <c r="F33" s="7" t="s">
        <v>422</v>
      </c>
      <c r="G33" s="8">
        <f>I29</f>
        <v>470</v>
      </c>
      <c r="H33" s="9">
        <f>(G33-G34)/G34</f>
        <v>-0.1391941391941392</v>
      </c>
      <c r="J33" s="7" t="s">
        <v>422</v>
      </c>
      <c r="K33" s="8">
        <f>I14</f>
        <v>838</v>
      </c>
      <c r="L33" s="9">
        <f>(K33-K34)/K34</f>
        <v>-0.20417853751187084</v>
      </c>
    </row>
    <row r="34" spans="1:203" ht="14.25" customHeight="1" x14ac:dyDescent="0.35">
      <c r="F34" s="7" t="s">
        <v>423</v>
      </c>
      <c r="G34" s="8">
        <f>I28</f>
        <v>546</v>
      </c>
      <c r="H34" s="9">
        <f>(G34-G35)/G35</f>
        <v>9.1999999999999998E-2</v>
      </c>
      <c r="J34" s="7" t="s">
        <v>423</v>
      </c>
      <c r="K34" s="8">
        <f>I13</f>
        <v>1053</v>
      </c>
      <c r="L34" s="9">
        <f>(K34-K35)/K35</f>
        <v>-5.475763016157989E-2</v>
      </c>
    </row>
    <row r="35" spans="1:203" ht="14.25" customHeight="1" x14ac:dyDescent="0.35">
      <c r="D35" s="186"/>
      <c r="F35" s="185" t="s">
        <v>424</v>
      </c>
      <c r="G35" s="8">
        <f>I27</f>
        <v>500</v>
      </c>
      <c r="H35" s="9">
        <f>(G35-G36)/G36</f>
        <v>-0.30069930069930068</v>
      </c>
      <c r="J35" s="185" t="s">
        <v>424</v>
      </c>
      <c r="K35" s="8">
        <f>I12</f>
        <v>1114</v>
      </c>
      <c r="L35" s="9">
        <f>(K35-K36)/K36</f>
        <v>-0.21988795518207283</v>
      </c>
    </row>
    <row r="36" spans="1:203" ht="14.25" customHeight="1" x14ac:dyDescent="0.35">
      <c r="F36" s="7" t="s">
        <v>425</v>
      </c>
      <c r="G36" s="8">
        <f>I26</f>
        <v>715</v>
      </c>
      <c r="J36" s="7" t="s">
        <v>425</v>
      </c>
      <c r="K36" s="8">
        <f>I11</f>
        <v>1428</v>
      </c>
      <c r="L36" s="9"/>
    </row>
    <row r="37" spans="1:203" ht="14.25" customHeight="1" x14ac:dyDescent="0.35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</row>
    <row r="38" spans="1:203" ht="14.25" customHeight="1" x14ac:dyDescent="0.35">
      <c r="A38" s="2" t="s">
        <v>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</row>
    <row r="39" spans="1:203" ht="14.25" customHeight="1" x14ac:dyDescent="0.35">
      <c r="B39" s="1">
        <v>39295</v>
      </c>
      <c r="C39" s="1">
        <v>39326</v>
      </c>
      <c r="D39" s="1">
        <v>39356</v>
      </c>
      <c r="E39" s="1">
        <v>39387</v>
      </c>
      <c r="F39" s="1">
        <v>39417</v>
      </c>
      <c r="G39" s="1">
        <v>39448</v>
      </c>
      <c r="H39" s="1">
        <v>39479</v>
      </c>
      <c r="I39" s="1">
        <v>39508</v>
      </c>
      <c r="J39" s="1">
        <v>39539</v>
      </c>
      <c r="K39" s="1">
        <v>39569</v>
      </c>
      <c r="L39" s="1">
        <v>39600</v>
      </c>
      <c r="M39" s="1">
        <v>39630</v>
      </c>
      <c r="N39" s="1">
        <v>39661</v>
      </c>
      <c r="O39" s="1">
        <v>39692</v>
      </c>
      <c r="P39" s="1">
        <v>39722</v>
      </c>
      <c r="Q39" s="1">
        <v>39753</v>
      </c>
      <c r="R39" s="1">
        <v>39783</v>
      </c>
      <c r="S39" s="1">
        <v>39814</v>
      </c>
      <c r="T39" s="1">
        <v>39845</v>
      </c>
      <c r="U39" s="1">
        <v>39873</v>
      </c>
      <c r="V39" s="1">
        <v>39904</v>
      </c>
      <c r="W39" s="1">
        <v>39934</v>
      </c>
      <c r="X39" s="1">
        <v>39965</v>
      </c>
      <c r="Y39" s="1">
        <v>39995</v>
      </c>
      <c r="Z39" s="1">
        <v>40026</v>
      </c>
      <c r="AA39" s="1">
        <v>40057</v>
      </c>
      <c r="AB39" s="1">
        <v>40087</v>
      </c>
      <c r="AC39" s="1">
        <v>40118</v>
      </c>
      <c r="AD39" s="1">
        <v>40148</v>
      </c>
      <c r="AE39" s="1">
        <v>40179</v>
      </c>
      <c r="AF39" s="1">
        <v>40210</v>
      </c>
      <c r="AG39" s="1">
        <v>40238</v>
      </c>
      <c r="AH39" s="1">
        <v>40269</v>
      </c>
      <c r="AI39" s="1">
        <v>40299</v>
      </c>
      <c r="AJ39" s="1">
        <v>40330</v>
      </c>
      <c r="AK39" s="1">
        <v>40360</v>
      </c>
      <c r="AL39" s="1">
        <v>40391</v>
      </c>
      <c r="AM39" s="1">
        <v>40422</v>
      </c>
      <c r="AN39" s="1">
        <v>40452</v>
      </c>
      <c r="AO39" s="1">
        <v>40483</v>
      </c>
      <c r="AP39" s="1">
        <v>40513</v>
      </c>
      <c r="AQ39" s="1">
        <v>40544</v>
      </c>
      <c r="AR39" s="1">
        <v>40575</v>
      </c>
      <c r="AS39" s="1">
        <v>40603</v>
      </c>
      <c r="AT39" s="1">
        <v>40634</v>
      </c>
      <c r="AU39" s="1">
        <v>40664</v>
      </c>
      <c r="AV39" s="1">
        <v>40695</v>
      </c>
      <c r="AW39" s="1">
        <v>40725</v>
      </c>
      <c r="AX39" s="1">
        <v>40756</v>
      </c>
      <c r="AY39" s="1">
        <v>40787</v>
      </c>
      <c r="AZ39" s="1">
        <v>40817</v>
      </c>
      <c r="BA39" s="1">
        <v>40848</v>
      </c>
      <c r="BB39" s="1">
        <v>40878</v>
      </c>
      <c r="BC39" s="1">
        <v>40909</v>
      </c>
      <c r="BD39" s="1">
        <v>40940</v>
      </c>
      <c r="BE39" s="1">
        <v>40969</v>
      </c>
      <c r="BF39" s="1">
        <v>41000</v>
      </c>
      <c r="BG39" s="1">
        <v>41030</v>
      </c>
      <c r="BH39" s="1">
        <v>41061</v>
      </c>
      <c r="BI39" s="1">
        <v>41091</v>
      </c>
      <c r="BJ39" s="1">
        <v>41122</v>
      </c>
      <c r="BK39" s="1">
        <v>41153</v>
      </c>
      <c r="BL39" s="1">
        <v>41183</v>
      </c>
      <c r="BM39" s="1">
        <v>41214</v>
      </c>
      <c r="BN39" s="1">
        <v>41244</v>
      </c>
      <c r="BO39" s="1">
        <v>41275</v>
      </c>
      <c r="BP39" s="1">
        <v>41306</v>
      </c>
      <c r="BQ39" s="1">
        <v>41334</v>
      </c>
      <c r="BR39" s="1">
        <v>41365</v>
      </c>
      <c r="BS39" s="1">
        <v>41395</v>
      </c>
      <c r="BT39" s="1">
        <v>41426</v>
      </c>
      <c r="BU39" s="1">
        <v>41456</v>
      </c>
      <c r="BV39" s="1">
        <v>41487</v>
      </c>
      <c r="BW39" s="1">
        <v>41518</v>
      </c>
      <c r="BX39" s="1">
        <v>41548</v>
      </c>
      <c r="BY39" s="1">
        <v>41579</v>
      </c>
      <c r="BZ39" s="1">
        <v>41609</v>
      </c>
      <c r="CA39" s="1">
        <v>41640</v>
      </c>
      <c r="CB39" s="1">
        <v>41671</v>
      </c>
      <c r="CC39" s="1">
        <v>41699</v>
      </c>
      <c r="CD39" s="1">
        <v>41730</v>
      </c>
      <c r="CE39" s="1">
        <v>41760</v>
      </c>
      <c r="CF39" s="1">
        <v>41791</v>
      </c>
      <c r="CG39" s="1">
        <v>41821</v>
      </c>
      <c r="CH39" s="1">
        <v>41852</v>
      </c>
      <c r="CI39" s="1">
        <v>41883</v>
      </c>
      <c r="CJ39" s="1">
        <v>41913</v>
      </c>
      <c r="CK39" s="1">
        <v>41944</v>
      </c>
      <c r="CL39" s="1">
        <v>41974</v>
      </c>
      <c r="CM39" s="1">
        <v>42005</v>
      </c>
      <c r="CN39" s="1">
        <v>42036</v>
      </c>
      <c r="CO39" s="1">
        <v>42064</v>
      </c>
      <c r="CP39" s="1">
        <v>42095</v>
      </c>
      <c r="CQ39" s="1">
        <v>42125</v>
      </c>
      <c r="CR39" s="1">
        <v>42156</v>
      </c>
      <c r="CS39" s="1">
        <v>42186</v>
      </c>
      <c r="CT39" s="1">
        <v>42217</v>
      </c>
      <c r="CU39" s="1">
        <v>42248</v>
      </c>
      <c r="CV39" s="1">
        <v>42278</v>
      </c>
      <c r="CW39" s="1">
        <v>42309</v>
      </c>
      <c r="CX39" s="1">
        <v>42339</v>
      </c>
      <c r="CY39" s="1">
        <v>42370</v>
      </c>
      <c r="CZ39" s="1">
        <v>42401</v>
      </c>
      <c r="DA39" s="1">
        <v>42430</v>
      </c>
      <c r="DB39" s="1">
        <v>42461</v>
      </c>
      <c r="DC39" s="1">
        <v>42491</v>
      </c>
      <c r="DD39" s="1">
        <v>42522</v>
      </c>
      <c r="DE39" s="1">
        <v>42552</v>
      </c>
      <c r="DF39" s="1">
        <v>42583</v>
      </c>
      <c r="DG39" s="1">
        <v>42614</v>
      </c>
      <c r="DH39" s="1">
        <v>42644</v>
      </c>
      <c r="DI39" s="1">
        <v>42675</v>
      </c>
      <c r="DJ39" s="1">
        <v>42705</v>
      </c>
      <c r="DK39" s="1">
        <v>42736</v>
      </c>
      <c r="DL39" s="1">
        <v>42767</v>
      </c>
      <c r="DM39" s="1">
        <v>42795</v>
      </c>
      <c r="DN39" s="1">
        <v>42826</v>
      </c>
      <c r="DO39" s="1">
        <v>42856</v>
      </c>
      <c r="DP39" s="1">
        <v>42887</v>
      </c>
      <c r="DQ39" s="1">
        <v>42917</v>
      </c>
      <c r="DR39" s="1">
        <v>42948</v>
      </c>
      <c r="DS39" s="1">
        <v>42979</v>
      </c>
      <c r="DT39" s="1">
        <v>43009</v>
      </c>
      <c r="DU39" s="1">
        <v>43040</v>
      </c>
      <c r="DV39" s="1">
        <v>43070</v>
      </c>
      <c r="DW39" s="1">
        <v>43101</v>
      </c>
      <c r="DX39" s="1">
        <v>43132</v>
      </c>
      <c r="DY39" s="1">
        <v>43160</v>
      </c>
      <c r="DZ39" s="1">
        <v>43191</v>
      </c>
      <c r="EA39" s="1">
        <v>43221</v>
      </c>
      <c r="EB39" s="1">
        <v>43252</v>
      </c>
      <c r="EC39" s="1">
        <v>43282</v>
      </c>
      <c r="ED39" s="1">
        <v>43313</v>
      </c>
      <c r="EE39" s="1">
        <v>43344</v>
      </c>
      <c r="EF39" s="1">
        <v>43374</v>
      </c>
      <c r="EG39" s="1">
        <v>43405</v>
      </c>
      <c r="EH39" s="1">
        <v>43435</v>
      </c>
      <c r="EI39" s="1">
        <v>43466</v>
      </c>
      <c r="EJ39" s="1">
        <v>43497</v>
      </c>
      <c r="EK39" s="1">
        <v>43525</v>
      </c>
      <c r="EL39" s="1">
        <v>43556</v>
      </c>
      <c r="EM39" s="1">
        <v>43586</v>
      </c>
      <c r="EN39" s="1">
        <v>43617</v>
      </c>
      <c r="EO39" s="1">
        <v>43647</v>
      </c>
      <c r="EP39" s="1">
        <v>43678</v>
      </c>
      <c r="EQ39" s="1">
        <v>43709</v>
      </c>
      <c r="ER39" s="1">
        <v>43739</v>
      </c>
      <c r="ES39" s="1">
        <v>43770</v>
      </c>
      <c r="ET39" s="1">
        <v>43800</v>
      </c>
      <c r="EU39" s="1">
        <v>43831</v>
      </c>
      <c r="EV39" s="1">
        <v>43862</v>
      </c>
      <c r="EW39" s="1">
        <v>43891</v>
      </c>
      <c r="EX39" s="1">
        <v>43922</v>
      </c>
      <c r="EY39" s="1">
        <v>43952</v>
      </c>
      <c r="EZ39" s="1">
        <v>43983</v>
      </c>
      <c r="FA39" s="1">
        <v>44013</v>
      </c>
      <c r="FB39" s="1">
        <v>44044</v>
      </c>
      <c r="FC39" s="1">
        <v>44075</v>
      </c>
      <c r="FD39" s="1">
        <v>44105</v>
      </c>
      <c r="FE39" s="1">
        <v>44136</v>
      </c>
      <c r="FF39" s="1">
        <v>44166</v>
      </c>
      <c r="FG39" s="1">
        <v>44197</v>
      </c>
      <c r="FH39" s="1">
        <v>44228</v>
      </c>
      <c r="FI39" s="1">
        <v>44256</v>
      </c>
      <c r="FJ39" s="1">
        <v>44287</v>
      </c>
      <c r="FK39" s="1">
        <v>44317</v>
      </c>
      <c r="FL39" s="1">
        <v>44348</v>
      </c>
      <c r="FM39" s="1">
        <v>44378</v>
      </c>
      <c r="FN39" s="1">
        <v>44409</v>
      </c>
      <c r="FO39" s="1">
        <v>44440</v>
      </c>
      <c r="FP39" s="1">
        <v>44470</v>
      </c>
      <c r="FQ39" s="1">
        <v>44501</v>
      </c>
      <c r="FR39" s="1">
        <v>44531</v>
      </c>
      <c r="FS39" s="1">
        <v>44562</v>
      </c>
      <c r="FT39" s="1">
        <v>44593</v>
      </c>
      <c r="FU39" s="1">
        <v>44621</v>
      </c>
      <c r="FV39" s="1">
        <v>44652</v>
      </c>
      <c r="FW39" s="1">
        <v>44682</v>
      </c>
      <c r="FX39" s="1">
        <v>44713</v>
      </c>
      <c r="FY39" s="1">
        <v>44743</v>
      </c>
      <c r="FZ39" s="1">
        <v>44774</v>
      </c>
      <c r="GA39" s="1">
        <v>44805</v>
      </c>
      <c r="GB39" s="1">
        <v>44835</v>
      </c>
      <c r="GC39" s="1">
        <v>44866</v>
      </c>
      <c r="GD39" s="1">
        <v>44896</v>
      </c>
      <c r="GE39" s="1">
        <v>44927</v>
      </c>
      <c r="GF39" s="1">
        <v>44958</v>
      </c>
      <c r="GG39" s="1">
        <v>44986</v>
      </c>
      <c r="GH39" s="1">
        <v>45017</v>
      </c>
      <c r="GI39" s="1">
        <v>45047</v>
      </c>
      <c r="GJ39" s="1">
        <v>45078</v>
      </c>
      <c r="GK39" s="1">
        <v>45108</v>
      </c>
      <c r="GL39" s="1">
        <v>45139</v>
      </c>
      <c r="GM39" s="1">
        <v>45170</v>
      </c>
      <c r="GN39" s="1">
        <v>45200</v>
      </c>
      <c r="GO39" s="1">
        <v>45231</v>
      </c>
      <c r="GP39" s="1">
        <v>45261</v>
      </c>
      <c r="GQ39" s="1">
        <v>45292</v>
      </c>
      <c r="GR39" s="1">
        <v>45323</v>
      </c>
      <c r="GS39" s="1">
        <v>45352</v>
      </c>
      <c r="GT39" s="1">
        <v>45383</v>
      </c>
      <c r="GU39" s="1">
        <v>45413</v>
      </c>
    </row>
    <row r="40" spans="1:203" ht="14.25" customHeight="1" x14ac:dyDescent="0.35">
      <c r="B40" s="2">
        <f>SUM('Raw Data'!AZ21)</f>
        <v>2719</v>
      </c>
      <c r="C40" s="2">
        <f>SUM('Raw Data'!BA21)</f>
        <v>2712</v>
      </c>
      <c r="D40" s="2">
        <f>SUM('Raw Data'!BB21)</f>
        <v>2667</v>
      </c>
      <c r="E40" s="2">
        <f>SUM('Raw Data'!BC21)</f>
        <v>2657</v>
      </c>
      <c r="F40" s="2">
        <f>SUM('Raw Data'!BD21)</f>
        <v>2599</v>
      </c>
      <c r="G40" s="2">
        <f>SUM('Raw Data'!BE21)</f>
        <v>2350</v>
      </c>
      <c r="H40" s="2">
        <f>SUM('Raw Data'!BF21)</f>
        <v>2454</v>
      </c>
      <c r="I40" s="2">
        <f>SUM('Raw Data'!BG21)</f>
        <v>2499</v>
      </c>
      <c r="J40" s="2">
        <f>SUM('Raw Data'!BH21)</f>
        <v>2627</v>
      </c>
      <c r="K40" s="2">
        <f>SUM('Raw Data'!BI21)</f>
        <v>2527</v>
      </c>
      <c r="L40" s="2">
        <f>SUM('Raw Data'!BJ21)</f>
        <v>2553</v>
      </c>
      <c r="M40" s="2">
        <f>SUM('Raw Data'!BK21)</f>
        <v>2559</v>
      </c>
      <c r="N40" s="2">
        <f>SUM('Raw Data'!BL21)</f>
        <v>2420</v>
      </c>
      <c r="O40" s="2">
        <f>SUM('Raw Data'!BM21)</f>
        <v>2500</v>
      </c>
      <c r="P40" s="2">
        <f>SUM('Raw Data'!BN21)</f>
        <v>2500</v>
      </c>
      <c r="Q40" s="2">
        <f>SUM('Raw Data'!BO21)</f>
        <v>2487</v>
      </c>
      <c r="R40" s="2">
        <f>SUM('Raw Data'!BP21)</f>
        <v>2226</v>
      </c>
      <c r="S40" s="2">
        <f>SUM('Raw Data'!BQ21)</f>
        <v>2331</v>
      </c>
      <c r="T40" s="2">
        <f>SUM('Raw Data'!BR21)</f>
        <v>2373</v>
      </c>
      <c r="U40" s="2">
        <f>SUM('Raw Data'!BS21)</f>
        <v>2468</v>
      </c>
      <c r="V40" s="2">
        <f>SUM('Raw Data'!BT21)</f>
        <v>2476</v>
      </c>
      <c r="W40" s="2">
        <f>SUM('Raw Data'!BU21)</f>
        <v>2484</v>
      </c>
      <c r="X40" s="2">
        <f>SUM('Raw Data'!BV21)</f>
        <v>2439</v>
      </c>
      <c r="Y40" s="2">
        <f>SUM('Raw Data'!BW21)</f>
        <v>2423</v>
      </c>
      <c r="Z40" s="2">
        <f>SUM('Raw Data'!BX21)</f>
        <v>2419</v>
      </c>
      <c r="AA40" s="2">
        <f>SUM('Raw Data'!BY21)</f>
        <v>2383</v>
      </c>
      <c r="AB40" s="2">
        <f>SUM('Raw Data'!BZ21)</f>
        <v>2373</v>
      </c>
      <c r="AC40" s="2">
        <f>SUM('Raw Data'!CA21)</f>
        <v>2289</v>
      </c>
      <c r="AD40" s="2">
        <f>SUM('Raw Data'!CB21)</f>
        <v>2028</v>
      </c>
      <c r="AE40" s="2">
        <f>SUM('Raw Data'!CC21)</f>
        <v>2084</v>
      </c>
      <c r="AF40" s="2">
        <f>SUM('Raw Data'!CD21)</f>
        <v>2181</v>
      </c>
      <c r="AG40" s="2">
        <f>SUM('Raw Data'!CE21)</f>
        <v>2282</v>
      </c>
      <c r="AH40" s="2">
        <f>SUM('Raw Data'!CF21)</f>
        <v>2324</v>
      </c>
      <c r="AI40" s="2">
        <f>SUM('Raw Data'!CG21)</f>
        <v>2362</v>
      </c>
      <c r="AJ40" s="2">
        <f>SUM('Raw Data'!CH21)</f>
        <v>2283</v>
      </c>
      <c r="AK40" s="2">
        <f>SUM('Raw Data'!CI21)</f>
        <v>2280</v>
      </c>
      <c r="AL40" s="2">
        <f>SUM('Raw Data'!CJ21)</f>
        <v>2191</v>
      </c>
      <c r="AM40" s="2">
        <f>SUM('Raw Data'!CK21)</f>
        <v>2132</v>
      </c>
      <c r="AN40" s="2">
        <f>SUM('Raw Data'!CL21)</f>
        <v>2030</v>
      </c>
      <c r="AO40" s="2">
        <f>SUM('Raw Data'!CM21)</f>
        <v>1984</v>
      </c>
      <c r="AP40" s="2">
        <f>SUM('Raw Data'!CN21)</f>
        <v>1801</v>
      </c>
      <c r="AQ40" s="2">
        <f>SUM('Raw Data'!CO21)</f>
        <v>1847</v>
      </c>
      <c r="AR40" s="2">
        <f>SUM('Raw Data'!CP21)</f>
        <v>1892</v>
      </c>
      <c r="AS40" s="2">
        <f>SUM('Raw Data'!CQ21)</f>
        <v>1965</v>
      </c>
      <c r="AT40" s="2">
        <f>SUM('Raw Data'!CR21)</f>
        <v>1949</v>
      </c>
      <c r="AU40" s="2">
        <f>SUM('Raw Data'!CS21)</f>
        <v>1963</v>
      </c>
      <c r="AV40" s="2">
        <f>SUM('Raw Data'!CT21)</f>
        <v>1938</v>
      </c>
      <c r="AW40" s="2">
        <f>SUM('Raw Data'!CU21)</f>
        <v>1880</v>
      </c>
      <c r="AX40" s="2">
        <f>SUM('Raw Data'!CV21)</f>
        <v>1849</v>
      </c>
      <c r="AY40" s="2">
        <f>SUM('Raw Data'!CW21)</f>
        <v>1784</v>
      </c>
      <c r="AZ40" s="2">
        <f>SUM('Raw Data'!CX21)</f>
        <v>1872</v>
      </c>
      <c r="BA40" s="2">
        <f>SUM('Raw Data'!CY21)</f>
        <v>1770</v>
      </c>
      <c r="BB40" s="2">
        <f>SUM('Raw Data'!CZ21)</f>
        <v>1706</v>
      </c>
      <c r="BC40" s="2">
        <f>SUM('Raw Data'!DA21)</f>
        <v>1726</v>
      </c>
      <c r="BD40" s="2">
        <f>SUM('Raw Data'!DB21)</f>
        <v>1784</v>
      </c>
      <c r="BE40" s="2">
        <f>SUM('Raw Data'!DC21)</f>
        <v>1836</v>
      </c>
      <c r="BF40" s="2">
        <f>SUM('Raw Data'!DD21)</f>
        <v>1860</v>
      </c>
      <c r="BG40" s="2">
        <f>SUM('Raw Data'!DE21)</f>
        <v>1873</v>
      </c>
      <c r="BH40" s="2">
        <f>SUM('Raw Data'!DF21)</f>
        <v>1805</v>
      </c>
      <c r="BI40" s="2">
        <f>SUM('Raw Data'!DG21)</f>
        <v>1815</v>
      </c>
      <c r="BJ40" s="2">
        <f>SUM('Raw Data'!DH21)</f>
        <v>1798</v>
      </c>
      <c r="BK40" s="2">
        <f>SUM('Raw Data'!DI21)</f>
        <v>1782</v>
      </c>
      <c r="BL40" s="2">
        <f>SUM('Raw Data'!DJ21)</f>
        <v>1806</v>
      </c>
      <c r="BM40" s="2">
        <f>SUM('Raw Data'!DK21)</f>
        <v>1772</v>
      </c>
      <c r="BN40" s="2">
        <f>SUM('Raw Data'!DL21)</f>
        <v>1640</v>
      </c>
      <c r="BO40" s="2">
        <f>SUM('Raw Data'!DM21)</f>
        <v>1714</v>
      </c>
      <c r="BP40" s="2">
        <f>SUM('Raw Data'!DN21)</f>
        <v>1783</v>
      </c>
      <c r="BQ40" s="2">
        <f>SUM('Raw Data'!DO21)</f>
        <v>1830</v>
      </c>
      <c r="BR40" s="2">
        <f>SUM('Raw Data'!DP21)</f>
        <v>1899</v>
      </c>
      <c r="BS40" s="2">
        <f>SUM('Raw Data'!DQ21)</f>
        <v>1895</v>
      </c>
      <c r="BT40" s="2">
        <f>SUM('Raw Data'!DR21)</f>
        <v>1851</v>
      </c>
      <c r="BU40" s="2">
        <f>SUM('Raw Data'!DS21)</f>
        <v>1826</v>
      </c>
      <c r="BV40" s="2">
        <f>SUM('Raw Data'!DT21)</f>
        <v>1821</v>
      </c>
      <c r="BW40" s="2">
        <f>SUM('Raw Data'!DU21)</f>
        <v>1818</v>
      </c>
      <c r="BX40" s="2">
        <f>SUM('Raw Data'!DV21)</f>
        <v>1908</v>
      </c>
      <c r="BY40" s="2">
        <f>SUM('Raw Data'!DW21)</f>
        <v>1863</v>
      </c>
      <c r="BZ40" s="2">
        <f>SUM('Raw Data'!DX21)</f>
        <v>1700</v>
      </c>
      <c r="CA40" s="2">
        <f>SUM('Raw Data'!DY21)</f>
        <v>1792</v>
      </c>
      <c r="CB40" s="2">
        <f>SUM('Raw Data'!DZ21)</f>
        <v>1892</v>
      </c>
      <c r="CC40" s="2">
        <f>SUM('Raw Data'!EA21)</f>
        <v>2067</v>
      </c>
      <c r="CD40" s="2">
        <f>SUM('Raw Data'!EB21)</f>
        <v>2053</v>
      </c>
      <c r="CE40" s="2">
        <f>SUM('Raw Data'!EC21)</f>
        <v>2104</v>
      </c>
      <c r="CF40" s="2">
        <f>SUM('Raw Data'!ED21)</f>
        <v>2095</v>
      </c>
      <c r="CG40" s="2">
        <f>SUM('Raw Data'!EE21)</f>
        <v>2016</v>
      </c>
      <c r="CH40" s="2">
        <f>SUM('Raw Data'!EF21)</f>
        <v>2119</v>
      </c>
      <c r="CI40" s="2">
        <f>SUM('Raw Data'!EG21)</f>
        <v>2074</v>
      </c>
      <c r="CJ40" s="2">
        <f>SUM('Raw Data'!EH21)</f>
        <v>2054</v>
      </c>
      <c r="CK40" s="2">
        <f>SUM('Raw Data'!EI21)</f>
        <v>2044</v>
      </c>
      <c r="CL40" s="2">
        <f>SUM('Raw Data'!EJ21)</f>
        <v>1767</v>
      </c>
      <c r="CM40" s="2">
        <f>SUM('Raw Data'!EK21)</f>
        <v>1870</v>
      </c>
      <c r="CN40" s="2">
        <f>SUM('Raw Data'!EL21)</f>
        <v>1954</v>
      </c>
      <c r="CO40" s="2">
        <f>SUM('Raw Data'!EM21)</f>
        <v>1914</v>
      </c>
      <c r="CP40" s="2">
        <f>SUM('Raw Data'!EN21)</f>
        <v>1940</v>
      </c>
      <c r="CQ40" s="2">
        <f>SUM('Raw Data'!EO21)</f>
        <v>1930</v>
      </c>
      <c r="CR40" s="2">
        <f>SUM('Raw Data'!EP21)</f>
        <v>1902</v>
      </c>
      <c r="CS40" s="2">
        <f>SUM('Raw Data'!EQ21)</f>
        <v>1859</v>
      </c>
      <c r="CT40" s="2">
        <f>SUM('Raw Data'!ER21)</f>
        <v>1853</v>
      </c>
      <c r="CU40" s="2">
        <f>SUM('Raw Data'!ES21)</f>
        <v>1819</v>
      </c>
      <c r="CV40" s="2">
        <f>SUM('Raw Data'!ET21)</f>
        <v>1780</v>
      </c>
      <c r="CW40" s="2">
        <f>SUM('Raw Data'!EU21)</f>
        <v>1717</v>
      </c>
      <c r="CX40" s="2">
        <f>SUM('Raw Data'!EV21)</f>
        <v>1569</v>
      </c>
      <c r="CY40" s="2">
        <f>SUM('Raw Data'!EW21)</f>
        <v>1598</v>
      </c>
      <c r="CZ40" s="2">
        <f>SUM('Raw Data'!EX21)</f>
        <v>1667</v>
      </c>
      <c r="DA40" s="2">
        <f>SUM('Raw Data'!EY21)</f>
        <v>1765</v>
      </c>
      <c r="DB40" s="2">
        <f>SUM('Raw Data'!EZ21)</f>
        <v>1821</v>
      </c>
      <c r="DC40" s="2">
        <f>SUM('Raw Data'!FA21)</f>
        <v>1742</v>
      </c>
      <c r="DD40" s="2">
        <f>SUM('Raw Data'!FB21)</f>
        <v>1744</v>
      </c>
      <c r="DE40" s="2">
        <f>SUM('Raw Data'!FC21)</f>
        <v>1685</v>
      </c>
      <c r="DF40" s="2">
        <f>SUM('Raw Data'!FD21)</f>
        <v>1644</v>
      </c>
      <c r="DG40" s="2">
        <f>SUM('Raw Data'!FE21)</f>
        <v>1642</v>
      </c>
      <c r="DH40" s="2">
        <f>SUM('Raw Data'!FF21)</f>
        <v>1621</v>
      </c>
      <c r="DI40" s="2">
        <f>SUM('Raw Data'!FG21)</f>
        <v>1531</v>
      </c>
      <c r="DJ40" s="2">
        <f>SUM('Raw Data'!FH21)</f>
        <v>1418</v>
      </c>
      <c r="DK40" s="2">
        <f>SUM('Raw Data'!FI21)</f>
        <v>1454</v>
      </c>
      <c r="DL40" s="2">
        <f>SUM('Raw Data'!FJ21)</f>
        <v>1506</v>
      </c>
      <c r="DM40" s="2">
        <f>SUM('Raw Data'!FK21)</f>
        <v>1513</v>
      </c>
      <c r="DN40" s="2">
        <f>SUM('Raw Data'!FL21)</f>
        <v>1545</v>
      </c>
      <c r="DO40" s="2">
        <f>SUM('Raw Data'!FM21)</f>
        <v>1555</v>
      </c>
      <c r="DP40" s="2">
        <f>SUM('Raw Data'!FN21)</f>
        <v>1526</v>
      </c>
      <c r="DQ40" s="2">
        <f>SUM('Raw Data'!FO21)</f>
        <v>1513</v>
      </c>
      <c r="DR40" s="2">
        <f>SUM('Raw Data'!FP21)</f>
        <v>1513</v>
      </c>
      <c r="DS40" s="2">
        <f>SUM('Raw Data'!FQ21)</f>
        <v>1484</v>
      </c>
      <c r="DT40" s="2">
        <f>SUM('Raw Data'!FR21)</f>
        <v>1497</v>
      </c>
      <c r="DU40" s="2">
        <f>SUM('Raw Data'!FS21)</f>
        <v>1452</v>
      </c>
      <c r="DV40" s="2">
        <f>SUM('Raw Data'!FT21)</f>
        <v>1354</v>
      </c>
      <c r="DW40" s="2">
        <f>SUM('Raw Data'!FU21)</f>
        <v>1369</v>
      </c>
      <c r="DX40" s="2">
        <f>SUM('Raw Data'!FV21)</f>
        <v>1434</v>
      </c>
      <c r="DY40" s="2">
        <f>SUM('Raw Data'!FW21)</f>
        <v>1508</v>
      </c>
      <c r="DZ40" s="2">
        <f>SUM('Raw Data'!FX21)</f>
        <v>1496</v>
      </c>
      <c r="EA40" s="2">
        <f>SUM('Raw Data'!FY21)</f>
        <v>1514</v>
      </c>
      <c r="EB40" s="2">
        <f>SUM('Raw Data'!FZ21)</f>
        <v>1469</v>
      </c>
      <c r="EC40" s="2">
        <f>SUM('Raw Data'!GA21)</f>
        <v>1463</v>
      </c>
      <c r="ED40" s="2">
        <f>SUM('Raw Data'!GB21)</f>
        <v>1528</v>
      </c>
      <c r="EE40" s="2">
        <f>SUM('Raw Data'!GC21)</f>
        <v>1506</v>
      </c>
      <c r="EF40" s="2">
        <f>SUM('Raw Data'!GD21)</f>
        <v>1531</v>
      </c>
      <c r="EG40" s="2">
        <f>SUM('Raw Data'!GE21)</f>
        <v>1519</v>
      </c>
      <c r="EH40" s="2">
        <f>SUM('Raw Data'!GF21)</f>
        <v>1441</v>
      </c>
      <c r="EI40" s="2">
        <f>SUM('Raw Data'!GG21)</f>
        <v>1496</v>
      </c>
      <c r="EJ40" s="2">
        <f>SUM('Raw Data'!GH21)</f>
        <v>1558</v>
      </c>
      <c r="EK40" s="2">
        <f>SUM('Raw Data'!GI21)</f>
        <v>1651</v>
      </c>
      <c r="EL40" s="2">
        <f>SUM('Raw Data'!GJ21)</f>
        <v>1673</v>
      </c>
      <c r="EM40" s="2">
        <f>SUM('Raw Data'!GK21)</f>
        <v>1627</v>
      </c>
      <c r="EN40" s="2">
        <f>SUM('Raw Data'!GL21)</f>
        <v>1579</v>
      </c>
      <c r="EO40" s="2">
        <f>SUM('Raw Data'!GM21)</f>
        <v>1506</v>
      </c>
      <c r="EP40" s="2">
        <f>SUM('Raw Data'!GN21)</f>
        <v>1499</v>
      </c>
      <c r="EQ40" s="2">
        <f>SUM('Raw Data'!GO21)</f>
        <v>1472</v>
      </c>
      <c r="ER40" s="2">
        <f>SUM('Raw Data'!GP21)</f>
        <v>1490</v>
      </c>
      <c r="ES40" s="2">
        <f>SUM('Raw Data'!GQ21)</f>
        <v>1500</v>
      </c>
      <c r="ET40" s="2">
        <f>SUM('Raw Data'!GR21)</f>
        <v>1341</v>
      </c>
      <c r="EU40" s="2">
        <f>SUM('Raw Data'!GS21)</f>
        <v>1336</v>
      </c>
      <c r="EV40" s="2">
        <f>SUM('Raw Data'!GT21)</f>
        <v>1330</v>
      </c>
      <c r="EW40" s="2">
        <f>SUM('Raw Data'!GU21)</f>
        <v>1360</v>
      </c>
      <c r="EX40" s="2">
        <f>SUM('Raw Data'!GV21)</f>
        <v>1324</v>
      </c>
      <c r="EY40" s="2">
        <f>SUM('Raw Data'!GW21)</f>
        <v>1247</v>
      </c>
      <c r="EZ40" s="2">
        <f>SUM('Raw Data'!GX21)</f>
        <v>975</v>
      </c>
      <c r="FA40" s="2">
        <f>SUM('Raw Data'!GY21)</f>
        <v>881</v>
      </c>
      <c r="FB40" s="2">
        <f>SUM('Raw Data'!GZ21)</f>
        <v>723</v>
      </c>
      <c r="FC40" s="2">
        <f>SUM('Raw Data'!HA21)</f>
        <v>689</v>
      </c>
      <c r="FD40" s="2">
        <f>SUM('Raw Data'!HB21)</f>
        <v>656</v>
      </c>
      <c r="FE40" s="2">
        <f>SUM('Raw Data'!HC21)</f>
        <v>623</v>
      </c>
      <c r="FF40" s="2">
        <f>SUM('Raw Data'!HD21)</f>
        <v>560</v>
      </c>
      <c r="FG40" s="2">
        <f>SUM('Raw Data'!HE21)</f>
        <v>447</v>
      </c>
      <c r="FH40" s="2">
        <f>SUM('Raw Data'!HF21)</f>
        <v>418</v>
      </c>
      <c r="FI40" s="2">
        <f>SUM('Raw Data'!HG21)</f>
        <v>380</v>
      </c>
      <c r="FJ40" s="2">
        <f>SUM('Raw Data'!HH21)</f>
        <v>392</v>
      </c>
      <c r="FK40" s="2">
        <f>SUM('Raw Data'!HI21)</f>
        <v>402</v>
      </c>
      <c r="FL40" s="2">
        <f>SUM('Raw Data'!HJ21)</f>
        <v>424</v>
      </c>
      <c r="FM40" s="2">
        <f>SUM('Raw Data'!HK21)</f>
        <v>477</v>
      </c>
      <c r="FN40" s="2">
        <f>SUM('Raw Data'!HL21)</f>
        <v>501</v>
      </c>
      <c r="FO40" s="2">
        <f>SUM('Raw Data'!HM21)</f>
        <v>484</v>
      </c>
      <c r="FP40" s="2">
        <f>SUM('Raw Data'!HN21)</f>
        <v>428</v>
      </c>
      <c r="FQ40" s="2">
        <f>SUM('Raw Data'!HO21)</f>
        <v>380</v>
      </c>
      <c r="FR40" s="2">
        <f>SUM('Raw Data'!HP21)</f>
        <v>311</v>
      </c>
      <c r="FS40" s="2">
        <f>SUM('Raw Data'!HQ21)</f>
        <v>284</v>
      </c>
      <c r="FT40" s="2">
        <f>SUM('Raw Data'!HR21)</f>
        <v>267</v>
      </c>
      <c r="FU40" s="2">
        <f>SUM('Raw Data'!HS21)</f>
        <v>266</v>
      </c>
      <c r="FV40" s="2">
        <f>SUM('Raw Data'!HT21)</f>
        <v>326</v>
      </c>
      <c r="FW40" s="2">
        <f>SUM('Raw Data'!HU21)</f>
        <v>413</v>
      </c>
      <c r="FX40" s="2">
        <f>SUM('Raw Data'!HV21)</f>
        <v>529</v>
      </c>
      <c r="FY40" s="2">
        <f>SUM('Raw Data'!HW21)</f>
        <v>561</v>
      </c>
      <c r="FZ40" s="2">
        <f>SUM('Raw Data'!HX21)</f>
        <v>548</v>
      </c>
      <c r="GA40" s="2">
        <f>SUM('Raw Data'!HY21)</f>
        <v>510</v>
      </c>
      <c r="GB40" s="2">
        <f>SUM('Raw Data'!HZ21)</f>
        <v>509</v>
      </c>
      <c r="GC40" s="2">
        <f>SUM('Raw Data'!IA21)</f>
        <v>529</v>
      </c>
      <c r="GD40" s="2">
        <f>SUM('Raw Data'!IB21)</f>
        <v>455</v>
      </c>
      <c r="GE40" s="2">
        <f>SUM('Raw Data'!IC21)</f>
        <v>391</v>
      </c>
      <c r="GF40" s="2">
        <f>SUM('Raw Data'!ID21)</f>
        <v>373</v>
      </c>
      <c r="GG40" s="2">
        <f>SUM('Raw Data'!IE21)</f>
        <v>356</v>
      </c>
      <c r="GH40" s="2">
        <f>SUM('Raw Data'!IF21)</f>
        <v>371</v>
      </c>
      <c r="GI40" s="2">
        <f>SUM('Raw Data'!IG21)</f>
        <v>382</v>
      </c>
      <c r="GJ40" s="2">
        <f>SUM('Raw Data'!IH21)</f>
        <v>412</v>
      </c>
      <c r="GK40" s="2">
        <f>SUM('Raw Data'!II21)</f>
        <v>456</v>
      </c>
      <c r="GL40" s="2">
        <f>SUM('Raw Data'!IJ21)</f>
        <v>474</v>
      </c>
      <c r="GM40" s="2">
        <f>SUM('Raw Data'!IK21)</f>
        <v>0</v>
      </c>
      <c r="GN40" s="2">
        <f>SUM('Raw Data'!IL21)</f>
        <v>0</v>
      </c>
      <c r="GO40" s="2">
        <f>SUM('Raw Data'!IM21)</f>
        <v>0</v>
      </c>
      <c r="GP40" s="2">
        <f>SUM('Raw Data'!IN21)</f>
        <v>0</v>
      </c>
      <c r="GQ40" s="2">
        <f>SUM('Raw Data'!IO21)</f>
        <v>0</v>
      </c>
      <c r="GR40" s="2">
        <f>SUM('Raw Data'!IP21)</f>
        <v>0</v>
      </c>
      <c r="GS40" s="2">
        <f>SUM('Raw Data'!IQ21)</f>
        <v>0</v>
      </c>
      <c r="GT40" s="2">
        <f>SUM('Raw Data'!IR21)</f>
        <v>0</v>
      </c>
      <c r="GU40" s="2">
        <f>SUM('Raw Data'!IS21)</f>
        <v>0</v>
      </c>
    </row>
    <row r="41" spans="1:203" ht="14.25" customHeight="1" x14ac:dyDescent="0.35">
      <c r="A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</row>
    <row r="42" spans="1:203" ht="14.2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203" ht="14.25" customHeight="1" x14ac:dyDescent="0.35">
      <c r="A43" s="39" t="s">
        <v>14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</row>
    <row r="44" spans="1:203" ht="14.25" customHeight="1" x14ac:dyDescent="0.35">
      <c r="B44" s="1">
        <v>39295</v>
      </c>
      <c r="C44" s="1">
        <v>39326</v>
      </c>
      <c r="D44" s="1">
        <v>39356</v>
      </c>
      <c r="E44" s="1">
        <v>39387</v>
      </c>
      <c r="F44" s="1">
        <v>39417</v>
      </c>
      <c r="G44" s="1">
        <v>39448</v>
      </c>
      <c r="H44" s="1">
        <v>39479</v>
      </c>
      <c r="I44" s="1">
        <v>39508</v>
      </c>
      <c r="J44" s="1">
        <v>39539</v>
      </c>
      <c r="K44" s="1">
        <v>39569</v>
      </c>
      <c r="L44" s="1">
        <v>39600</v>
      </c>
      <c r="M44" s="1">
        <v>39630</v>
      </c>
      <c r="N44" s="1">
        <v>39661</v>
      </c>
      <c r="O44" s="1">
        <v>39692</v>
      </c>
      <c r="P44" s="1">
        <v>39722</v>
      </c>
      <c r="Q44" s="1">
        <v>39753</v>
      </c>
      <c r="R44" s="1">
        <v>39783</v>
      </c>
      <c r="S44" s="1">
        <v>39814</v>
      </c>
      <c r="T44" s="1">
        <v>39845</v>
      </c>
      <c r="U44" s="1">
        <v>39873</v>
      </c>
      <c r="V44" s="1">
        <v>39904</v>
      </c>
      <c r="W44" s="1">
        <v>39934</v>
      </c>
      <c r="X44" s="1">
        <v>39965</v>
      </c>
      <c r="Y44" s="1">
        <v>39995</v>
      </c>
      <c r="Z44" s="1">
        <v>40026</v>
      </c>
      <c r="AA44" s="1">
        <v>40057</v>
      </c>
      <c r="AB44" s="1">
        <v>40087</v>
      </c>
      <c r="AC44" s="1">
        <v>40118</v>
      </c>
      <c r="AD44" s="1">
        <v>40148</v>
      </c>
      <c r="AE44" s="1">
        <v>40179</v>
      </c>
      <c r="AF44" s="1">
        <v>40210</v>
      </c>
      <c r="AG44" s="1">
        <v>40238</v>
      </c>
      <c r="AH44" s="1">
        <v>40269</v>
      </c>
      <c r="AI44" s="1">
        <v>40299</v>
      </c>
      <c r="AJ44" s="1">
        <v>40330</v>
      </c>
      <c r="AK44" s="1">
        <v>40360</v>
      </c>
      <c r="AL44" s="1">
        <v>40391</v>
      </c>
      <c r="AM44" s="1">
        <v>40422</v>
      </c>
      <c r="AN44" s="1">
        <v>40452</v>
      </c>
      <c r="AO44" s="1">
        <v>40483</v>
      </c>
      <c r="AP44" s="1">
        <v>40513</v>
      </c>
      <c r="AQ44" s="1">
        <v>40544</v>
      </c>
      <c r="AR44" s="1">
        <v>40575</v>
      </c>
      <c r="AS44" s="1">
        <v>40603</v>
      </c>
      <c r="AT44" s="1">
        <v>40634</v>
      </c>
      <c r="AU44" s="1">
        <v>40664</v>
      </c>
      <c r="AV44" s="1">
        <v>40695</v>
      </c>
      <c r="AW44" s="1">
        <v>40725</v>
      </c>
      <c r="AX44" s="1">
        <v>40756</v>
      </c>
      <c r="AY44" s="1">
        <v>40787</v>
      </c>
      <c r="AZ44" s="1">
        <v>40817</v>
      </c>
      <c r="BA44" s="1">
        <v>40848</v>
      </c>
      <c r="BB44" s="1">
        <v>40878</v>
      </c>
      <c r="BC44" s="1">
        <v>40909</v>
      </c>
      <c r="BD44" s="1">
        <v>40940</v>
      </c>
      <c r="BE44" s="1">
        <v>40969</v>
      </c>
      <c r="BF44" s="1">
        <v>41000</v>
      </c>
      <c r="BG44" s="1">
        <v>41030</v>
      </c>
      <c r="BH44" s="1">
        <v>41061</v>
      </c>
      <c r="BI44" s="1">
        <v>41091</v>
      </c>
      <c r="BJ44" s="1">
        <v>41122</v>
      </c>
      <c r="BK44" s="1">
        <v>41153</v>
      </c>
      <c r="BL44" s="1">
        <v>41183</v>
      </c>
      <c r="BM44" s="1">
        <v>41214</v>
      </c>
      <c r="BN44" s="1">
        <v>41244</v>
      </c>
      <c r="BO44" s="1">
        <v>41275</v>
      </c>
      <c r="BP44" s="1">
        <v>41306</v>
      </c>
      <c r="BQ44" s="1">
        <v>41334</v>
      </c>
      <c r="BR44" s="1">
        <v>41365</v>
      </c>
      <c r="BS44" s="1">
        <v>41395</v>
      </c>
      <c r="BT44" s="1">
        <v>41426</v>
      </c>
      <c r="BU44" s="1">
        <v>41456</v>
      </c>
      <c r="BV44" s="1">
        <v>41487</v>
      </c>
      <c r="BW44" s="1">
        <v>41518</v>
      </c>
      <c r="BX44" s="1">
        <v>41548</v>
      </c>
      <c r="BY44" s="1">
        <v>41579</v>
      </c>
      <c r="BZ44" s="1">
        <v>41609</v>
      </c>
      <c r="CA44" s="1">
        <v>41640</v>
      </c>
      <c r="CB44" s="1">
        <v>41671</v>
      </c>
      <c r="CC44" s="1">
        <v>41699</v>
      </c>
      <c r="CD44" s="1">
        <v>41730</v>
      </c>
      <c r="CE44" s="1">
        <v>41760</v>
      </c>
      <c r="CF44" s="1">
        <v>41791</v>
      </c>
      <c r="CG44" s="1">
        <v>41821</v>
      </c>
      <c r="CH44" s="1">
        <v>41852</v>
      </c>
      <c r="CI44" s="1">
        <v>41883</v>
      </c>
      <c r="CJ44" s="1">
        <v>41913</v>
      </c>
      <c r="CK44" s="1">
        <v>41944</v>
      </c>
      <c r="CL44" s="1">
        <v>41974</v>
      </c>
      <c r="CM44" s="1">
        <v>42005</v>
      </c>
      <c r="CN44" s="1">
        <v>42036</v>
      </c>
      <c r="CO44" s="1">
        <v>42064</v>
      </c>
      <c r="CP44" s="1">
        <v>42095</v>
      </c>
      <c r="CQ44" s="1">
        <v>42125</v>
      </c>
      <c r="CR44" s="1">
        <v>42156</v>
      </c>
      <c r="CS44" s="1">
        <v>42186</v>
      </c>
      <c r="CT44" s="1">
        <v>42217</v>
      </c>
      <c r="CU44" s="1">
        <v>42248</v>
      </c>
      <c r="CV44" s="1">
        <v>42278</v>
      </c>
      <c r="CW44" s="1">
        <v>42309</v>
      </c>
      <c r="CX44" s="1">
        <v>42339</v>
      </c>
      <c r="CY44" s="1">
        <v>42370</v>
      </c>
      <c r="CZ44" s="1">
        <v>42401</v>
      </c>
      <c r="DA44" s="1">
        <v>42430</v>
      </c>
      <c r="DB44" s="1">
        <v>42461</v>
      </c>
      <c r="DC44" s="1">
        <v>42491</v>
      </c>
      <c r="DD44" s="1">
        <v>42522</v>
      </c>
      <c r="DE44" s="1">
        <v>42552</v>
      </c>
      <c r="DF44" s="1">
        <v>42583</v>
      </c>
      <c r="DG44" s="1">
        <v>42614</v>
      </c>
      <c r="DH44" s="1">
        <v>42644</v>
      </c>
      <c r="DI44" s="1">
        <v>42675</v>
      </c>
      <c r="DJ44" s="1">
        <v>42705</v>
      </c>
      <c r="DK44" s="1">
        <v>42736</v>
      </c>
      <c r="DL44" s="1">
        <v>42767</v>
      </c>
      <c r="DM44" s="1">
        <v>42795</v>
      </c>
      <c r="DN44" s="1">
        <v>42826</v>
      </c>
      <c r="DO44" s="1">
        <v>42856</v>
      </c>
      <c r="DP44" s="1">
        <v>42887</v>
      </c>
      <c r="DQ44" s="1">
        <v>42917</v>
      </c>
      <c r="DR44" s="1">
        <v>42948</v>
      </c>
      <c r="DS44" s="1">
        <v>42979</v>
      </c>
      <c r="DT44" s="1">
        <v>43009</v>
      </c>
      <c r="DU44" s="1">
        <v>43040</v>
      </c>
      <c r="DV44" s="1">
        <v>43070</v>
      </c>
      <c r="DW44" s="1">
        <v>43101</v>
      </c>
      <c r="DX44" s="1">
        <v>43132</v>
      </c>
      <c r="DY44" s="1">
        <v>43160</v>
      </c>
      <c r="DZ44" s="1">
        <v>43191</v>
      </c>
      <c r="EA44" s="1">
        <v>43221</v>
      </c>
      <c r="EB44" s="1">
        <v>43252</v>
      </c>
      <c r="EC44" s="1">
        <v>43282</v>
      </c>
      <c r="ED44" s="1">
        <v>43313</v>
      </c>
      <c r="EE44" s="1">
        <v>43344</v>
      </c>
      <c r="EF44" s="1">
        <v>43374</v>
      </c>
      <c r="EG44" s="1">
        <v>43405</v>
      </c>
      <c r="EH44" s="1">
        <v>43435</v>
      </c>
      <c r="EI44" s="1">
        <v>43466</v>
      </c>
      <c r="EJ44" s="1">
        <v>43497</v>
      </c>
      <c r="EK44" s="1">
        <v>43525</v>
      </c>
      <c r="EL44" s="1">
        <v>43556</v>
      </c>
      <c r="EM44" s="1">
        <v>43586</v>
      </c>
      <c r="EN44" s="1">
        <v>43617</v>
      </c>
      <c r="EO44" s="1">
        <v>43647</v>
      </c>
      <c r="EP44" s="1">
        <v>43678</v>
      </c>
      <c r="EQ44" s="1">
        <v>43709</v>
      </c>
      <c r="ER44" s="1">
        <v>43739</v>
      </c>
      <c r="ES44" s="1">
        <v>43770</v>
      </c>
      <c r="ET44" s="1">
        <v>43800</v>
      </c>
      <c r="EU44" s="1">
        <v>43831</v>
      </c>
      <c r="EV44" s="1">
        <v>43862</v>
      </c>
      <c r="EW44" s="1">
        <v>43891</v>
      </c>
      <c r="EX44" s="1">
        <v>43922</v>
      </c>
      <c r="EY44" s="1">
        <v>43952</v>
      </c>
      <c r="EZ44" s="1">
        <v>43983</v>
      </c>
      <c r="FA44" s="1">
        <v>44013</v>
      </c>
      <c r="FB44" s="1">
        <v>44044</v>
      </c>
      <c r="FC44" s="1">
        <v>44075</v>
      </c>
      <c r="FD44" s="1">
        <v>44105</v>
      </c>
      <c r="FE44" s="1">
        <v>44136</v>
      </c>
      <c r="FF44" s="1">
        <v>44166</v>
      </c>
      <c r="FG44" s="1">
        <v>44197</v>
      </c>
      <c r="FH44" s="1">
        <v>44228</v>
      </c>
      <c r="FI44" s="1">
        <v>44256</v>
      </c>
      <c r="FJ44" s="1">
        <v>44287</v>
      </c>
      <c r="FK44" s="1">
        <v>44317</v>
      </c>
      <c r="FL44" s="1">
        <v>44348</v>
      </c>
      <c r="FM44" s="1">
        <v>44378</v>
      </c>
      <c r="FN44" s="1">
        <v>44409</v>
      </c>
      <c r="FO44" s="1">
        <v>44440</v>
      </c>
      <c r="FP44" s="1">
        <v>44470</v>
      </c>
      <c r="FQ44" s="1">
        <v>44501</v>
      </c>
      <c r="FR44" s="1">
        <v>44531</v>
      </c>
      <c r="FS44" s="1">
        <v>44562</v>
      </c>
      <c r="FT44" s="1">
        <v>44593</v>
      </c>
      <c r="FU44" s="1">
        <v>44621</v>
      </c>
      <c r="FV44" s="1">
        <v>44652</v>
      </c>
      <c r="FW44" s="1">
        <v>44682</v>
      </c>
      <c r="FX44" s="1">
        <v>44713</v>
      </c>
      <c r="FY44" s="1">
        <v>44743</v>
      </c>
      <c r="FZ44" s="1">
        <v>44774</v>
      </c>
      <c r="GA44" s="1">
        <v>44805</v>
      </c>
      <c r="GB44" s="1">
        <v>44835</v>
      </c>
      <c r="GC44" s="1">
        <v>44866</v>
      </c>
      <c r="GD44" s="1">
        <v>44896</v>
      </c>
      <c r="GE44" s="1">
        <v>44927</v>
      </c>
      <c r="GF44" s="1">
        <v>44958</v>
      </c>
      <c r="GG44" s="1">
        <v>44986</v>
      </c>
      <c r="GH44" s="1">
        <v>45017</v>
      </c>
      <c r="GI44" s="1">
        <v>45047</v>
      </c>
      <c r="GJ44" s="1">
        <v>45078</v>
      </c>
      <c r="GK44" s="1">
        <v>45108</v>
      </c>
      <c r="GL44" s="1">
        <v>45139</v>
      </c>
      <c r="GM44" s="1">
        <v>45170</v>
      </c>
      <c r="GN44" s="1">
        <v>45200</v>
      </c>
      <c r="GO44" s="1">
        <v>45231</v>
      </c>
      <c r="GP44" s="1">
        <v>45261</v>
      </c>
      <c r="GQ44" s="1">
        <v>45292</v>
      </c>
      <c r="GR44" s="1">
        <v>45323</v>
      </c>
      <c r="GS44" s="1">
        <v>45352</v>
      </c>
      <c r="GT44" s="1">
        <v>45383</v>
      </c>
      <c r="GU44" s="1">
        <v>45413</v>
      </c>
    </row>
    <row r="45" spans="1:203" ht="14.25" customHeight="1" x14ac:dyDescent="0.35">
      <c r="B45" s="2">
        <f>'Raw Data'!AZ34</f>
        <v>4542</v>
      </c>
      <c r="C45" s="2">
        <f>'Raw Data'!BA34</f>
        <v>4463</v>
      </c>
      <c r="D45" s="2">
        <f>'Raw Data'!BB34</f>
        <v>4418</v>
      </c>
      <c r="E45" s="2">
        <f>'Raw Data'!BC34</f>
        <v>4456</v>
      </c>
      <c r="F45" s="2">
        <f>'Raw Data'!BD34</f>
        <v>4334</v>
      </c>
      <c r="G45" s="2">
        <f>'Raw Data'!BE34</f>
        <v>3886</v>
      </c>
      <c r="H45" s="2">
        <f>'Raw Data'!BF34</f>
        <v>4046</v>
      </c>
      <c r="I45" s="2">
        <f>'Raw Data'!BG34</f>
        <v>4122</v>
      </c>
      <c r="J45" s="2">
        <f>'Raw Data'!BH34</f>
        <v>4296</v>
      </c>
      <c r="K45" s="2">
        <f>'Raw Data'!BI34</f>
        <v>4184</v>
      </c>
      <c r="L45" s="2">
        <f>'Raw Data'!BJ34</f>
        <v>4180</v>
      </c>
      <c r="M45" s="2">
        <f>'Raw Data'!BK34</f>
        <v>4170</v>
      </c>
      <c r="N45" s="2">
        <f>'Raw Data'!BL34</f>
        <v>3991</v>
      </c>
      <c r="O45" s="2">
        <f>'Raw Data'!BM34</f>
        <v>4203</v>
      </c>
      <c r="P45" s="2">
        <f>'Raw Data'!BN34</f>
        <v>4144</v>
      </c>
      <c r="Q45" s="2">
        <f>'Raw Data'!BO34</f>
        <v>4129</v>
      </c>
      <c r="R45" s="2">
        <f>'Raw Data'!BP34</f>
        <v>3638</v>
      </c>
      <c r="S45" s="2">
        <f>'Raw Data'!BQ34</f>
        <v>3743</v>
      </c>
      <c r="T45" s="2">
        <f>'Raw Data'!BR34</f>
        <v>3850</v>
      </c>
      <c r="U45" s="2">
        <f>'Raw Data'!BS34</f>
        <v>3923</v>
      </c>
      <c r="V45" s="2">
        <f>'Raw Data'!BT34</f>
        <v>3992</v>
      </c>
      <c r="W45" s="2">
        <f>'Raw Data'!BU34</f>
        <v>4087</v>
      </c>
      <c r="X45" s="2">
        <f>'Raw Data'!BV34</f>
        <v>4115</v>
      </c>
      <c r="Y45" s="2">
        <f>'Raw Data'!BW34</f>
        <v>4141</v>
      </c>
      <c r="Z45" s="2">
        <f>'Raw Data'!BX34</f>
        <v>4141</v>
      </c>
      <c r="AA45" s="2">
        <f>'Raw Data'!BY34</f>
        <v>4087</v>
      </c>
      <c r="AB45" s="2">
        <f>'Raw Data'!BZ34</f>
        <v>4018</v>
      </c>
      <c r="AC45" s="2">
        <f>'Raw Data'!CA34</f>
        <v>3965</v>
      </c>
      <c r="AD45" s="2">
        <f>'Raw Data'!CB34</f>
        <v>3513</v>
      </c>
      <c r="AE45" s="2">
        <f>'Raw Data'!CC34</f>
        <v>3548</v>
      </c>
      <c r="AF45" s="2">
        <f>'Raw Data'!CD34</f>
        <v>3621</v>
      </c>
      <c r="AG45" s="2">
        <f>'Raw Data'!CE34</f>
        <v>3785</v>
      </c>
      <c r="AH45" s="2">
        <f>'Raw Data'!CF34</f>
        <v>3868</v>
      </c>
      <c r="AI45" s="2">
        <f>'Raw Data'!CG34</f>
        <v>3875</v>
      </c>
      <c r="AJ45" s="2">
        <f>'Raw Data'!CH34</f>
        <v>3776</v>
      </c>
      <c r="AK45" s="2">
        <f>'Raw Data'!CI34</f>
        <v>3762</v>
      </c>
      <c r="AL45" s="2">
        <f>'Raw Data'!CJ34</f>
        <v>3640</v>
      </c>
      <c r="AM45" s="2">
        <f>'Raw Data'!CK34</f>
        <v>3516</v>
      </c>
      <c r="AN45" s="2">
        <f>'Raw Data'!CL34</f>
        <v>3378</v>
      </c>
      <c r="AO45" s="2">
        <f>'Raw Data'!CM34</f>
        <v>3296</v>
      </c>
      <c r="AP45" s="2">
        <f>'Raw Data'!CN34</f>
        <v>2975</v>
      </c>
      <c r="AQ45" s="2">
        <f>'Raw Data'!CO34</f>
        <v>3058</v>
      </c>
      <c r="AR45" s="2">
        <f>'Raw Data'!CP34</f>
        <v>3114</v>
      </c>
      <c r="AS45" s="2">
        <f>'Raw Data'!CQ34</f>
        <v>3250</v>
      </c>
      <c r="AT45" s="2">
        <f>'Raw Data'!CR34</f>
        <v>3235</v>
      </c>
      <c r="AU45" s="2">
        <f>'Raw Data'!CS34</f>
        <v>3255</v>
      </c>
      <c r="AV45" s="2">
        <f>'Raw Data'!CT34</f>
        <v>3251</v>
      </c>
      <c r="AW45" s="2">
        <f>'Raw Data'!CU34</f>
        <v>3209</v>
      </c>
      <c r="AX45" s="2">
        <f>'Raw Data'!CV34</f>
        <v>3142</v>
      </c>
      <c r="AY45" s="2">
        <f>'Raw Data'!CW34</f>
        <v>3058</v>
      </c>
      <c r="AZ45" s="2">
        <f>'Raw Data'!CX34</f>
        <v>3141</v>
      </c>
      <c r="BA45" s="2">
        <f>'Raw Data'!CY34</f>
        <v>3023</v>
      </c>
      <c r="BB45" s="2">
        <f>'Raw Data'!CZ34</f>
        <v>2844</v>
      </c>
      <c r="BC45" s="2">
        <f>'Raw Data'!DA34</f>
        <v>2893</v>
      </c>
      <c r="BD45" s="2">
        <f>'Raw Data'!DB34</f>
        <v>3076</v>
      </c>
      <c r="BE45" s="2">
        <f>'Raw Data'!DC34</f>
        <v>3152</v>
      </c>
      <c r="BF45" s="2">
        <f>'Raw Data'!DD34</f>
        <v>3191</v>
      </c>
      <c r="BG45" s="2">
        <f>'Raw Data'!DE34</f>
        <v>3240</v>
      </c>
      <c r="BH45" s="2">
        <f>'Raw Data'!DF34</f>
        <v>3145</v>
      </c>
      <c r="BI45" s="2">
        <f>'Raw Data'!DG34</f>
        <v>3153</v>
      </c>
      <c r="BJ45" s="2">
        <f>'Raw Data'!DH34</f>
        <v>3073</v>
      </c>
      <c r="BK45" s="2">
        <f>'Raw Data'!DI34</f>
        <v>3069</v>
      </c>
      <c r="BL45" s="2">
        <f>'Raw Data'!DJ34</f>
        <v>3068</v>
      </c>
      <c r="BM45" s="2">
        <f>'Raw Data'!DK34</f>
        <v>3016</v>
      </c>
      <c r="BN45" s="2">
        <f>'Raw Data'!DL34</f>
        <v>2736</v>
      </c>
      <c r="BO45" s="2">
        <f>'Raw Data'!DM34</f>
        <v>2852</v>
      </c>
      <c r="BP45" s="2">
        <f>'Raw Data'!DN34</f>
        <v>2919</v>
      </c>
      <c r="BQ45" s="2">
        <f>'Raw Data'!DO34</f>
        <v>2954</v>
      </c>
      <c r="BR45" s="2">
        <f>'Raw Data'!DP34</f>
        <v>3113</v>
      </c>
      <c r="BS45" s="2">
        <f>'Raw Data'!DQ34</f>
        <v>3126</v>
      </c>
      <c r="BT45" s="2">
        <f>'Raw Data'!DR34</f>
        <v>3080</v>
      </c>
      <c r="BU45" s="2">
        <f>'Raw Data'!DS34</f>
        <v>3074</v>
      </c>
      <c r="BV45" s="2">
        <f>'Raw Data'!DT34</f>
        <v>3119</v>
      </c>
      <c r="BW45" s="2">
        <f>'Raw Data'!DU34</f>
        <v>2950</v>
      </c>
      <c r="BX45" s="2">
        <f>'Raw Data'!DV34</f>
        <v>3014</v>
      </c>
      <c r="BY45" s="2">
        <f>'Raw Data'!DW34</f>
        <v>2969</v>
      </c>
      <c r="BZ45" s="2">
        <f>'Raw Data'!DX34</f>
        <v>2787</v>
      </c>
      <c r="CA45" s="2">
        <f>'Raw Data'!DY34</f>
        <v>2820</v>
      </c>
      <c r="CB45" s="2">
        <f>'Raw Data'!DZ34</f>
        <v>2890</v>
      </c>
      <c r="CC45" s="2">
        <f>'Raw Data'!EA34</f>
        <v>3105</v>
      </c>
      <c r="CD45" s="2">
        <f>'Raw Data'!EB34</f>
        <v>3086</v>
      </c>
      <c r="CE45" s="2">
        <f>'Raw Data'!EC34</f>
        <v>3177</v>
      </c>
      <c r="CF45" s="2">
        <f>'Raw Data'!ED34</f>
        <v>3209</v>
      </c>
      <c r="CG45" s="2">
        <f>'Raw Data'!EE34</f>
        <v>3125</v>
      </c>
      <c r="CH45" s="2">
        <f>'Raw Data'!EF34</f>
        <v>3218</v>
      </c>
      <c r="CI45" s="2">
        <f>'Raw Data'!EG34</f>
        <v>3093</v>
      </c>
      <c r="CJ45" s="2">
        <f>'Raw Data'!EH34</f>
        <v>3051</v>
      </c>
      <c r="CK45" s="2">
        <f>'Raw Data'!EI34</f>
        <v>3007</v>
      </c>
      <c r="CL45" s="2">
        <f>'Raw Data'!EJ34</f>
        <v>2691</v>
      </c>
      <c r="CM45" s="2">
        <f>'Raw Data'!EK34</f>
        <v>2771</v>
      </c>
      <c r="CN45" s="2">
        <f>'Raw Data'!EL34</f>
        <v>2866</v>
      </c>
      <c r="CO45" s="2">
        <f>'Raw Data'!EM34</f>
        <v>2942</v>
      </c>
      <c r="CP45" s="2">
        <f>'Raw Data'!EN34</f>
        <v>3015</v>
      </c>
      <c r="CQ45" s="2">
        <f>'Raw Data'!EO34</f>
        <v>3055</v>
      </c>
      <c r="CR45" s="2">
        <f>'Raw Data'!EP34</f>
        <v>3039</v>
      </c>
      <c r="CS45" s="2">
        <f>'Raw Data'!EQ34</f>
        <v>2989</v>
      </c>
      <c r="CT45" s="2">
        <f>'Raw Data'!ER34</f>
        <v>2971</v>
      </c>
      <c r="CU45" s="2">
        <f>'Raw Data'!ES34</f>
        <v>2944</v>
      </c>
      <c r="CV45" s="2">
        <f>'Raw Data'!ET34</f>
        <v>2900</v>
      </c>
      <c r="CW45" s="2">
        <f>'Raw Data'!EU34</f>
        <v>2824</v>
      </c>
      <c r="CX45" s="2">
        <f>'Raw Data'!EV34</f>
        <v>2585</v>
      </c>
      <c r="CY45" s="2">
        <f>'Raw Data'!EW34</f>
        <v>2587</v>
      </c>
      <c r="CZ45" s="2">
        <f>'Raw Data'!EX34</f>
        <v>2666</v>
      </c>
      <c r="DA45" s="2">
        <f>'Raw Data'!EY34</f>
        <v>2769</v>
      </c>
      <c r="DB45" s="2">
        <f>'Raw Data'!EZ34</f>
        <v>2850</v>
      </c>
      <c r="DC45" s="2">
        <f>'Raw Data'!FA34</f>
        <v>2730</v>
      </c>
      <c r="DD45" s="2">
        <f>'Raw Data'!FB34</f>
        <v>2748</v>
      </c>
      <c r="DE45" s="2">
        <f>'Raw Data'!FC34</f>
        <v>2672</v>
      </c>
      <c r="DF45" s="2">
        <f>'Raw Data'!FD34</f>
        <v>2594</v>
      </c>
      <c r="DG45" s="2">
        <f>'Raw Data'!FE34</f>
        <v>2571</v>
      </c>
      <c r="DH45" s="2">
        <f>'Raw Data'!FF34</f>
        <v>2527</v>
      </c>
      <c r="DI45" s="2">
        <f>'Raw Data'!FG34</f>
        <v>2415</v>
      </c>
      <c r="DJ45" s="2">
        <f>'Raw Data'!FH34</f>
        <v>2234</v>
      </c>
      <c r="DK45" s="2">
        <f>'Raw Data'!FI34</f>
        <v>2290</v>
      </c>
      <c r="DL45" s="2">
        <f>'Raw Data'!FJ34</f>
        <v>2367</v>
      </c>
      <c r="DM45" s="2">
        <f>'Raw Data'!FK34</f>
        <v>2386</v>
      </c>
      <c r="DN45" s="2">
        <f>'Raw Data'!FL34</f>
        <v>2408</v>
      </c>
      <c r="DO45" s="2">
        <f>'Raw Data'!FM34</f>
        <v>2418</v>
      </c>
      <c r="DP45" s="2">
        <f>'Raw Data'!FN34</f>
        <v>2370</v>
      </c>
      <c r="DQ45" s="2">
        <f>'Raw Data'!FO34</f>
        <v>2370</v>
      </c>
      <c r="DR45" s="2">
        <f>'Raw Data'!FP34</f>
        <v>2361</v>
      </c>
      <c r="DS45" s="2">
        <f>'Raw Data'!FQ34</f>
        <v>2297</v>
      </c>
      <c r="DT45" s="2">
        <f>'Raw Data'!FR34</f>
        <v>2310</v>
      </c>
      <c r="DU45" s="2">
        <f>'Raw Data'!FS34</f>
        <v>2247</v>
      </c>
      <c r="DV45" s="2">
        <f>'Raw Data'!FT34</f>
        <v>2083</v>
      </c>
      <c r="DW45" s="2">
        <f>'Raw Data'!FU34</f>
        <v>2095</v>
      </c>
      <c r="DX45" s="2">
        <f>'Raw Data'!FV34</f>
        <v>2141</v>
      </c>
      <c r="DY45" s="2">
        <f>'Raw Data'!FW34</f>
        <v>2236</v>
      </c>
      <c r="DZ45" s="2">
        <f>'Raw Data'!FX34</f>
        <v>2237</v>
      </c>
      <c r="EA45" s="2">
        <f>'Raw Data'!FY34</f>
        <v>2264</v>
      </c>
      <c r="EB45" s="2">
        <f>'Raw Data'!FZ34</f>
        <v>2253</v>
      </c>
      <c r="EC45" s="2">
        <f>'Raw Data'!GA34</f>
        <v>2246</v>
      </c>
      <c r="ED45" s="2">
        <f>'Raw Data'!GB34</f>
        <v>2324</v>
      </c>
      <c r="EE45" s="2">
        <f>'Raw Data'!GC34</f>
        <v>2304</v>
      </c>
      <c r="EF45" s="2">
        <f>'Raw Data'!GD34</f>
        <v>2344</v>
      </c>
      <c r="EG45" s="2">
        <f>'Raw Data'!GE34</f>
        <v>2340</v>
      </c>
      <c r="EH45" s="2">
        <f>'Raw Data'!GF34</f>
        <v>2189</v>
      </c>
      <c r="EI45" s="2">
        <f>'Raw Data'!GG34</f>
        <v>2264</v>
      </c>
      <c r="EJ45" s="2">
        <f>'Raw Data'!GH34</f>
        <v>2362</v>
      </c>
      <c r="EK45" s="2">
        <f>'Raw Data'!GI34</f>
        <v>2482</v>
      </c>
      <c r="EL45" s="2">
        <f>'Raw Data'!GJ34</f>
        <v>2554</v>
      </c>
      <c r="EM45" s="2">
        <f>'Raw Data'!GK34</f>
        <v>2540</v>
      </c>
      <c r="EN45" s="2">
        <f>'Raw Data'!GL34</f>
        <v>2464</v>
      </c>
      <c r="EO45" s="2">
        <f>'Raw Data'!GM34</f>
        <v>2395</v>
      </c>
      <c r="EP45" s="2">
        <f>'Raw Data'!GN34</f>
        <v>2405</v>
      </c>
      <c r="EQ45" s="2">
        <f>'Raw Data'!GO34</f>
        <v>2371</v>
      </c>
      <c r="ER45" s="2">
        <f>'Raw Data'!GP34</f>
        <v>2367</v>
      </c>
      <c r="ES45" s="2">
        <f>'Raw Data'!GQ34</f>
        <v>2346</v>
      </c>
      <c r="ET45" s="2">
        <f>'Raw Data'!GR34</f>
        <v>2092</v>
      </c>
      <c r="EU45" s="2">
        <f>'Raw Data'!GS34</f>
        <v>2107</v>
      </c>
      <c r="EV45" s="2">
        <f>'Raw Data'!GT34</f>
        <v>2121</v>
      </c>
      <c r="EW45" s="2">
        <f>'Raw Data'!GU34</f>
        <v>2162</v>
      </c>
      <c r="EX45" s="2">
        <f>'Raw Data'!GV34</f>
        <v>2116</v>
      </c>
      <c r="EY45" s="2">
        <f>'Raw Data'!GW34</f>
        <v>2042</v>
      </c>
      <c r="EZ45" s="2">
        <f>'Raw Data'!GX34</f>
        <v>1736</v>
      </c>
      <c r="FA45" s="2">
        <f>'Raw Data'!GY34</f>
        <v>1622</v>
      </c>
      <c r="FB45" s="2">
        <f>'Raw Data'!GZ34</f>
        <v>1428</v>
      </c>
      <c r="FC45" s="2">
        <f>'Raw Data'!HA34</f>
        <v>1400</v>
      </c>
      <c r="FD45" s="2">
        <f>'Raw Data'!HB34</f>
        <v>1327</v>
      </c>
      <c r="FE45" s="2">
        <f>'Raw Data'!HC34</f>
        <v>1274</v>
      </c>
      <c r="FF45" s="2">
        <f>'Raw Data'!HD34</f>
        <v>1142</v>
      </c>
      <c r="FG45" s="2">
        <f>'Raw Data'!HE34</f>
        <v>1030</v>
      </c>
      <c r="FH45" s="2">
        <f>'Raw Data'!HF34</f>
        <v>1050</v>
      </c>
      <c r="FI45" s="2">
        <f>'Raw Data'!HG34</f>
        <v>966</v>
      </c>
      <c r="FJ45" s="2">
        <f>'Raw Data'!HH34</f>
        <v>1012</v>
      </c>
      <c r="FK45" s="2">
        <f>'Raw Data'!HI34</f>
        <v>1027</v>
      </c>
      <c r="FL45" s="2">
        <f>'Raw Data'!HJ34</f>
        <v>1070</v>
      </c>
      <c r="FM45" s="2">
        <f>'Raw Data'!HK34</f>
        <v>1113</v>
      </c>
      <c r="FN45" s="2">
        <f>'Raw Data'!HL34</f>
        <v>1114</v>
      </c>
      <c r="FO45" s="2">
        <f>'Raw Data'!HM34</f>
        <v>1085</v>
      </c>
      <c r="FP45" s="2">
        <f>'Raw Data'!HN34</f>
        <v>942</v>
      </c>
      <c r="FQ45" s="2">
        <f>'Raw Data'!HO34</f>
        <v>883</v>
      </c>
      <c r="FR45" s="2">
        <f>'Raw Data'!HP34</f>
        <v>757</v>
      </c>
      <c r="FS45" s="2">
        <f>'Raw Data'!HQ34</f>
        <v>727</v>
      </c>
      <c r="FT45" s="2">
        <f>'Raw Data'!HR34</f>
        <v>694</v>
      </c>
      <c r="FU45" s="2">
        <f>'Raw Data'!HS34</f>
        <v>733</v>
      </c>
      <c r="FV45" s="2">
        <f>'Raw Data'!HT34</f>
        <v>767</v>
      </c>
      <c r="FW45" s="2">
        <f>'Raw Data'!HU34</f>
        <v>896</v>
      </c>
      <c r="FX45" s="2">
        <f>'Raw Data'!HV34</f>
        <v>1039</v>
      </c>
      <c r="FY45" s="2">
        <f>'Raw Data'!HW34</f>
        <v>1071</v>
      </c>
      <c r="FZ45" s="2">
        <f>'Raw Data'!HX34</f>
        <v>1053</v>
      </c>
      <c r="GA45" s="2">
        <f>'Raw Data'!HY34</f>
        <v>997</v>
      </c>
      <c r="GB45" s="2">
        <f>'Raw Data'!HZ34</f>
        <v>991</v>
      </c>
      <c r="GC45" s="2">
        <f>'Raw Data'!IA34</f>
        <v>955</v>
      </c>
      <c r="GD45" s="2">
        <f>'Raw Data'!IB34</f>
        <v>872</v>
      </c>
      <c r="GE45" s="2">
        <f>'Raw Data'!IC34</f>
        <v>808</v>
      </c>
      <c r="GF45" s="2">
        <f>'Raw Data'!ID34</f>
        <v>789</v>
      </c>
      <c r="GG45" s="2">
        <f>'Raw Data'!IE34</f>
        <v>759</v>
      </c>
      <c r="GH45" s="2">
        <f>'Raw Data'!IF34</f>
        <v>768</v>
      </c>
      <c r="GI45" s="2">
        <f>'Raw Data'!IG34</f>
        <v>767</v>
      </c>
      <c r="GJ45" s="2">
        <f>'Raw Data'!IH34</f>
        <v>784</v>
      </c>
      <c r="GK45" s="2">
        <f>'Raw Data'!II34</f>
        <v>834</v>
      </c>
      <c r="GL45" s="2">
        <f>'Raw Data'!IJ34</f>
        <v>838</v>
      </c>
      <c r="GM45" s="2">
        <f>'Raw Data'!IK34</f>
        <v>0</v>
      </c>
      <c r="GN45" s="2">
        <f>'Raw Data'!IL34</f>
        <v>0</v>
      </c>
      <c r="GO45" s="2">
        <f>'Raw Data'!IM34</f>
        <v>0</v>
      </c>
      <c r="GP45" s="2">
        <f>'Raw Data'!IN34</f>
        <v>0</v>
      </c>
      <c r="GQ45" s="2">
        <f>'Raw Data'!IO34</f>
        <v>0</v>
      </c>
      <c r="GR45" s="2">
        <f>'Raw Data'!IP34</f>
        <v>0</v>
      </c>
      <c r="GS45" s="2">
        <f>'Raw Data'!IQ34</f>
        <v>0</v>
      </c>
      <c r="GT45" s="2">
        <f>'Raw Data'!IR34</f>
        <v>0</v>
      </c>
      <c r="GU45" s="2">
        <f>'Raw Data'!IS34</f>
        <v>0</v>
      </c>
    </row>
    <row r="46" spans="1:203" ht="14.25" customHeight="1" x14ac:dyDescent="0.3"/>
    <row r="47" spans="1:203" ht="14.25" customHeight="1" x14ac:dyDescent="0.3"/>
    <row r="48" spans="1:203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2">
    <mergeCell ref="F31:H31"/>
    <mergeCell ref="J31:L31"/>
  </mergeCells>
  <phoneticPr fontId="22" type="noConversion"/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</sheetPr>
  <dimension ref="A1:FR1016"/>
  <sheetViews>
    <sheetView topLeftCell="A7" workbookViewId="0">
      <selection activeCell="G31" sqref="G31"/>
    </sheetView>
  </sheetViews>
  <sheetFormatPr defaultColWidth="12.58203125" defaultRowHeight="15" customHeight="1" x14ac:dyDescent="0.3"/>
  <cols>
    <col min="1" max="1" width="14.08203125" customWidth="1"/>
    <col min="2" max="2" width="12" bestFit="1" customWidth="1"/>
    <col min="3" max="4" width="10" bestFit="1" customWidth="1"/>
    <col min="5" max="7" width="9.58203125" customWidth="1"/>
    <col min="8" max="9" width="10.58203125" customWidth="1"/>
    <col min="10" max="10" width="11.08203125" customWidth="1"/>
    <col min="11" max="13" width="10.58203125" customWidth="1"/>
    <col min="14" max="14" width="12" customWidth="1"/>
    <col min="15" max="15" width="7.58203125" customWidth="1"/>
    <col min="16" max="16" width="8" customWidth="1"/>
    <col min="17" max="174" width="7.58203125" customWidth="1"/>
  </cols>
  <sheetData>
    <row r="1" spans="1:174" ht="14.25" customHeight="1" x14ac:dyDescent="0.35">
      <c r="A1" s="4"/>
      <c r="B1" s="4" t="s">
        <v>47</v>
      </c>
      <c r="C1" s="4" t="s">
        <v>48</v>
      </c>
      <c r="D1" s="4" t="s">
        <v>49</v>
      </c>
      <c r="E1" s="4" t="s">
        <v>50</v>
      </c>
      <c r="F1" s="4" t="s">
        <v>4</v>
      </c>
      <c r="G1" s="4" t="s">
        <v>51</v>
      </c>
      <c r="H1" s="4" t="s">
        <v>52</v>
      </c>
      <c r="I1" s="4" t="s">
        <v>53</v>
      </c>
      <c r="J1" s="4" t="s">
        <v>54</v>
      </c>
      <c r="K1" s="4" t="s">
        <v>55</v>
      </c>
      <c r="L1" s="4" t="s">
        <v>56</v>
      </c>
      <c r="M1" s="4" t="s">
        <v>46</v>
      </c>
      <c r="N1" s="4" t="s">
        <v>24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</row>
    <row r="2" spans="1:174" s="55" customFormat="1" ht="29" x14ac:dyDescent="0.35">
      <c r="A2" s="55" t="s">
        <v>200</v>
      </c>
      <c r="B2" s="55">
        <v>7496431</v>
      </c>
      <c r="C2" s="55">
        <v>10091737</v>
      </c>
      <c r="D2" s="55">
        <v>9567503</v>
      </c>
      <c r="E2" s="55">
        <v>7514044</v>
      </c>
      <c r="F2" s="55">
        <v>9168320</v>
      </c>
      <c r="G2" s="55">
        <v>7497577</v>
      </c>
      <c r="H2" s="55">
        <v>6014554</v>
      </c>
      <c r="I2" s="55">
        <v>17464009</v>
      </c>
      <c r="J2" s="55">
        <v>6404517</v>
      </c>
      <c r="K2" s="55">
        <v>8141008</v>
      </c>
      <c r="L2" s="55">
        <v>12026299</v>
      </c>
      <c r="M2" s="55">
        <v>7396434</v>
      </c>
      <c r="N2" s="55">
        <f t="shared" ref="N2:N12" si="0">SUM(B2:M2)</f>
        <v>108782433</v>
      </c>
    </row>
    <row r="3" spans="1:174" s="55" customFormat="1" ht="31.4" customHeight="1" x14ac:dyDescent="0.35">
      <c r="A3" s="55" t="s">
        <v>201</v>
      </c>
      <c r="B3" s="55">
        <v>11053585</v>
      </c>
      <c r="C3" s="55">
        <v>11510484</v>
      </c>
      <c r="D3" s="55">
        <v>9874647</v>
      </c>
      <c r="E3" s="55">
        <v>9356821</v>
      </c>
      <c r="F3" s="55">
        <v>14492084</v>
      </c>
      <c r="G3" s="55">
        <v>8279059</v>
      </c>
      <c r="H3" s="55">
        <v>6146971</v>
      </c>
      <c r="I3" s="55">
        <v>9403855</v>
      </c>
      <c r="J3" s="55">
        <v>10399466</v>
      </c>
      <c r="K3" s="55">
        <v>10329348</v>
      </c>
      <c r="L3" s="55">
        <v>17182456</v>
      </c>
      <c r="M3" s="55">
        <v>14855371</v>
      </c>
      <c r="N3" s="55">
        <f t="shared" si="0"/>
        <v>132884147</v>
      </c>
      <c r="FR3" s="55">
        <v>366</v>
      </c>
    </row>
    <row r="4" spans="1:174" s="55" customFormat="1" ht="30.65" customHeight="1" x14ac:dyDescent="0.35">
      <c r="A4" s="55" t="s">
        <v>202</v>
      </c>
      <c r="B4" s="55">
        <v>11784344</v>
      </c>
      <c r="C4" s="55">
        <v>8412801</v>
      </c>
      <c r="D4" s="55">
        <v>5455805</v>
      </c>
      <c r="E4" s="55">
        <v>8345530</v>
      </c>
      <c r="F4" s="55">
        <v>7183277</v>
      </c>
      <c r="G4" s="55">
        <v>7580929</v>
      </c>
      <c r="H4" s="55">
        <v>7991742</v>
      </c>
      <c r="I4" s="55">
        <v>8481667</v>
      </c>
      <c r="J4" s="55">
        <v>11287830</v>
      </c>
      <c r="K4" s="55">
        <v>19996613</v>
      </c>
      <c r="L4" s="55">
        <v>11086748</v>
      </c>
      <c r="M4" s="55">
        <v>7017579</v>
      </c>
      <c r="N4" s="55">
        <f t="shared" si="0"/>
        <v>114624865</v>
      </c>
      <c r="FR4" s="55">
        <v>106</v>
      </c>
    </row>
    <row r="5" spans="1:174" s="55" customFormat="1" ht="24.65" customHeight="1" x14ac:dyDescent="0.35">
      <c r="A5" s="55" t="s">
        <v>203</v>
      </c>
      <c r="B5" s="55">
        <v>8867725</v>
      </c>
      <c r="C5" s="55">
        <v>13575305</v>
      </c>
      <c r="D5" s="55">
        <v>8780089</v>
      </c>
      <c r="E5" s="55">
        <v>9562610</v>
      </c>
      <c r="F5" s="55">
        <v>10522773</v>
      </c>
      <c r="G5" s="55">
        <v>8732971</v>
      </c>
      <c r="H5" s="55">
        <v>8240251</v>
      </c>
      <c r="I5" s="55">
        <v>11455718</v>
      </c>
      <c r="J5" s="55">
        <v>16752135</v>
      </c>
      <c r="K5" s="55">
        <v>19824407</v>
      </c>
      <c r="L5" s="55">
        <v>18791870</v>
      </c>
      <c r="M5" s="55">
        <v>15463647</v>
      </c>
      <c r="N5" s="55">
        <f t="shared" si="0"/>
        <v>150569501</v>
      </c>
      <c r="FR5" s="55">
        <v>340</v>
      </c>
    </row>
    <row r="6" spans="1:174" s="55" customFormat="1" ht="27" customHeight="1" x14ac:dyDescent="0.35">
      <c r="A6" s="55" t="s">
        <v>204</v>
      </c>
      <c r="B6" s="55">
        <v>20367498</v>
      </c>
      <c r="C6" s="55">
        <v>11411754</v>
      </c>
      <c r="D6" s="55">
        <v>9508690</v>
      </c>
      <c r="E6" s="55">
        <v>12183268</v>
      </c>
      <c r="F6" s="55">
        <v>7159202</v>
      </c>
      <c r="G6" s="55">
        <v>16733750</v>
      </c>
      <c r="H6" s="55">
        <v>10854489</v>
      </c>
      <c r="I6" s="55">
        <v>16074136</v>
      </c>
      <c r="J6" s="55">
        <v>15588572</v>
      </c>
      <c r="K6" s="55">
        <v>12684339</v>
      </c>
      <c r="L6" s="55">
        <v>18527629</v>
      </c>
      <c r="M6" s="55">
        <v>18580573</v>
      </c>
      <c r="N6" s="55">
        <f t="shared" si="0"/>
        <v>169673900</v>
      </c>
      <c r="FQ6" s="55">
        <v>205</v>
      </c>
      <c r="FR6" s="55">
        <v>210</v>
      </c>
    </row>
    <row r="7" spans="1:174" s="55" customFormat="1" ht="25.75" customHeight="1" x14ac:dyDescent="0.35">
      <c r="A7" s="55" t="s">
        <v>205</v>
      </c>
      <c r="B7" s="55">
        <v>12150980</v>
      </c>
      <c r="C7" s="55">
        <v>13909600</v>
      </c>
      <c r="D7" s="55">
        <v>11171053</v>
      </c>
      <c r="E7" s="55">
        <v>15561096</v>
      </c>
      <c r="F7" s="55">
        <v>14779185</v>
      </c>
      <c r="G7" s="55">
        <v>19351104</v>
      </c>
      <c r="H7" s="55">
        <v>18145808</v>
      </c>
      <c r="I7" s="55">
        <v>14756059</v>
      </c>
      <c r="J7" s="55">
        <v>11391372</v>
      </c>
      <c r="K7" s="55">
        <v>14880732.82</v>
      </c>
      <c r="L7" s="55">
        <v>18709973</v>
      </c>
      <c r="M7" s="55">
        <v>21094438</v>
      </c>
      <c r="N7" s="55">
        <f t="shared" si="0"/>
        <v>185901400.81999999</v>
      </c>
      <c r="FR7" s="55">
        <v>251</v>
      </c>
    </row>
    <row r="8" spans="1:174" s="55" customFormat="1" ht="27" customHeight="1" x14ac:dyDescent="0.35">
      <c r="A8" s="55" t="s">
        <v>206</v>
      </c>
      <c r="B8" s="55">
        <v>12457177.9</v>
      </c>
      <c r="C8" s="55">
        <v>18120230.460000001</v>
      </c>
      <c r="D8" s="55">
        <v>14055555.15</v>
      </c>
      <c r="E8" s="55">
        <v>18183137</v>
      </c>
      <c r="F8" s="55">
        <v>13363267</v>
      </c>
      <c r="G8" s="55">
        <v>13437572.93</v>
      </c>
      <c r="H8" s="55">
        <v>13199184</v>
      </c>
      <c r="I8" s="55">
        <v>9452058</v>
      </c>
      <c r="J8" s="55">
        <v>12835500</v>
      </c>
      <c r="K8" s="55">
        <v>11230758</v>
      </c>
      <c r="L8" s="55">
        <v>9541712</v>
      </c>
      <c r="M8" s="55">
        <v>7642818</v>
      </c>
      <c r="N8" s="55">
        <f t="shared" si="0"/>
        <v>153518970.44</v>
      </c>
      <c r="FR8" s="55">
        <v>73</v>
      </c>
    </row>
    <row r="9" spans="1:174" s="55" customFormat="1" ht="24.65" customHeight="1" x14ac:dyDescent="0.35">
      <c r="A9" s="55" t="s">
        <v>207</v>
      </c>
      <c r="B9" s="55">
        <v>15101652</v>
      </c>
      <c r="C9" s="55">
        <v>19018127</v>
      </c>
      <c r="D9" s="55">
        <v>16962409</v>
      </c>
      <c r="E9" s="55">
        <v>12653144</v>
      </c>
      <c r="F9" s="55">
        <v>14656773</v>
      </c>
      <c r="G9" s="55">
        <v>13524248</v>
      </c>
      <c r="H9" s="55">
        <v>13714399</v>
      </c>
      <c r="I9" s="55">
        <v>19053065</v>
      </c>
      <c r="J9" s="55">
        <v>16045148</v>
      </c>
      <c r="K9" s="55">
        <v>18905974</v>
      </c>
      <c r="L9" s="55">
        <v>13207652</v>
      </c>
      <c r="M9" s="55">
        <v>20266475</v>
      </c>
      <c r="N9" s="55">
        <f t="shared" si="0"/>
        <v>193109066</v>
      </c>
      <c r="FR9" s="55">
        <v>127</v>
      </c>
    </row>
    <row r="10" spans="1:174" s="55" customFormat="1" ht="29" x14ac:dyDescent="0.35">
      <c r="A10" s="55" t="s">
        <v>208</v>
      </c>
      <c r="B10" s="55">
        <v>27814697</v>
      </c>
      <c r="C10" s="55">
        <v>11397493</v>
      </c>
      <c r="D10" s="55">
        <v>14022815</v>
      </c>
      <c r="E10" s="55">
        <v>13242804</v>
      </c>
      <c r="F10" s="55">
        <v>12161104</v>
      </c>
      <c r="G10" s="55">
        <v>20030635</v>
      </c>
      <c r="H10" s="55">
        <v>12512145</v>
      </c>
      <c r="I10" s="55">
        <v>16546975</v>
      </c>
      <c r="J10" s="55">
        <v>8881735.9299999997</v>
      </c>
      <c r="K10" s="55">
        <v>19908988</v>
      </c>
      <c r="L10" s="55">
        <v>17441436</v>
      </c>
      <c r="M10" s="55">
        <v>13093397</v>
      </c>
      <c r="N10" s="55">
        <f t="shared" si="0"/>
        <v>187054224.93000001</v>
      </c>
    </row>
    <row r="11" spans="1:174" s="55" customFormat="1" ht="29" x14ac:dyDescent="0.35">
      <c r="A11" s="55" t="s">
        <v>209</v>
      </c>
      <c r="B11" s="55">
        <v>13190553</v>
      </c>
      <c r="C11" s="55">
        <v>17892110</v>
      </c>
      <c r="D11" s="55">
        <v>16882175</v>
      </c>
      <c r="E11" s="55">
        <v>9207760</v>
      </c>
      <c r="F11" s="55">
        <v>14697086</v>
      </c>
      <c r="G11" s="55">
        <v>16867475</v>
      </c>
      <c r="H11" s="55">
        <v>14550684</v>
      </c>
      <c r="I11" s="55">
        <v>11899373</v>
      </c>
      <c r="J11" s="55">
        <v>22600227</v>
      </c>
      <c r="K11" s="55">
        <v>22766036</v>
      </c>
      <c r="L11" s="55">
        <v>18330004</v>
      </c>
      <c r="M11" s="55">
        <v>14301116</v>
      </c>
      <c r="N11" s="55">
        <f t="shared" si="0"/>
        <v>193184599</v>
      </c>
    </row>
    <row r="12" spans="1:174" s="55" customFormat="1" ht="29" x14ac:dyDescent="0.35">
      <c r="A12" s="55" t="s">
        <v>331</v>
      </c>
      <c r="B12" s="55">
        <v>21115682</v>
      </c>
      <c r="C12" s="55">
        <v>22240673</v>
      </c>
      <c r="D12" s="55">
        <v>22334389</v>
      </c>
      <c r="E12" s="55">
        <v>20007060</v>
      </c>
      <c r="F12" s="55">
        <v>17344248</v>
      </c>
      <c r="G12" s="55">
        <v>16723021</v>
      </c>
      <c r="H12" s="55">
        <v>19588957</v>
      </c>
      <c r="I12" s="55">
        <v>23275886</v>
      </c>
      <c r="J12" s="55">
        <v>23695753</v>
      </c>
      <c r="K12" s="55">
        <v>21771672</v>
      </c>
      <c r="L12" s="55">
        <v>23444221</v>
      </c>
      <c r="M12" s="55">
        <v>25700155</v>
      </c>
      <c r="N12" s="55">
        <f t="shared" si="0"/>
        <v>257241717</v>
      </c>
    </row>
    <row r="13" spans="1:174" s="55" customFormat="1" ht="29" x14ac:dyDescent="0.35">
      <c r="A13" s="55" t="s">
        <v>373</v>
      </c>
      <c r="B13" s="55">
        <v>26303873</v>
      </c>
      <c r="C13" s="55">
        <v>27158091</v>
      </c>
      <c r="D13" s="55">
        <v>36492482</v>
      </c>
      <c r="E13" s="55">
        <v>24278535</v>
      </c>
      <c r="F13" s="55">
        <v>21835517</v>
      </c>
      <c r="G13" s="55">
        <v>24108451</v>
      </c>
      <c r="H13" s="55">
        <v>35671149</v>
      </c>
      <c r="I13" s="55">
        <v>47823992</v>
      </c>
      <c r="J13" s="55">
        <v>32771622</v>
      </c>
      <c r="K13" s="55">
        <v>45930287</v>
      </c>
      <c r="L13" s="55">
        <v>28348098</v>
      </c>
      <c r="M13" s="55">
        <v>23182917</v>
      </c>
      <c r="N13" s="55">
        <f>SUM(B13:M13)</f>
        <v>373905014</v>
      </c>
    </row>
    <row r="14" spans="1:174" ht="34.4" customHeight="1" x14ac:dyDescent="0.35">
      <c r="A14" s="55" t="s">
        <v>398</v>
      </c>
      <c r="B14" s="32">
        <v>30594013</v>
      </c>
      <c r="C14" s="32">
        <v>25817254</v>
      </c>
      <c r="D14" s="32">
        <v>43531108</v>
      </c>
      <c r="E14" s="32">
        <v>33110346</v>
      </c>
      <c r="F14" s="32">
        <v>29985015</v>
      </c>
      <c r="G14" s="32">
        <v>39623680</v>
      </c>
      <c r="H14" s="32"/>
      <c r="I14" s="32"/>
      <c r="J14" s="32"/>
      <c r="K14" s="32"/>
      <c r="L14" s="32"/>
      <c r="M14" s="32"/>
      <c r="N14" s="55">
        <f>SUM(B14:M14)</f>
        <v>202661416</v>
      </c>
      <c r="FR14" s="32"/>
    </row>
    <row r="15" spans="1:174" ht="34.4" customHeight="1" x14ac:dyDescent="0.35">
      <c r="A15" s="5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FR15" s="32"/>
    </row>
    <row r="16" spans="1:174" s="55" customFormat="1" ht="29" hidden="1" x14ac:dyDescent="0.35">
      <c r="A16" s="55" t="s">
        <v>200</v>
      </c>
      <c r="B16" s="55">
        <v>7496431</v>
      </c>
      <c r="C16" s="55">
        <v>10091737</v>
      </c>
      <c r="D16" s="55">
        <v>9567503</v>
      </c>
      <c r="E16" s="55">
        <v>7514044</v>
      </c>
      <c r="F16" s="55">
        <v>9168320</v>
      </c>
      <c r="G16" s="55">
        <v>7497577</v>
      </c>
      <c r="H16" s="55">
        <v>6014554</v>
      </c>
      <c r="I16" s="55">
        <v>17464009</v>
      </c>
      <c r="J16" s="55">
        <v>6404517</v>
      </c>
      <c r="K16" s="55">
        <v>8141008</v>
      </c>
      <c r="L16" s="55">
        <v>12026299</v>
      </c>
      <c r="M16" s="55">
        <v>7396434</v>
      </c>
      <c r="N16" s="55">
        <f t="shared" ref="N16:N26" si="1">SUM(B16:M16)</f>
        <v>108782433</v>
      </c>
    </row>
    <row r="17" spans="1:174" s="55" customFormat="1" ht="31.4" hidden="1" customHeight="1" x14ac:dyDescent="0.35">
      <c r="A17" s="55" t="s">
        <v>201</v>
      </c>
      <c r="B17" s="55">
        <v>11053585</v>
      </c>
      <c r="C17" s="55">
        <v>11510484</v>
      </c>
      <c r="D17" s="55">
        <v>9874647</v>
      </c>
      <c r="E17" s="55">
        <v>9356821</v>
      </c>
      <c r="F17" s="55">
        <v>14492084</v>
      </c>
      <c r="G17" s="55">
        <v>8279059</v>
      </c>
      <c r="H17" s="55">
        <v>6146971</v>
      </c>
      <c r="I17" s="55">
        <v>9403855</v>
      </c>
      <c r="J17" s="55">
        <v>10399466</v>
      </c>
      <c r="K17" s="55">
        <v>10329348</v>
      </c>
      <c r="L17" s="55">
        <v>17182456</v>
      </c>
      <c r="M17" s="55">
        <v>14855371</v>
      </c>
      <c r="N17" s="55">
        <f t="shared" si="1"/>
        <v>132884147</v>
      </c>
      <c r="FR17" s="55">
        <v>366</v>
      </c>
    </row>
    <row r="18" spans="1:174" s="55" customFormat="1" ht="30.65" hidden="1" customHeight="1" x14ac:dyDescent="0.35">
      <c r="A18" s="55" t="s">
        <v>202</v>
      </c>
      <c r="B18" s="55">
        <v>11784344</v>
      </c>
      <c r="C18" s="55">
        <v>8412801</v>
      </c>
      <c r="D18" s="55">
        <v>5455805</v>
      </c>
      <c r="E18" s="55">
        <v>8345530</v>
      </c>
      <c r="F18" s="55">
        <v>7183277</v>
      </c>
      <c r="G18" s="55">
        <v>7580929</v>
      </c>
      <c r="H18" s="55">
        <v>7991742</v>
      </c>
      <c r="I18" s="55">
        <v>8481667</v>
      </c>
      <c r="J18" s="55">
        <v>11287830</v>
      </c>
      <c r="K18" s="55">
        <v>19996613</v>
      </c>
      <c r="L18" s="55">
        <v>11086748</v>
      </c>
      <c r="M18" s="55">
        <v>7017579</v>
      </c>
      <c r="N18" s="55">
        <f t="shared" si="1"/>
        <v>114624865</v>
      </c>
      <c r="FR18" s="55">
        <v>106</v>
      </c>
    </row>
    <row r="19" spans="1:174" s="55" customFormat="1" ht="24.65" hidden="1" customHeight="1" x14ac:dyDescent="0.35">
      <c r="A19" s="55" t="s">
        <v>203</v>
      </c>
      <c r="B19" s="55">
        <v>8867725</v>
      </c>
      <c r="C19" s="55">
        <v>13575305</v>
      </c>
      <c r="D19" s="55">
        <v>8780089</v>
      </c>
      <c r="E19" s="55">
        <v>9562610</v>
      </c>
      <c r="F19" s="55">
        <v>10522773</v>
      </c>
      <c r="G19" s="55">
        <v>8732971</v>
      </c>
      <c r="H19" s="55">
        <v>8240251</v>
      </c>
      <c r="I19" s="55">
        <v>11455718</v>
      </c>
      <c r="J19" s="55">
        <v>16752135</v>
      </c>
      <c r="K19" s="55">
        <v>19824407</v>
      </c>
      <c r="L19" s="55">
        <v>18791870</v>
      </c>
      <c r="M19" s="55">
        <v>15463647</v>
      </c>
      <c r="N19" s="55">
        <f t="shared" si="1"/>
        <v>150569501</v>
      </c>
      <c r="FR19" s="55">
        <v>340</v>
      </c>
    </row>
    <row r="20" spans="1:174" s="55" customFormat="1" ht="27" hidden="1" customHeight="1" x14ac:dyDescent="0.35">
      <c r="A20" s="55" t="s">
        <v>204</v>
      </c>
      <c r="B20" s="55">
        <v>20367498</v>
      </c>
      <c r="C20" s="55">
        <v>11411754</v>
      </c>
      <c r="D20" s="55">
        <v>9508690</v>
      </c>
      <c r="E20" s="55">
        <v>12183268</v>
      </c>
      <c r="F20" s="55">
        <v>7159202</v>
      </c>
      <c r="G20" s="55">
        <v>16733750</v>
      </c>
      <c r="H20" s="55">
        <v>10854489</v>
      </c>
      <c r="I20" s="55">
        <v>16074136</v>
      </c>
      <c r="J20" s="55">
        <v>15588572</v>
      </c>
      <c r="K20" s="55">
        <v>12684339</v>
      </c>
      <c r="L20" s="55">
        <v>18527629</v>
      </c>
      <c r="M20" s="55">
        <v>18580573</v>
      </c>
      <c r="N20" s="55">
        <f t="shared" si="1"/>
        <v>169673900</v>
      </c>
      <c r="FQ20" s="55">
        <v>205</v>
      </c>
      <c r="FR20" s="55">
        <v>210</v>
      </c>
    </row>
    <row r="21" spans="1:174" s="55" customFormat="1" ht="25.75" hidden="1" customHeight="1" x14ac:dyDescent="0.35">
      <c r="A21" s="55" t="s">
        <v>205</v>
      </c>
      <c r="B21" s="55">
        <v>12150980</v>
      </c>
      <c r="C21" s="55">
        <v>13909600</v>
      </c>
      <c r="D21" s="55">
        <v>11171053</v>
      </c>
      <c r="E21" s="55">
        <v>15561096</v>
      </c>
      <c r="F21" s="55">
        <v>14779185</v>
      </c>
      <c r="G21" s="55">
        <v>19351104</v>
      </c>
      <c r="H21" s="55">
        <v>18145808</v>
      </c>
      <c r="I21" s="55">
        <v>14756059</v>
      </c>
      <c r="J21" s="55">
        <v>11391372</v>
      </c>
      <c r="K21" s="55">
        <v>14880732.82</v>
      </c>
      <c r="L21" s="55">
        <v>18709973</v>
      </c>
      <c r="M21" s="55">
        <v>21094438</v>
      </c>
      <c r="N21" s="55">
        <f t="shared" si="1"/>
        <v>185901400.81999999</v>
      </c>
      <c r="FR21" s="55">
        <v>251</v>
      </c>
    </row>
    <row r="22" spans="1:174" s="55" customFormat="1" ht="27" hidden="1" customHeight="1" x14ac:dyDescent="0.35">
      <c r="A22" s="55" t="s">
        <v>206</v>
      </c>
      <c r="B22" s="55">
        <v>12457177.9</v>
      </c>
      <c r="C22" s="55">
        <v>18120230.460000001</v>
      </c>
      <c r="D22" s="55">
        <v>14055555.15</v>
      </c>
      <c r="E22" s="55">
        <v>18183137</v>
      </c>
      <c r="F22" s="55">
        <v>13363267</v>
      </c>
      <c r="G22" s="55">
        <v>13437572.93</v>
      </c>
      <c r="H22" s="55">
        <v>13199184</v>
      </c>
      <c r="I22" s="55">
        <v>9452058</v>
      </c>
      <c r="J22" s="55">
        <v>12835500</v>
      </c>
      <c r="K22" s="55">
        <v>11230758</v>
      </c>
      <c r="L22" s="55">
        <v>9541712</v>
      </c>
      <c r="M22" s="55">
        <v>7642818</v>
      </c>
      <c r="N22" s="55">
        <f t="shared" si="1"/>
        <v>153518970.44</v>
      </c>
      <c r="FR22" s="55">
        <v>73</v>
      </c>
    </row>
    <row r="23" spans="1:174" s="55" customFormat="1" ht="24.65" hidden="1" customHeight="1" x14ac:dyDescent="0.35">
      <c r="A23" s="55" t="s">
        <v>207</v>
      </c>
      <c r="B23" s="55">
        <v>15101652</v>
      </c>
      <c r="C23" s="55">
        <v>19018127</v>
      </c>
      <c r="D23" s="55">
        <v>16962409</v>
      </c>
      <c r="E23" s="55">
        <v>12653144</v>
      </c>
      <c r="F23" s="55">
        <v>14656773</v>
      </c>
      <c r="G23" s="55">
        <v>13524248</v>
      </c>
      <c r="H23" s="55">
        <v>13714399</v>
      </c>
      <c r="I23" s="55">
        <v>19053065</v>
      </c>
      <c r="J23" s="55">
        <v>16045148</v>
      </c>
      <c r="K23" s="55">
        <v>18905974</v>
      </c>
      <c r="L23" s="55">
        <v>13207652</v>
      </c>
      <c r="M23" s="55">
        <v>20266475</v>
      </c>
      <c r="N23" s="55">
        <f t="shared" si="1"/>
        <v>193109066</v>
      </c>
      <c r="FR23" s="55">
        <v>127</v>
      </c>
    </row>
    <row r="24" spans="1:174" s="55" customFormat="1" ht="29" hidden="1" x14ac:dyDescent="0.35">
      <c r="A24" s="55" t="s">
        <v>208</v>
      </c>
      <c r="B24" s="55">
        <v>27814697</v>
      </c>
      <c r="C24" s="55">
        <v>11397493</v>
      </c>
      <c r="D24" s="55">
        <v>14022815</v>
      </c>
      <c r="E24" s="55">
        <v>13242804</v>
      </c>
      <c r="F24" s="55">
        <v>12161104</v>
      </c>
      <c r="G24" s="55">
        <v>20030635</v>
      </c>
      <c r="H24" s="55">
        <v>12512145</v>
      </c>
      <c r="I24" s="55">
        <v>16546975</v>
      </c>
      <c r="J24" s="55">
        <v>8881735.9299999997</v>
      </c>
      <c r="K24" s="55">
        <v>19908988</v>
      </c>
      <c r="L24" s="55">
        <v>17441436</v>
      </c>
      <c r="M24" s="55">
        <v>13093397</v>
      </c>
      <c r="N24" s="55">
        <f t="shared" si="1"/>
        <v>187054224.93000001</v>
      </c>
    </row>
    <row r="25" spans="1:174" s="55" customFormat="1" ht="29" hidden="1" x14ac:dyDescent="0.35">
      <c r="A25" s="55" t="s">
        <v>209</v>
      </c>
      <c r="B25" s="55">
        <v>13190553</v>
      </c>
      <c r="C25" s="55">
        <v>17892110</v>
      </c>
      <c r="D25" s="55">
        <v>16882175</v>
      </c>
      <c r="E25" s="55">
        <v>9207760</v>
      </c>
      <c r="F25" s="55">
        <v>14697086</v>
      </c>
      <c r="G25" s="55">
        <v>16867475</v>
      </c>
      <c r="H25" s="55">
        <v>14550684</v>
      </c>
      <c r="I25" s="55">
        <v>11899373</v>
      </c>
      <c r="J25" s="55">
        <v>22600227</v>
      </c>
      <c r="K25" s="55">
        <v>22766036</v>
      </c>
      <c r="L25" s="55">
        <v>18330004</v>
      </c>
      <c r="M25" s="55">
        <v>14301116</v>
      </c>
      <c r="N25" s="55">
        <f t="shared" si="1"/>
        <v>193184599</v>
      </c>
    </row>
    <row r="26" spans="1:174" s="55" customFormat="1" ht="29" hidden="1" x14ac:dyDescent="0.35">
      <c r="A26" s="55" t="s">
        <v>331</v>
      </c>
      <c r="B26" s="55">
        <v>21115682</v>
      </c>
      <c r="C26" s="55">
        <v>22240673</v>
      </c>
      <c r="D26" s="55">
        <v>22334389</v>
      </c>
      <c r="E26" s="55">
        <v>20007060</v>
      </c>
      <c r="F26" s="55">
        <v>17344248</v>
      </c>
      <c r="G26" s="55">
        <v>16723021</v>
      </c>
      <c r="H26" s="55">
        <v>19588957</v>
      </c>
      <c r="I26" s="55">
        <v>23275886</v>
      </c>
      <c r="J26" s="55">
        <v>23695753</v>
      </c>
      <c r="K26" s="55">
        <v>21771672</v>
      </c>
      <c r="L26" s="55">
        <v>23444221</v>
      </c>
      <c r="M26" s="55">
        <v>25700155</v>
      </c>
      <c r="N26" s="55">
        <f t="shared" si="1"/>
        <v>257241717</v>
      </c>
    </row>
    <row r="27" spans="1:174" s="55" customFormat="1" ht="29" hidden="1" x14ac:dyDescent="0.35">
      <c r="A27" s="55" t="s">
        <v>373</v>
      </c>
      <c r="B27" s="55">
        <v>26303873</v>
      </c>
      <c r="C27" s="55">
        <v>27158091</v>
      </c>
      <c r="D27" s="55">
        <v>36492482</v>
      </c>
      <c r="E27" s="55">
        <v>24278535</v>
      </c>
      <c r="F27" s="55">
        <v>21835517</v>
      </c>
      <c r="G27" s="55">
        <v>24108451</v>
      </c>
      <c r="H27" s="55">
        <v>35671149</v>
      </c>
      <c r="I27" s="55">
        <v>47823992</v>
      </c>
      <c r="J27" s="55">
        <v>32771622</v>
      </c>
      <c r="K27" s="55">
        <v>45930287</v>
      </c>
      <c r="L27" s="55">
        <v>28348098</v>
      </c>
      <c r="M27" s="55">
        <v>23182917</v>
      </c>
      <c r="N27" s="55">
        <f>SUM(B27:M27)</f>
        <v>373905014</v>
      </c>
    </row>
    <row r="28" spans="1:174" ht="34.4" customHeight="1" x14ac:dyDescent="0.35">
      <c r="A28" s="5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FR28" s="32"/>
    </row>
    <row r="29" spans="1:174" ht="14.25" customHeight="1" x14ac:dyDescent="0.35">
      <c r="B29" s="54" t="s">
        <v>210</v>
      </c>
      <c r="P29" s="32"/>
      <c r="FR29" s="2">
        <v>10</v>
      </c>
    </row>
    <row r="30" spans="1:174" ht="14.25" customHeight="1" x14ac:dyDescent="0.35">
      <c r="A30" s="4">
        <v>2011</v>
      </c>
      <c r="B30" s="32">
        <f t="shared" ref="B30:B42" si="2">SUM(B2:G2)</f>
        <v>51335612</v>
      </c>
      <c r="FR30" s="2">
        <v>1</v>
      </c>
    </row>
    <row r="31" spans="1:174" ht="14.25" customHeight="1" x14ac:dyDescent="0.35">
      <c r="A31" s="4">
        <v>2012</v>
      </c>
      <c r="B31" s="32">
        <f t="shared" si="2"/>
        <v>64566680</v>
      </c>
    </row>
    <row r="32" spans="1:174" ht="14.25" customHeight="1" x14ac:dyDescent="0.35">
      <c r="A32" s="4">
        <v>2013</v>
      </c>
      <c r="B32" s="32">
        <f t="shared" si="2"/>
        <v>48762686</v>
      </c>
    </row>
    <row r="33" spans="1:174" ht="14.25" customHeight="1" x14ac:dyDescent="0.35">
      <c r="A33" s="4">
        <v>2014</v>
      </c>
      <c r="B33" s="32">
        <f t="shared" si="2"/>
        <v>60041473</v>
      </c>
    </row>
    <row r="34" spans="1:174" ht="14.25" customHeight="1" x14ac:dyDescent="0.35">
      <c r="A34" s="4">
        <v>2015</v>
      </c>
      <c r="B34" s="32">
        <f t="shared" si="2"/>
        <v>77364162</v>
      </c>
    </row>
    <row r="35" spans="1:174" ht="14.25" customHeight="1" x14ac:dyDescent="0.35">
      <c r="A35" s="4">
        <v>2016</v>
      </c>
      <c r="B35" s="32">
        <f t="shared" si="2"/>
        <v>86923018</v>
      </c>
      <c r="FR35" s="2">
        <v>9</v>
      </c>
    </row>
    <row r="36" spans="1:174" ht="14.25" customHeight="1" x14ac:dyDescent="0.35">
      <c r="A36" s="4">
        <v>2017</v>
      </c>
      <c r="B36" s="32">
        <f t="shared" si="2"/>
        <v>89616940.439999998</v>
      </c>
      <c r="FR36" s="2">
        <v>5</v>
      </c>
    </row>
    <row r="37" spans="1:174" ht="14.25" customHeight="1" x14ac:dyDescent="0.35">
      <c r="A37" s="4">
        <v>2018</v>
      </c>
      <c r="B37" s="32">
        <f t="shared" si="2"/>
        <v>91916353</v>
      </c>
      <c r="FR37" s="2">
        <v>64</v>
      </c>
    </row>
    <row r="38" spans="1:174" ht="14.25" customHeight="1" x14ac:dyDescent="0.35">
      <c r="A38" s="4">
        <v>2019</v>
      </c>
      <c r="B38" s="32">
        <f t="shared" si="2"/>
        <v>98669548</v>
      </c>
      <c r="FR38" s="2">
        <v>760</v>
      </c>
    </row>
    <row r="39" spans="1:174" ht="14.25" customHeight="1" x14ac:dyDescent="0.35">
      <c r="A39" s="4">
        <v>2020</v>
      </c>
      <c r="B39" s="32">
        <f t="shared" si="2"/>
        <v>88737159</v>
      </c>
      <c r="FR39" s="2">
        <v>1497</v>
      </c>
    </row>
    <row r="40" spans="1:174" ht="14.25" customHeight="1" x14ac:dyDescent="0.35">
      <c r="A40" s="4">
        <v>2021</v>
      </c>
      <c r="B40" s="32">
        <f t="shared" si="2"/>
        <v>119765073</v>
      </c>
      <c r="FR40" s="2">
        <v>9</v>
      </c>
    </row>
    <row r="41" spans="1:174" ht="14.25" customHeight="1" x14ac:dyDescent="0.35">
      <c r="A41" s="4">
        <v>2022</v>
      </c>
      <c r="B41" s="32">
        <f t="shared" si="2"/>
        <v>160176949</v>
      </c>
      <c r="FR41" s="2">
        <v>2</v>
      </c>
    </row>
    <row r="42" spans="1:174" ht="14.25" customHeight="1" x14ac:dyDescent="0.35">
      <c r="A42" s="4">
        <v>2023</v>
      </c>
      <c r="B42" s="32">
        <f t="shared" si="2"/>
        <v>202661416</v>
      </c>
      <c r="FR42" s="2">
        <v>0</v>
      </c>
    </row>
    <row r="43" spans="1:174" ht="14.25" customHeight="1" x14ac:dyDescent="0.35">
      <c r="FR43" s="2">
        <v>402</v>
      </c>
    </row>
    <row r="44" spans="1:174" ht="14.25" customHeight="1" x14ac:dyDescent="0.35">
      <c r="FR44" s="2">
        <v>7</v>
      </c>
    </row>
    <row r="45" spans="1:174" ht="14.25" customHeight="1" x14ac:dyDescent="0.35">
      <c r="FR45" s="2">
        <v>15</v>
      </c>
    </row>
    <row r="46" spans="1:174" ht="14.25" customHeight="1" x14ac:dyDescent="0.3"/>
    <row r="47" spans="1:174" ht="14.25" customHeight="1" x14ac:dyDescent="0.3"/>
    <row r="48" spans="1:174" ht="14.25" customHeight="1" x14ac:dyDescent="0.3"/>
    <row r="49" spans="174:174" ht="14.25" customHeight="1" x14ac:dyDescent="0.3"/>
    <row r="50" spans="174:174" ht="14.25" customHeight="1" x14ac:dyDescent="0.3"/>
    <row r="51" spans="174:174" ht="14.25" customHeight="1" x14ac:dyDescent="0.3"/>
    <row r="52" spans="174:174" ht="14.25" customHeight="1" x14ac:dyDescent="0.3"/>
    <row r="53" spans="174:174" ht="14.25" customHeight="1" x14ac:dyDescent="0.3"/>
    <row r="54" spans="174:174" ht="14.25" customHeight="1" x14ac:dyDescent="0.3"/>
    <row r="55" spans="174:174" ht="14.25" customHeight="1" x14ac:dyDescent="0.3"/>
    <row r="56" spans="174:174" ht="14.25" customHeight="1" x14ac:dyDescent="0.3"/>
    <row r="57" spans="174:174" ht="14.25" customHeight="1" x14ac:dyDescent="0.3"/>
    <row r="58" spans="174:174" ht="14.25" customHeight="1" x14ac:dyDescent="0.3"/>
    <row r="59" spans="174:174" ht="14.25" customHeight="1" x14ac:dyDescent="0.3"/>
    <row r="60" spans="174:174" ht="14.25" customHeight="1" x14ac:dyDescent="0.3"/>
    <row r="61" spans="174:174" ht="14.25" customHeight="1" x14ac:dyDescent="0.3"/>
    <row r="62" spans="174:174" ht="14.25" customHeight="1" x14ac:dyDescent="0.3"/>
    <row r="63" spans="174:174" ht="14.25" customHeight="1" x14ac:dyDescent="0.35">
      <c r="FR63" s="2">
        <v>150</v>
      </c>
    </row>
    <row r="64" spans="174:174" ht="14.25" customHeight="1" x14ac:dyDescent="0.35">
      <c r="FR64" s="2">
        <v>58</v>
      </c>
    </row>
    <row r="65" spans="174:174" ht="14.25" customHeight="1" x14ac:dyDescent="0.35">
      <c r="FR65" s="4">
        <v>2</v>
      </c>
    </row>
    <row r="66" spans="174:174" ht="14.25" customHeight="1" x14ac:dyDescent="0.3"/>
    <row r="67" spans="174:174" ht="14.25" customHeight="1" x14ac:dyDescent="0.3"/>
    <row r="68" spans="174:174" ht="14.25" customHeight="1" x14ac:dyDescent="0.3"/>
    <row r="69" spans="174:174" ht="14.25" customHeight="1" x14ac:dyDescent="0.3"/>
    <row r="70" spans="174:174" ht="14.25" customHeight="1" x14ac:dyDescent="0.3"/>
    <row r="71" spans="174:174" ht="14.25" customHeight="1" x14ac:dyDescent="0.3"/>
    <row r="72" spans="174:174" ht="14.25" customHeight="1" x14ac:dyDescent="0.3"/>
    <row r="73" spans="174:174" ht="14.25" customHeight="1" x14ac:dyDescent="0.3"/>
    <row r="74" spans="174:174" ht="14.25" customHeight="1" x14ac:dyDescent="0.3"/>
    <row r="75" spans="174:174" ht="14.25" customHeight="1" x14ac:dyDescent="0.3"/>
    <row r="76" spans="174:174" ht="14.25" customHeight="1" x14ac:dyDescent="0.3"/>
    <row r="77" spans="174:174" ht="14.25" customHeight="1" x14ac:dyDescent="0.3"/>
    <row r="78" spans="174:174" ht="14.25" customHeight="1" x14ac:dyDescent="0.3"/>
    <row r="79" spans="174:174" ht="14.25" customHeight="1" x14ac:dyDescent="0.3"/>
    <row r="80" spans="174:174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</sheetData>
  <phoneticPr fontId="21" type="noConversion"/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</sheetPr>
  <dimension ref="A1:FR1000"/>
  <sheetViews>
    <sheetView workbookViewId="0"/>
  </sheetViews>
  <sheetFormatPr defaultColWidth="12.58203125" defaultRowHeight="15" customHeight="1" x14ac:dyDescent="0.3"/>
  <cols>
    <col min="1" max="1" width="17.9140625" customWidth="1"/>
    <col min="2" max="2" width="35.08203125" customWidth="1"/>
    <col min="3" max="4" width="10" customWidth="1"/>
    <col min="5" max="5" width="21.4140625" customWidth="1"/>
    <col min="6" max="6" width="12" customWidth="1"/>
    <col min="7" max="14" width="10" customWidth="1"/>
    <col min="15" max="15" width="11.08203125" customWidth="1"/>
    <col min="16" max="174" width="10" customWidth="1"/>
  </cols>
  <sheetData>
    <row r="1" spans="1:174" ht="14.25" customHeight="1" x14ac:dyDescent="0.35">
      <c r="B1" s="2" t="s">
        <v>211</v>
      </c>
      <c r="E1" s="260" t="s">
        <v>212</v>
      </c>
      <c r="F1" s="261"/>
    </row>
    <row r="2" spans="1:174" ht="14.25" customHeight="1" x14ac:dyDescent="0.35">
      <c r="A2" s="2" t="s">
        <v>176</v>
      </c>
      <c r="B2" s="10">
        <f>'New Const Permits'!N14</f>
        <v>9</v>
      </c>
      <c r="E2" s="56" t="s">
        <v>204</v>
      </c>
      <c r="F2" s="43">
        <f>'YOY DC Building Permit Value'!E20</f>
        <v>12183268</v>
      </c>
    </row>
    <row r="3" spans="1:174" ht="14.25" customHeight="1" x14ac:dyDescent="0.35">
      <c r="A3" s="2" t="s">
        <v>58</v>
      </c>
      <c r="B3" s="10">
        <f>'New Const Permits'!N15</f>
        <v>31</v>
      </c>
      <c r="E3" s="56" t="s">
        <v>205</v>
      </c>
      <c r="F3" s="43">
        <f>'YOY DC Building Permit Value'!E21</f>
        <v>15561096</v>
      </c>
      <c r="FR3" s="2">
        <v>366</v>
      </c>
    </row>
    <row r="4" spans="1:174" ht="14.25" customHeight="1" x14ac:dyDescent="0.35">
      <c r="A4" s="2" t="s">
        <v>61</v>
      </c>
      <c r="B4" s="10">
        <f>'New Const Permits'!N16</f>
        <v>37</v>
      </c>
      <c r="E4" s="56" t="s">
        <v>206</v>
      </c>
      <c r="F4" s="43">
        <f>'YOY DC Building Permit Value'!E22</f>
        <v>18183137</v>
      </c>
      <c r="FR4" s="2">
        <v>106</v>
      </c>
    </row>
    <row r="5" spans="1:174" ht="14.25" customHeight="1" x14ac:dyDescent="0.35">
      <c r="A5" s="2" t="s">
        <v>60</v>
      </c>
      <c r="B5" s="10">
        <f>'New Const Permits'!N17</f>
        <v>74</v>
      </c>
      <c r="FR5" s="2">
        <v>340</v>
      </c>
    </row>
    <row r="6" spans="1:174" ht="14.25" customHeight="1" x14ac:dyDescent="0.35">
      <c r="A6" s="2" t="s">
        <v>59</v>
      </c>
      <c r="B6" s="10">
        <f>'New Const Permits'!N18</f>
        <v>22</v>
      </c>
      <c r="FQ6" s="2">
        <v>205</v>
      </c>
      <c r="FR6" s="2">
        <v>210</v>
      </c>
    </row>
    <row r="7" spans="1:174" ht="14.25" customHeight="1" x14ac:dyDescent="0.35">
      <c r="A7" s="2" t="s">
        <v>57</v>
      </c>
      <c r="B7" s="10">
        <f>'New Const Permits'!N19</f>
        <v>11</v>
      </c>
      <c r="FR7" s="2">
        <v>251</v>
      </c>
    </row>
    <row r="8" spans="1:174" ht="14.25" customHeight="1" x14ac:dyDescent="0.35">
      <c r="A8" s="2" t="s">
        <v>24</v>
      </c>
      <c r="B8" s="10" t="e">
        <f>'New Const Permits'!#REF!</f>
        <v>#REF!</v>
      </c>
      <c r="FR8" s="2">
        <v>73</v>
      </c>
    </row>
    <row r="9" spans="1:174" ht="14.25" customHeight="1" x14ac:dyDescent="0.35">
      <c r="FR9" s="2">
        <v>127</v>
      </c>
    </row>
    <row r="10" spans="1:174" ht="14.25" customHeight="1" x14ac:dyDescent="0.35">
      <c r="B10" s="2" t="s">
        <v>213</v>
      </c>
      <c r="FR10" s="2">
        <v>10</v>
      </c>
    </row>
    <row r="11" spans="1:174" ht="14.25" customHeight="1" x14ac:dyDescent="0.35">
      <c r="A11" s="2" t="s">
        <v>60</v>
      </c>
      <c r="B11" s="43">
        <f>'DC New Const Value'!N78</f>
        <v>18516408</v>
      </c>
      <c r="FR11" s="2">
        <v>1</v>
      </c>
    </row>
    <row r="12" spans="1:174" ht="14.25" customHeight="1" x14ac:dyDescent="0.35">
      <c r="A12" s="2" t="s">
        <v>58</v>
      </c>
      <c r="B12" s="43">
        <f>'DC New Const Value'!N76</f>
        <v>16719006</v>
      </c>
    </row>
    <row r="13" spans="1:174" ht="14.25" customHeight="1" x14ac:dyDescent="0.35">
      <c r="A13" s="2" t="s">
        <v>177</v>
      </c>
      <c r="B13" s="43">
        <f>'DC New Const Value'!N81</f>
        <v>10272337</v>
      </c>
    </row>
    <row r="14" spans="1:174" ht="14.25" customHeight="1" x14ac:dyDescent="0.35">
      <c r="A14" s="2" t="s">
        <v>178</v>
      </c>
      <c r="B14" s="43">
        <f>'DC New Const Value'!N83</f>
        <v>9184859</v>
      </c>
    </row>
    <row r="15" spans="1:174" ht="14.25" customHeight="1" x14ac:dyDescent="0.35">
      <c r="A15" s="2" t="s">
        <v>62</v>
      </c>
      <c r="B15" s="43">
        <f>'DC New Const Value'!N82</f>
        <v>7768187</v>
      </c>
    </row>
    <row r="16" spans="1:174" ht="14.25" customHeight="1" x14ac:dyDescent="0.35">
      <c r="A16" s="2" t="s">
        <v>61</v>
      </c>
      <c r="B16" s="43">
        <f>'DC New Const Value'!N77</f>
        <v>15341152</v>
      </c>
      <c r="FR16" s="2">
        <v>9</v>
      </c>
    </row>
    <row r="17" spans="1:174" ht="14.25" customHeight="1" x14ac:dyDescent="0.35">
      <c r="A17" s="2" t="s">
        <v>57</v>
      </c>
      <c r="B17" s="43">
        <f>'DC New Const Value'!N80</f>
        <v>7155336</v>
      </c>
      <c r="FR17" s="2">
        <v>5</v>
      </c>
    </row>
    <row r="18" spans="1:174" ht="14.25" customHeight="1" x14ac:dyDescent="0.35">
      <c r="A18" s="2" t="s">
        <v>59</v>
      </c>
      <c r="B18" s="43">
        <f>'DC New Const Value'!N79</f>
        <v>6827907</v>
      </c>
      <c r="FR18" s="2">
        <v>64</v>
      </c>
    </row>
    <row r="19" spans="1:174" ht="14.25" customHeight="1" x14ac:dyDescent="0.35">
      <c r="A19" s="2" t="s">
        <v>176</v>
      </c>
      <c r="B19" s="43">
        <f>'DC New Const Value'!N75</f>
        <v>2965260</v>
      </c>
      <c r="FR19" s="2">
        <v>760</v>
      </c>
    </row>
    <row r="20" spans="1:174" ht="14.25" customHeight="1" x14ac:dyDescent="0.35">
      <c r="B20" s="43">
        <f>'DC New Const Value'!N84</f>
        <v>94750452</v>
      </c>
      <c r="FR20" s="2">
        <v>1497</v>
      </c>
    </row>
    <row r="21" spans="1:174" ht="14.25" customHeight="1" x14ac:dyDescent="0.35">
      <c r="FR21" s="2">
        <v>9</v>
      </c>
    </row>
    <row r="22" spans="1:174" ht="14.25" customHeight="1" x14ac:dyDescent="0.3"/>
    <row r="23" spans="1:174" ht="14.25" customHeight="1" x14ac:dyDescent="0.35">
      <c r="B23" s="2" t="s">
        <v>214</v>
      </c>
    </row>
    <row r="24" spans="1:174" ht="14.25" customHeight="1" x14ac:dyDescent="0.35">
      <c r="A24" s="2" t="s">
        <v>60</v>
      </c>
      <c r="B24" s="43">
        <f>'DC New Const Value'!N90</f>
        <v>20149366</v>
      </c>
    </row>
    <row r="25" spans="1:174" ht="14.25" customHeight="1" x14ac:dyDescent="0.35">
      <c r="A25" s="2" t="s">
        <v>61</v>
      </c>
      <c r="B25" s="43">
        <f>'DC New Const Value'!N89</f>
        <v>17829678</v>
      </c>
    </row>
    <row r="26" spans="1:174" ht="14.25" customHeight="1" x14ac:dyDescent="0.35">
      <c r="A26" s="2" t="s">
        <v>177</v>
      </c>
      <c r="B26" s="43">
        <f>'DC New Const Value'!N93</f>
        <v>17590700</v>
      </c>
    </row>
    <row r="27" spans="1:174" ht="14.25" customHeight="1" x14ac:dyDescent="0.35">
      <c r="A27" s="2" t="s">
        <v>58</v>
      </c>
      <c r="B27" s="43">
        <f>'DC New Const Value'!N88</f>
        <v>11155089</v>
      </c>
    </row>
    <row r="28" spans="1:174" ht="14.25" customHeight="1" x14ac:dyDescent="0.35">
      <c r="A28" s="2" t="s">
        <v>178</v>
      </c>
      <c r="B28" s="43">
        <f>'DC New Const Value'!N95</f>
        <v>8165125</v>
      </c>
    </row>
    <row r="29" spans="1:174" ht="14.25" customHeight="1" x14ac:dyDescent="0.35">
      <c r="A29" s="2" t="s">
        <v>176</v>
      </c>
      <c r="B29" s="43">
        <f>'DC New Const Value'!N87</f>
        <v>7052027</v>
      </c>
    </row>
    <row r="30" spans="1:174" ht="14.25" customHeight="1" x14ac:dyDescent="0.35">
      <c r="A30" s="2" t="s">
        <v>59</v>
      </c>
      <c r="B30" s="43">
        <f>'DC New Const Value'!N91</f>
        <v>6612961</v>
      </c>
    </row>
    <row r="31" spans="1:174" ht="14.25" customHeight="1" x14ac:dyDescent="0.35">
      <c r="A31" s="2" t="s">
        <v>62</v>
      </c>
      <c r="B31" s="43">
        <f>'DC New Const Value'!N94</f>
        <v>6104366</v>
      </c>
    </row>
    <row r="32" spans="1:174" ht="14.25" customHeight="1" x14ac:dyDescent="0.35">
      <c r="A32" s="2" t="s">
        <v>57</v>
      </c>
      <c r="B32" s="43">
        <f>'DC New Const Value'!N92</f>
        <v>4468775</v>
      </c>
    </row>
    <row r="33" spans="2:174" ht="14.25" customHeight="1" x14ac:dyDescent="0.35">
      <c r="B33" s="43">
        <f>SUM(B24:B32)</f>
        <v>99128087</v>
      </c>
    </row>
    <row r="34" spans="2:174" ht="14.25" customHeight="1" x14ac:dyDescent="0.3"/>
    <row r="35" spans="2:174" ht="14.25" customHeight="1" x14ac:dyDescent="0.3"/>
    <row r="36" spans="2:174" ht="14.25" customHeight="1" x14ac:dyDescent="0.35">
      <c r="FR36" s="2">
        <v>150</v>
      </c>
    </row>
    <row r="37" spans="2:174" ht="14.25" customHeight="1" x14ac:dyDescent="0.35">
      <c r="FR37" s="2">
        <v>58</v>
      </c>
    </row>
    <row r="38" spans="2:174" ht="14.25" customHeight="1" x14ac:dyDescent="0.35">
      <c r="FR38" s="4">
        <v>2</v>
      </c>
    </row>
    <row r="39" spans="2:174" ht="14.25" customHeight="1" x14ac:dyDescent="0.3"/>
    <row r="40" spans="2:174" ht="14.25" customHeight="1" x14ac:dyDescent="0.3"/>
    <row r="41" spans="2:174" ht="14.25" customHeight="1" x14ac:dyDescent="0.3"/>
    <row r="42" spans="2:174" ht="14.25" customHeight="1" x14ac:dyDescent="0.3"/>
    <row r="43" spans="2:174" ht="14.25" customHeight="1" x14ac:dyDescent="0.3"/>
    <row r="44" spans="2:174" ht="14.25" customHeight="1" x14ac:dyDescent="0.3"/>
    <row r="45" spans="2:174" ht="14.25" customHeight="1" x14ac:dyDescent="0.3"/>
    <row r="46" spans="2:174" ht="14.25" customHeight="1" x14ac:dyDescent="0.3"/>
    <row r="47" spans="2:174" ht="14.25" customHeight="1" x14ac:dyDescent="0.3"/>
    <row r="48" spans="2:174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E1:F1"/>
  </mergeCells>
  <pageMargins left="0.75" right="0.75" top="1" bottom="1" header="0" footer="0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1B0CE-8573-4A6D-B208-823E256278F2}">
  <sheetPr>
    <tabColor rgb="FFFFFF00"/>
  </sheetPr>
  <dimension ref="A1:V121"/>
  <sheetViews>
    <sheetView topLeftCell="A39" workbookViewId="0">
      <pane xSplit="1" topLeftCell="B1" activePane="topRight" state="frozen"/>
      <selection pane="topRight" activeCell="C85" sqref="C85"/>
    </sheetView>
  </sheetViews>
  <sheetFormatPr defaultColWidth="8.75" defaultRowHeight="14.5" x14ac:dyDescent="0.35"/>
  <cols>
    <col min="1" max="1" width="12.5" style="170" bestFit="1" customWidth="1"/>
    <col min="2" max="3" width="10.75" style="170" bestFit="1" customWidth="1"/>
    <col min="4" max="13" width="9.83203125" style="170" bestFit="1" customWidth="1"/>
    <col min="14" max="14" width="10.75" style="170" bestFit="1" customWidth="1"/>
    <col min="15" max="15" width="8.75" style="170"/>
    <col min="16" max="22" width="9.83203125" style="170" bestFit="1" customWidth="1"/>
    <col min="23" max="16384" width="8.75" style="170"/>
  </cols>
  <sheetData>
    <row r="1" spans="1:22" ht="15.5" x14ac:dyDescent="0.35">
      <c r="A1" s="262" t="s">
        <v>397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</row>
    <row r="2" spans="1:22" x14ac:dyDescent="0.35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22" x14ac:dyDescent="0.35">
      <c r="A3" s="170" t="s">
        <v>351</v>
      </c>
      <c r="B3" s="173">
        <v>626000</v>
      </c>
      <c r="C3" s="173">
        <v>0</v>
      </c>
      <c r="D3" s="173">
        <v>0</v>
      </c>
      <c r="E3" s="173">
        <v>805600</v>
      </c>
      <c r="F3" s="173">
        <v>270000</v>
      </c>
      <c r="G3" s="173">
        <v>582600</v>
      </c>
      <c r="H3" s="173">
        <v>0</v>
      </c>
      <c r="I3" s="173"/>
      <c r="J3" s="173"/>
      <c r="K3" s="173"/>
      <c r="L3" s="173"/>
      <c r="M3" s="173"/>
      <c r="N3" s="173">
        <f>SUM(B3:M3)</f>
        <v>2284200</v>
      </c>
    </row>
    <row r="4" spans="1:22" x14ac:dyDescent="0.35">
      <c r="A4" s="170" t="s">
        <v>350</v>
      </c>
      <c r="B4" s="173">
        <v>150000</v>
      </c>
      <c r="C4" s="173">
        <v>0</v>
      </c>
      <c r="D4" s="173">
        <v>450000</v>
      </c>
      <c r="E4" s="173">
        <v>0</v>
      </c>
      <c r="F4" s="173">
        <v>0</v>
      </c>
      <c r="G4" s="173">
        <v>0</v>
      </c>
      <c r="H4" s="173">
        <v>211000</v>
      </c>
      <c r="I4" s="173"/>
      <c r="J4" s="173"/>
      <c r="K4" s="173"/>
      <c r="L4" s="173"/>
      <c r="M4" s="173"/>
      <c r="N4" s="173">
        <f>SUM(B4:M4)</f>
        <v>811000</v>
      </c>
    </row>
    <row r="5" spans="1:22" x14ac:dyDescent="0.35">
      <c r="A5" s="170" t="s">
        <v>349</v>
      </c>
      <c r="B5" s="173">
        <v>1390127</v>
      </c>
      <c r="C5" s="173">
        <v>2892900</v>
      </c>
      <c r="D5" s="173">
        <v>2728971</v>
      </c>
      <c r="E5" s="173">
        <v>1882920</v>
      </c>
      <c r="F5" s="173">
        <v>8667395</v>
      </c>
      <c r="G5" s="173">
        <v>200000</v>
      </c>
      <c r="H5" s="173">
        <v>1645240</v>
      </c>
      <c r="I5" s="173"/>
      <c r="J5" s="173"/>
      <c r="K5" s="173"/>
      <c r="L5" s="173"/>
      <c r="M5" s="173"/>
      <c r="N5" s="173">
        <f>SUM(B5:M5)</f>
        <v>19407553</v>
      </c>
    </row>
    <row r="6" spans="1:22" x14ac:dyDescent="0.35">
      <c r="A6" s="170" t="s">
        <v>348</v>
      </c>
      <c r="B6" s="173">
        <v>282200</v>
      </c>
      <c r="C6" s="173">
        <v>200000</v>
      </c>
      <c r="D6" s="173">
        <v>180000</v>
      </c>
      <c r="E6" s="173">
        <v>49900</v>
      </c>
      <c r="F6" s="173">
        <v>350000</v>
      </c>
      <c r="G6" s="173">
        <v>675000</v>
      </c>
      <c r="H6" s="173">
        <v>345000</v>
      </c>
      <c r="I6" s="173"/>
      <c r="J6" s="173"/>
      <c r="K6" s="173"/>
      <c r="L6" s="173"/>
      <c r="M6" s="173"/>
      <c r="N6" s="173">
        <f>SUM(B6:M6)</f>
        <v>2082100</v>
      </c>
    </row>
    <row r="7" spans="1:22" x14ac:dyDescent="0.35">
      <c r="A7" s="170" t="s">
        <v>347</v>
      </c>
      <c r="B7" s="173">
        <v>2639000</v>
      </c>
      <c r="C7" s="173">
        <v>2964058</v>
      </c>
      <c r="D7" s="173">
        <v>2375000</v>
      </c>
      <c r="E7" s="173">
        <v>5128382</v>
      </c>
      <c r="F7" s="173">
        <v>7656812</v>
      </c>
      <c r="G7" s="173">
        <v>7259325</v>
      </c>
      <c r="H7" s="173">
        <v>5048036</v>
      </c>
      <c r="I7" s="173"/>
      <c r="J7" s="173"/>
      <c r="K7" s="173"/>
      <c r="L7" s="173"/>
      <c r="M7" s="173"/>
      <c r="N7" s="173">
        <f>SUM(B7:M7)</f>
        <v>33070613</v>
      </c>
    </row>
    <row r="8" spans="1:22" x14ac:dyDescent="0.35">
      <c r="A8" s="170" t="s">
        <v>346</v>
      </c>
      <c r="B8" s="173">
        <v>0</v>
      </c>
      <c r="C8" s="173">
        <v>601385</v>
      </c>
      <c r="D8" s="173">
        <v>0</v>
      </c>
      <c r="E8" s="173">
        <v>250000</v>
      </c>
      <c r="F8" s="173">
        <v>300000</v>
      </c>
      <c r="G8" s="173">
        <v>250000</v>
      </c>
      <c r="H8" s="173">
        <v>0</v>
      </c>
      <c r="I8" s="173"/>
      <c r="J8" s="173"/>
      <c r="K8" s="173"/>
      <c r="L8" s="173"/>
      <c r="M8" s="173"/>
      <c r="N8" s="173">
        <f t="shared" ref="N8:N18" si="0">SUM(B8:M8)</f>
        <v>1401385</v>
      </c>
    </row>
    <row r="9" spans="1:22" x14ac:dyDescent="0.35">
      <c r="A9" s="170" t="s">
        <v>345</v>
      </c>
      <c r="B9" s="173">
        <v>0</v>
      </c>
      <c r="C9" s="173">
        <v>0</v>
      </c>
      <c r="D9" s="173">
        <v>0</v>
      </c>
      <c r="E9" s="173">
        <v>0</v>
      </c>
      <c r="F9" s="173">
        <v>0</v>
      </c>
      <c r="G9" s="173">
        <v>0</v>
      </c>
      <c r="H9" s="173">
        <v>0</v>
      </c>
      <c r="I9" s="173"/>
      <c r="J9" s="173"/>
      <c r="K9" s="173"/>
      <c r="L9" s="173"/>
      <c r="M9" s="173"/>
      <c r="N9" s="173">
        <f t="shared" si="0"/>
        <v>0</v>
      </c>
    </row>
    <row r="10" spans="1:22" x14ac:dyDescent="0.35">
      <c r="A10" s="170" t="s">
        <v>344</v>
      </c>
      <c r="B10" s="173">
        <v>535000</v>
      </c>
      <c r="C10" s="173">
        <v>450000</v>
      </c>
      <c r="D10" s="173">
        <v>75000</v>
      </c>
      <c r="E10" s="173">
        <v>305960</v>
      </c>
      <c r="F10" s="173">
        <v>225000</v>
      </c>
      <c r="G10" s="173">
        <v>675000</v>
      </c>
      <c r="H10" s="173">
        <v>710000</v>
      </c>
      <c r="I10" s="173"/>
      <c r="J10" s="173"/>
      <c r="K10" s="173"/>
      <c r="L10" s="173"/>
      <c r="M10" s="173"/>
      <c r="N10" s="173">
        <f t="shared" si="0"/>
        <v>2975960</v>
      </c>
    </row>
    <row r="11" spans="1:22" x14ac:dyDescent="0.35">
      <c r="A11" s="170" t="s">
        <v>342</v>
      </c>
      <c r="B11" s="173">
        <v>100000</v>
      </c>
      <c r="C11" s="173">
        <v>1750000</v>
      </c>
      <c r="D11" s="173">
        <v>95000</v>
      </c>
      <c r="E11" s="173">
        <v>0</v>
      </c>
      <c r="F11" s="173">
        <v>0</v>
      </c>
      <c r="G11" s="173">
        <v>0</v>
      </c>
      <c r="H11" s="173">
        <v>150000</v>
      </c>
      <c r="I11" s="173"/>
      <c r="J11" s="173"/>
      <c r="K11" s="173"/>
      <c r="L11" s="173"/>
      <c r="M11" s="173"/>
      <c r="N11" s="173">
        <f t="shared" si="0"/>
        <v>2095000</v>
      </c>
    </row>
    <row r="12" spans="1:22" x14ac:dyDescent="0.35">
      <c r="A12" s="170" t="s">
        <v>343</v>
      </c>
      <c r="B12" s="173">
        <v>0</v>
      </c>
      <c r="C12" s="173">
        <v>500000</v>
      </c>
      <c r="D12" s="173">
        <v>0</v>
      </c>
      <c r="E12" s="173">
        <v>0</v>
      </c>
      <c r="F12" s="173">
        <v>0</v>
      </c>
      <c r="G12" s="173">
        <v>0</v>
      </c>
      <c r="H12" s="173">
        <v>0</v>
      </c>
      <c r="I12" s="173"/>
      <c r="J12" s="173"/>
      <c r="K12" s="173"/>
      <c r="L12" s="173"/>
      <c r="M12" s="242"/>
      <c r="N12" s="173">
        <f t="shared" si="0"/>
        <v>500000</v>
      </c>
    </row>
    <row r="13" spans="1:22" x14ac:dyDescent="0.35">
      <c r="A13" s="170" t="s">
        <v>341</v>
      </c>
      <c r="B13" s="173">
        <v>200000</v>
      </c>
      <c r="C13" s="173">
        <v>0</v>
      </c>
      <c r="D13" s="173">
        <v>0</v>
      </c>
      <c r="E13" s="173">
        <v>0</v>
      </c>
      <c r="F13" s="173">
        <v>0</v>
      </c>
      <c r="G13" s="173">
        <v>0</v>
      </c>
      <c r="H13" s="173">
        <v>0</v>
      </c>
      <c r="I13" s="173"/>
      <c r="J13" s="173"/>
      <c r="K13" s="173"/>
      <c r="L13" s="173"/>
      <c r="M13" s="173"/>
      <c r="N13" s="173">
        <f t="shared" si="0"/>
        <v>200000</v>
      </c>
      <c r="P13" s="173"/>
      <c r="Q13" s="173"/>
      <c r="R13" s="173"/>
      <c r="S13" s="173"/>
      <c r="T13" s="173"/>
      <c r="U13" s="173"/>
      <c r="V13" s="173"/>
    </row>
    <row r="14" spans="1:22" x14ac:dyDescent="0.35">
      <c r="A14" s="170" t="s">
        <v>340</v>
      </c>
      <c r="B14" s="173">
        <v>5878570</v>
      </c>
      <c r="C14" s="173">
        <v>2566527</v>
      </c>
      <c r="D14" s="173">
        <v>6762648</v>
      </c>
      <c r="E14" s="173">
        <v>3675981</v>
      </c>
      <c r="F14" s="173">
        <v>539472</v>
      </c>
      <c r="G14" s="173">
        <v>3949032</v>
      </c>
      <c r="H14" s="173">
        <v>5536089</v>
      </c>
      <c r="I14" s="173"/>
      <c r="J14" s="173"/>
      <c r="K14" s="173"/>
      <c r="L14" s="173"/>
      <c r="M14" s="173"/>
      <c r="N14" s="173">
        <f t="shared" si="0"/>
        <v>28908319</v>
      </c>
    </row>
    <row r="15" spans="1:22" x14ac:dyDescent="0.35">
      <c r="A15" s="170" t="s">
        <v>339</v>
      </c>
      <c r="B15" s="173">
        <v>0</v>
      </c>
      <c r="C15" s="173">
        <v>0</v>
      </c>
      <c r="D15" s="173">
        <v>0</v>
      </c>
      <c r="E15" s="173">
        <v>0</v>
      </c>
      <c r="F15" s="173">
        <v>0</v>
      </c>
      <c r="G15" s="173">
        <v>0</v>
      </c>
      <c r="H15" s="173">
        <v>0</v>
      </c>
      <c r="I15" s="173"/>
      <c r="J15" s="173"/>
      <c r="K15" s="173"/>
      <c r="L15" s="173"/>
      <c r="M15" s="173"/>
      <c r="N15" s="173">
        <f t="shared" si="0"/>
        <v>0</v>
      </c>
    </row>
    <row r="16" spans="1:22" x14ac:dyDescent="0.35">
      <c r="A16" s="170" t="s">
        <v>338</v>
      </c>
      <c r="B16" s="173">
        <v>0</v>
      </c>
      <c r="C16" s="173">
        <v>0</v>
      </c>
      <c r="D16" s="173">
        <v>0</v>
      </c>
      <c r="E16" s="173">
        <v>0</v>
      </c>
      <c r="F16" s="173">
        <v>0</v>
      </c>
      <c r="G16" s="173">
        <v>0</v>
      </c>
      <c r="H16" s="173">
        <v>0</v>
      </c>
      <c r="I16" s="173"/>
      <c r="J16" s="173"/>
      <c r="K16" s="173"/>
      <c r="L16" s="173"/>
      <c r="M16" s="173"/>
      <c r="N16" s="173">
        <f t="shared" si="0"/>
        <v>0</v>
      </c>
    </row>
    <row r="17" spans="1:15" x14ac:dyDescent="0.35">
      <c r="A17" s="170" t="s">
        <v>337</v>
      </c>
      <c r="B17" s="173">
        <v>0</v>
      </c>
      <c r="C17" s="173">
        <v>0</v>
      </c>
      <c r="D17" s="173">
        <v>400000</v>
      </c>
      <c r="E17" s="173">
        <v>991653</v>
      </c>
      <c r="F17" s="173">
        <v>0</v>
      </c>
      <c r="G17" s="173">
        <v>0</v>
      </c>
      <c r="H17" s="173">
        <v>0</v>
      </c>
      <c r="I17" s="173"/>
      <c r="J17" s="173"/>
      <c r="K17" s="173"/>
      <c r="L17" s="173"/>
      <c r="M17" s="173"/>
      <c r="N17" s="173">
        <f t="shared" si="0"/>
        <v>1391653</v>
      </c>
    </row>
    <row r="18" spans="1:15" x14ac:dyDescent="0.35">
      <c r="A18" s="170" t="s">
        <v>336</v>
      </c>
      <c r="B18" s="173">
        <v>0</v>
      </c>
      <c r="C18" s="173">
        <v>0</v>
      </c>
      <c r="D18" s="173">
        <v>0</v>
      </c>
      <c r="E18" s="173">
        <v>0</v>
      </c>
      <c r="F18" s="173">
        <v>900000</v>
      </c>
      <c r="G18" s="173">
        <v>0</v>
      </c>
      <c r="H18" s="173">
        <v>470000</v>
      </c>
      <c r="I18" s="173"/>
      <c r="J18" s="173"/>
      <c r="K18" s="173"/>
      <c r="L18" s="173"/>
      <c r="M18" s="173"/>
      <c r="N18" s="173">
        <f t="shared" si="0"/>
        <v>1370000</v>
      </c>
      <c r="O18" s="173"/>
    </row>
    <row r="19" spans="1:15" x14ac:dyDescent="0.35">
      <c r="A19" s="241" t="s">
        <v>24</v>
      </c>
      <c r="B19" s="173">
        <f>SUM(B3:B18)</f>
        <v>11800897</v>
      </c>
      <c r="C19" s="173">
        <f>SUM(C3:C18)</f>
        <v>11924870</v>
      </c>
      <c r="D19" s="173">
        <f t="shared" ref="D19:M19" si="1">SUM(D3:D18)</f>
        <v>13066619</v>
      </c>
      <c r="E19" s="173">
        <f t="shared" si="1"/>
        <v>13090396</v>
      </c>
      <c r="F19" s="173">
        <f t="shared" si="1"/>
        <v>18908679</v>
      </c>
      <c r="G19" s="173">
        <f t="shared" si="1"/>
        <v>13590957</v>
      </c>
      <c r="H19" s="173">
        <f t="shared" si="1"/>
        <v>14115365</v>
      </c>
      <c r="I19" s="173">
        <f t="shared" si="1"/>
        <v>0</v>
      </c>
      <c r="J19" s="173">
        <f t="shared" si="1"/>
        <v>0</v>
      </c>
      <c r="K19" s="173">
        <f t="shared" si="1"/>
        <v>0</v>
      </c>
      <c r="L19" s="173">
        <f t="shared" si="1"/>
        <v>0</v>
      </c>
      <c r="M19" s="173">
        <f t="shared" si="1"/>
        <v>0</v>
      </c>
      <c r="N19" s="173">
        <f>SUM(N3:N18)</f>
        <v>96497783</v>
      </c>
    </row>
    <row r="22" spans="1:15" ht="15.5" x14ac:dyDescent="0.35">
      <c r="A22" s="262" t="s">
        <v>372</v>
      </c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</row>
    <row r="23" spans="1:15" x14ac:dyDescent="0.35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5" x14ac:dyDescent="0.35">
      <c r="A24" s="170" t="s">
        <v>351</v>
      </c>
      <c r="B24" s="173">
        <v>250000</v>
      </c>
      <c r="C24" s="173">
        <v>0</v>
      </c>
      <c r="D24" s="173">
        <v>1144500</v>
      </c>
      <c r="E24" s="173">
        <v>400000</v>
      </c>
      <c r="F24" s="173">
        <v>0</v>
      </c>
      <c r="G24" s="173">
        <v>352000</v>
      </c>
      <c r="H24" s="173">
        <v>0</v>
      </c>
      <c r="I24" s="173">
        <v>400000</v>
      </c>
      <c r="J24" s="173">
        <v>0</v>
      </c>
      <c r="K24" s="173">
        <v>0</v>
      </c>
      <c r="L24" s="173">
        <v>185000</v>
      </c>
      <c r="M24" s="173">
        <v>250000</v>
      </c>
      <c r="N24" s="173">
        <f>SUM(B24:D24)</f>
        <v>1394500</v>
      </c>
    </row>
    <row r="25" spans="1:15" x14ac:dyDescent="0.35">
      <c r="A25" s="170" t="s">
        <v>350</v>
      </c>
      <c r="B25" s="173">
        <v>200000</v>
      </c>
      <c r="C25" s="173">
        <v>160000</v>
      </c>
      <c r="D25" s="173">
        <v>170000</v>
      </c>
      <c r="E25" s="173">
        <v>400000</v>
      </c>
      <c r="F25" s="173">
        <v>0</v>
      </c>
      <c r="G25" s="173">
        <v>0</v>
      </c>
      <c r="H25" s="173">
        <v>12000000</v>
      </c>
      <c r="I25" s="173">
        <v>0</v>
      </c>
      <c r="J25" s="173">
        <v>0</v>
      </c>
      <c r="K25" s="173">
        <v>0</v>
      </c>
      <c r="L25" s="173">
        <v>0</v>
      </c>
      <c r="M25" s="173">
        <v>400000</v>
      </c>
      <c r="N25" s="173">
        <f t="shared" ref="N25:N39" si="2">SUM(B25:D25)</f>
        <v>530000</v>
      </c>
    </row>
    <row r="26" spans="1:15" x14ac:dyDescent="0.35">
      <c r="A26" s="170" t="s">
        <v>349</v>
      </c>
      <c r="B26" s="173">
        <v>1049000</v>
      </c>
      <c r="C26" s="173">
        <v>937371</v>
      </c>
      <c r="D26" s="173">
        <v>1757000</v>
      </c>
      <c r="E26" s="173">
        <v>1310000</v>
      </c>
      <c r="F26" s="173">
        <v>539900</v>
      </c>
      <c r="G26" s="173">
        <v>3275520</v>
      </c>
      <c r="H26" s="173">
        <v>2984000</v>
      </c>
      <c r="I26" s="173">
        <v>2445420</v>
      </c>
      <c r="J26" s="173">
        <v>3400340</v>
      </c>
      <c r="K26" s="173">
        <v>542420</v>
      </c>
      <c r="L26" s="173">
        <v>4185746</v>
      </c>
      <c r="M26" s="173">
        <v>542420</v>
      </c>
      <c r="N26" s="173">
        <f t="shared" si="2"/>
        <v>3743371</v>
      </c>
    </row>
    <row r="27" spans="1:15" x14ac:dyDescent="0.35">
      <c r="A27" s="170" t="s">
        <v>348</v>
      </c>
      <c r="B27" s="170">
        <v>0</v>
      </c>
      <c r="C27" s="173">
        <v>0</v>
      </c>
      <c r="D27" s="173">
        <v>100000</v>
      </c>
      <c r="E27" s="173">
        <v>0</v>
      </c>
      <c r="F27" s="173">
        <v>0</v>
      </c>
      <c r="G27" s="173">
        <v>190000</v>
      </c>
      <c r="H27" s="173">
        <v>0</v>
      </c>
      <c r="I27" s="173">
        <v>1325000</v>
      </c>
      <c r="J27" s="173">
        <v>260000</v>
      </c>
      <c r="K27" s="173">
        <v>973000</v>
      </c>
      <c r="L27" s="173">
        <v>350000</v>
      </c>
      <c r="M27" s="173">
        <v>0</v>
      </c>
      <c r="N27" s="173">
        <f t="shared" si="2"/>
        <v>100000</v>
      </c>
    </row>
    <row r="28" spans="1:15" x14ac:dyDescent="0.35">
      <c r="A28" s="170" t="s">
        <v>347</v>
      </c>
      <c r="B28" s="173">
        <v>89077878</v>
      </c>
      <c r="C28" s="173">
        <v>1551000</v>
      </c>
      <c r="D28" s="173">
        <v>8007649</v>
      </c>
      <c r="E28" s="173">
        <v>4609000</v>
      </c>
      <c r="F28" s="173">
        <v>10750000</v>
      </c>
      <c r="G28" s="173">
        <v>3988000</v>
      </c>
      <c r="H28" s="173">
        <v>1813000</v>
      </c>
      <c r="I28" s="173">
        <v>5341897</v>
      </c>
      <c r="J28" s="173">
        <v>4316000</v>
      </c>
      <c r="K28" s="173">
        <v>7422755</v>
      </c>
      <c r="L28" s="173">
        <v>3640000</v>
      </c>
      <c r="M28" s="173">
        <v>1845458</v>
      </c>
      <c r="N28" s="173">
        <f t="shared" si="2"/>
        <v>98636527</v>
      </c>
    </row>
    <row r="29" spans="1:15" x14ac:dyDescent="0.35">
      <c r="A29" s="170" t="s">
        <v>346</v>
      </c>
      <c r="B29" s="173">
        <v>300000</v>
      </c>
      <c r="C29" s="173">
        <v>0</v>
      </c>
      <c r="D29" s="173">
        <v>200000</v>
      </c>
      <c r="E29" s="173">
        <v>0</v>
      </c>
      <c r="F29" s="173">
        <v>0</v>
      </c>
      <c r="G29" s="173">
        <v>750000</v>
      </c>
      <c r="H29" s="173">
        <v>0</v>
      </c>
      <c r="I29" s="173">
        <v>460000</v>
      </c>
      <c r="J29" s="173">
        <v>391000</v>
      </c>
      <c r="K29" s="173">
        <v>400000</v>
      </c>
      <c r="L29" s="173">
        <v>0</v>
      </c>
      <c r="M29" s="173">
        <v>0</v>
      </c>
      <c r="N29" s="173">
        <f t="shared" si="2"/>
        <v>500000</v>
      </c>
    </row>
    <row r="30" spans="1:15" x14ac:dyDescent="0.35">
      <c r="A30" s="170" t="s">
        <v>345</v>
      </c>
      <c r="B30" s="173">
        <v>0</v>
      </c>
      <c r="C30" s="173">
        <v>0</v>
      </c>
      <c r="D30" s="173">
        <v>0</v>
      </c>
      <c r="E30" s="173">
        <v>0</v>
      </c>
      <c r="F30" s="173">
        <v>0</v>
      </c>
      <c r="G30" s="173">
        <v>0</v>
      </c>
      <c r="H30" s="173">
        <v>0</v>
      </c>
      <c r="I30" s="173">
        <v>0</v>
      </c>
      <c r="J30" s="173">
        <v>0</v>
      </c>
      <c r="K30" s="173">
        <v>404000</v>
      </c>
      <c r="L30" s="173">
        <v>0</v>
      </c>
      <c r="M30" s="173">
        <v>0</v>
      </c>
      <c r="N30" s="173">
        <f t="shared" si="2"/>
        <v>0</v>
      </c>
    </row>
    <row r="31" spans="1:15" x14ac:dyDescent="0.35">
      <c r="A31" s="170" t="s">
        <v>344</v>
      </c>
      <c r="B31" s="173">
        <v>1275000</v>
      </c>
      <c r="C31" s="173">
        <v>863583</v>
      </c>
      <c r="D31" s="173">
        <v>875000</v>
      </c>
      <c r="E31" s="173">
        <v>1439000</v>
      </c>
      <c r="F31" s="173">
        <v>998000</v>
      </c>
      <c r="G31" s="173">
        <v>0</v>
      </c>
      <c r="H31" s="173">
        <v>855000</v>
      </c>
      <c r="I31" s="173">
        <v>445000</v>
      </c>
      <c r="J31" s="173">
        <v>1050000</v>
      </c>
      <c r="K31" s="173">
        <v>495000</v>
      </c>
      <c r="L31" s="173">
        <v>1355000</v>
      </c>
      <c r="M31" s="173">
        <v>415000</v>
      </c>
      <c r="N31" s="173">
        <f t="shared" si="2"/>
        <v>3013583</v>
      </c>
    </row>
    <row r="32" spans="1:15" x14ac:dyDescent="0.35">
      <c r="A32" s="170" t="s">
        <v>342</v>
      </c>
      <c r="B32" s="173">
        <v>0</v>
      </c>
      <c r="C32" s="173">
        <v>0</v>
      </c>
      <c r="D32" s="173">
        <v>0</v>
      </c>
      <c r="E32" s="173">
        <v>0</v>
      </c>
      <c r="F32" s="173">
        <v>0</v>
      </c>
      <c r="G32" s="173">
        <v>0</v>
      </c>
      <c r="H32" s="173">
        <v>635000</v>
      </c>
      <c r="I32" s="173">
        <v>0</v>
      </c>
      <c r="J32" s="173">
        <v>0</v>
      </c>
      <c r="K32" s="173">
        <v>0</v>
      </c>
      <c r="L32" s="173">
        <v>125000</v>
      </c>
      <c r="M32" s="173">
        <v>175000</v>
      </c>
      <c r="N32" s="173">
        <f t="shared" si="2"/>
        <v>0</v>
      </c>
    </row>
    <row r="33" spans="1:15" x14ac:dyDescent="0.35">
      <c r="A33" s="170" t="s">
        <v>343</v>
      </c>
      <c r="B33" s="173">
        <v>970500</v>
      </c>
      <c r="C33" s="173">
        <v>0</v>
      </c>
      <c r="D33" s="173">
        <v>0</v>
      </c>
      <c r="E33" s="173">
        <v>365000</v>
      </c>
      <c r="F33" s="173">
        <v>0</v>
      </c>
      <c r="G33" s="173">
        <v>0</v>
      </c>
      <c r="H33" s="173">
        <v>125000</v>
      </c>
      <c r="I33" s="173">
        <v>742990</v>
      </c>
      <c r="J33" s="173">
        <v>0</v>
      </c>
      <c r="K33" s="173">
        <v>0</v>
      </c>
      <c r="L33" s="173">
        <v>0</v>
      </c>
      <c r="M33" s="226">
        <v>350000</v>
      </c>
      <c r="N33" s="173">
        <f t="shared" si="2"/>
        <v>970500</v>
      </c>
    </row>
    <row r="34" spans="1:15" x14ac:dyDescent="0.35">
      <c r="A34" s="170" t="s">
        <v>341</v>
      </c>
      <c r="B34" s="173">
        <v>0</v>
      </c>
      <c r="C34" s="173">
        <v>0</v>
      </c>
      <c r="D34" s="173">
        <v>174000</v>
      </c>
      <c r="E34" s="173">
        <v>200000</v>
      </c>
      <c r="F34" s="173">
        <v>0</v>
      </c>
      <c r="G34" s="173">
        <v>0</v>
      </c>
      <c r="H34" s="173">
        <v>0</v>
      </c>
      <c r="I34" s="173">
        <v>85000</v>
      </c>
      <c r="J34" s="173">
        <v>0</v>
      </c>
      <c r="K34" s="173">
        <v>915000</v>
      </c>
      <c r="L34" s="173">
        <v>0</v>
      </c>
      <c r="M34" s="173">
        <v>150000</v>
      </c>
      <c r="N34" s="173">
        <f t="shared" si="2"/>
        <v>174000</v>
      </c>
    </row>
    <row r="35" spans="1:15" x14ac:dyDescent="0.35">
      <c r="A35" s="170" t="s">
        <v>340</v>
      </c>
      <c r="B35" s="173">
        <v>2058709</v>
      </c>
      <c r="C35" s="173">
        <v>1787137</v>
      </c>
      <c r="D35" s="173">
        <v>2966491</v>
      </c>
      <c r="E35" s="173">
        <v>1347425</v>
      </c>
      <c r="F35" s="173">
        <v>670415</v>
      </c>
      <c r="G35" s="173">
        <v>3243297</v>
      </c>
      <c r="H35" s="173">
        <v>5083937</v>
      </c>
      <c r="I35" s="173">
        <v>6032153</v>
      </c>
      <c r="J35" s="173">
        <v>5323736</v>
      </c>
      <c r="K35" s="173">
        <v>2381306</v>
      </c>
      <c r="L35" s="173">
        <v>1895006</v>
      </c>
      <c r="M35" s="173">
        <v>2552833</v>
      </c>
      <c r="N35" s="173">
        <f t="shared" si="2"/>
        <v>6812337</v>
      </c>
    </row>
    <row r="36" spans="1:15" x14ac:dyDescent="0.35">
      <c r="A36" s="170" t="s">
        <v>339</v>
      </c>
      <c r="B36" s="173">
        <v>220000</v>
      </c>
      <c r="C36" s="173">
        <v>298000</v>
      </c>
      <c r="D36" s="173">
        <v>0</v>
      </c>
      <c r="E36" s="173">
        <v>0</v>
      </c>
      <c r="F36" s="173">
        <v>0</v>
      </c>
      <c r="G36" s="173">
        <v>240000</v>
      </c>
      <c r="H36" s="173">
        <v>0</v>
      </c>
      <c r="I36" s="173">
        <v>0</v>
      </c>
      <c r="J36" s="173">
        <v>0</v>
      </c>
      <c r="K36" s="173">
        <v>0</v>
      </c>
      <c r="L36" s="173">
        <v>0</v>
      </c>
      <c r="M36" s="173">
        <v>0</v>
      </c>
      <c r="N36" s="173">
        <f t="shared" si="2"/>
        <v>518000</v>
      </c>
    </row>
    <row r="37" spans="1:15" x14ac:dyDescent="0.35">
      <c r="A37" s="170" t="s">
        <v>338</v>
      </c>
      <c r="B37" s="173">
        <v>0</v>
      </c>
      <c r="C37" s="173">
        <v>0</v>
      </c>
      <c r="D37" s="173">
        <v>0</v>
      </c>
      <c r="E37" s="173">
        <v>400000</v>
      </c>
      <c r="F37" s="173">
        <v>993500</v>
      </c>
      <c r="G37" s="173">
        <v>0</v>
      </c>
      <c r="H37" s="173">
        <v>0</v>
      </c>
      <c r="I37" s="173">
        <v>220000</v>
      </c>
      <c r="J37" s="173">
        <v>0</v>
      </c>
      <c r="K37" s="173">
        <v>250000</v>
      </c>
      <c r="L37" s="173">
        <v>0</v>
      </c>
      <c r="M37" s="173">
        <v>0</v>
      </c>
      <c r="N37" s="173">
        <f t="shared" si="2"/>
        <v>0</v>
      </c>
    </row>
    <row r="38" spans="1:15" x14ac:dyDescent="0.35">
      <c r="A38" s="170" t="s">
        <v>337</v>
      </c>
      <c r="B38" s="173">
        <v>0</v>
      </c>
      <c r="C38" s="173">
        <v>429000</v>
      </c>
      <c r="D38" s="173">
        <v>0</v>
      </c>
      <c r="E38" s="173">
        <v>0</v>
      </c>
      <c r="F38" s="173">
        <v>450000</v>
      </c>
      <c r="G38" s="173">
        <v>0</v>
      </c>
      <c r="H38" s="173">
        <v>0</v>
      </c>
      <c r="I38" s="173">
        <v>0</v>
      </c>
      <c r="J38" s="173">
        <v>460000</v>
      </c>
      <c r="K38" s="173">
        <v>0</v>
      </c>
      <c r="L38" s="173">
        <v>500000</v>
      </c>
      <c r="M38" s="173">
        <v>327900</v>
      </c>
      <c r="N38" s="173">
        <f t="shared" si="2"/>
        <v>429000</v>
      </c>
    </row>
    <row r="39" spans="1:15" x14ac:dyDescent="0.35">
      <c r="A39" s="170" t="s">
        <v>336</v>
      </c>
      <c r="B39" s="173">
        <v>0</v>
      </c>
      <c r="C39" s="173">
        <v>200000</v>
      </c>
      <c r="D39" s="173">
        <v>0</v>
      </c>
      <c r="E39" s="173">
        <v>0</v>
      </c>
      <c r="F39" s="173">
        <v>0</v>
      </c>
      <c r="G39" s="173">
        <v>0</v>
      </c>
      <c r="H39" s="173">
        <v>0</v>
      </c>
      <c r="I39" s="173">
        <v>0</v>
      </c>
      <c r="J39" s="173">
        <v>0</v>
      </c>
      <c r="K39" s="173">
        <v>0</v>
      </c>
      <c r="L39" s="173">
        <v>615441</v>
      </c>
      <c r="M39" s="173">
        <v>250000</v>
      </c>
      <c r="N39" s="173">
        <f t="shared" si="2"/>
        <v>200000</v>
      </c>
    </row>
    <row r="40" spans="1:15" x14ac:dyDescent="0.35">
      <c r="A40" s="188" t="s">
        <v>24</v>
      </c>
      <c r="B40" s="173">
        <f t="shared" ref="B40:I40" si="3">SUM(B24:B39)</f>
        <v>95401087</v>
      </c>
      <c r="C40" s="173">
        <f t="shared" si="3"/>
        <v>6226091</v>
      </c>
      <c r="D40" s="173">
        <f t="shared" si="3"/>
        <v>15394640</v>
      </c>
      <c r="E40" s="173">
        <f t="shared" si="3"/>
        <v>10470425</v>
      </c>
      <c r="F40" s="173">
        <f t="shared" si="3"/>
        <v>14401815</v>
      </c>
      <c r="G40" s="173">
        <f t="shared" si="3"/>
        <v>12038817</v>
      </c>
      <c r="H40" s="173">
        <f t="shared" si="3"/>
        <v>23495937</v>
      </c>
      <c r="I40" s="173">
        <f t="shared" si="3"/>
        <v>17497460</v>
      </c>
      <c r="J40" s="173">
        <f>SUM(J24:J39)</f>
        <v>15201076</v>
      </c>
      <c r="K40" s="173">
        <f>SUM(K24:K39)</f>
        <v>13783481</v>
      </c>
      <c r="L40" s="173">
        <f>SUM(L24:L39)</f>
        <v>12851193</v>
      </c>
      <c r="M40" s="173">
        <f>SUM(M24:M39)</f>
        <v>7258611</v>
      </c>
      <c r="N40" s="173">
        <f>SUM(N24:N39)</f>
        <v>117021818</v>
      </c>
    </row>
    <row r="41" spans="1:15" x14ac:dyDescent="0.35">
      <c r="A41" s="188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</row>
    <row r="42" spans="1:15" x14ac:dyDescent="0.35">
      <c r="A42" s="188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</row>
    <row r="43" spans="1:15" ht="15.5" hidden="1" x14ac:dyDescent="0.35">
      <c r="A43" s="262" t="s">
        <v>353</v>
      </c>
      <c r="B43" s="26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</row>
    <row r="44" spans="1:15" hidden="1" x14ac:dyDescent="0.35">
      <c r="B44" s="172">
        <v>44217</v>
      </c>
      <c r="C44" s="171">
        <v>44248</v>
      </c>
      <c r="D44" s="172">
        <v>44276</v>
      </c>
      <c r="E44" s="171">
        <v>44307</v>
      </c>
      <c r="F44" s="172">
        <v>44337</v>
      </c>
      <c r="G44" s="171">
        <v>44368</v>
      </c>
      <c r="H44" s="172">
        <v>44398</v>
      </c>
      <c r="I44" s="171">
        <v>44429</v>
      </c>
      <c r="J44" s="172">
        <v>44460</v>
      </c>
      <c r="K44" s="171">
        <v>44490</v>
      </c>
      <c r="L44" s="172">
        <v>44521</v>
      </c>
      <c r="M44" s="171">
        <v>44551</v>
      </c>
    </row>
    <row r="45" spans="1:15" hidden="1" x14ac:dyDescent="0.35">
      <c r="A45" s="170" t="s">
        <v>351</v>
      </c>
      <c r="B45" s="173">
        <v>560000</v>
      </c>
      <c r="C45" s="173">
        <v>1349000</v>
      </c>
      <c r="D45" s="173">
        <v>160000</v>
      </c>
      <c r="E45" s="173">
        <v>0</v>
      </c>
      <c r="F45" s="173">
        <v>1218000</v>
      </c>
      <c r="G45" s="173">
        <v>610000</v>
      </c>
      <c r="H45" s="173">
        <v>475000</v>
      </c>
      <c r="I45" s="173">
        <v>330000</v>
      </c>
      <c r="J45" s="173">
        <v>440000</v>
      </c>
      <c r="K45" s="173">
        <v>419000</v>
      </c>
      <c r="L45" s="173">
        <v>110000</v>
      </c>
      <c r="M45" s="173">
        <v>0</v>
      </c>
      <c r="N45" s="173">
        <f>SUM(B45:M45)</f>
        <v>5671000</v>
      </c>
      <c r="O45" s="173"/>
    </row>
    <row r="46" spans="1:15" hidden="1" x14ac:dyDescent="0.35">
      <c r="A46" s="170" t="s">
        <v>350</v>
      </c>
      <c r="B46" s="173">
        <v>0</v>
      </c>
      <c r="C46" s="173">
        <v>0</v>
      </c>
      <c r="D46" s="173">
        <v>0</v>
      </c>
      <c r="E46" s="173">
        <v>725000</v>
      </c>
      <c r="F46" s="173">
        <v>135000</v>
      </c>
      <c r="G46" s="173">
        <v>549000</v>
      </c>
      <c r="H46" s="173">
        <v>0</v>
      </c>
      <c r="I46" s="173"/>
      <c r="J46" s="173"/>
      <c r="K46" s="173">
        <v>0</v>
      </c>
      <c r="L46" s="173">
        <v>0</v>
      </c>
      <c r="M46" s="173">
        <v>0</v>
      </c>
      <c r="N46" s="173">
        <f t="shared" ref="N46:N61" si="4">SUM(B46:M46)</f>
        <v>1409000</v>
      </c>
    </row>
    <row r="47" spans="1:15" hidden="1" x14ac:dyDescent="0.35">
      <c r="A47" s="170" t="s">
        <v>349</v>
      </c>
      <c r="B47" s="173">
        <v>710000</v>
      </c>
      <c r="C47" s="173">
        <v>1526000</v>
      </c>
      <c r="D47" s="173">
        <v>1257750</v>
      </c>
      <c r="E47" s="173">
        <v>0</v>
      </c>
      <c r="F47" s="173">
        <v>0</v>
      </c>
      <c r="G47" s="173">
        <v>5911832</v>
      </c>
      <c r="H47" s="173">
        <v>790278</v>
      </c>
      <c r="I47" s="173">
        <v>300000</v>
      </c>
      <c r="J47" s="173">
        <v>910000</v>
      </c>
      <c r="K47" s="173">
        <v>1738000</v>
      </c>
      <c r="L47" s="173">
        <v>4699961</v>
      </c>
      <c r="M47" s="173">
        <v>1608600</v>
      </c>
      <c r="N47" s="173">
        <f t="shared" si="4"/>
        <v>19452421</v>
      </c>
    </row>
    <row r="48" spans="1:15" hidden="1" x14ac:dyDescent="0.35">
      <c r="A48" s="170" t="s">
        <v>348</v>
      </c>
      <c r="B48" s="173">
        <v>0</v>
      </c>
      <c r="C48" s="173">
        <v>0</v>
      </c>
      <c r="D48" s="173">
        <v>0</v>
      </c>
      <c r="E48" s="173">
        <v>0</v>
      </c>
      <c r="F48" s="173">
        <v>275000</v>
      </c>
      <c r="G48" s="173">
        <v>0</v>
      </c>
      <c r="H48" s="173">
        <v>0</v>
      </c>
      <c r="I48" s="173"/>
      <c r="J48" s="173">
        <v>100000</v>
      </c>
      <c r="K48" s="173">
        <v>270000</v>
      </c>
      <c r="L48" s="173">
        <v>0</v>
      </c>
      <c r="M48" s="173">
        <v>0</v>
      </c>
      <c r="N48" s="173">
        <f t="shared" si="4"/>
        <v>645000</v>
      </c>
    </row>
    <row r="49" spans="1:14" hidden="1" x14ac:dyDescent="0.35">
      <c r="A49" s="170" t="s">
        <v>347</v>
      </c>
      <c r="B49" s="173">
        <v>3450441</v>
      </c>
      <c r="C49" s="173">
        <v>2215000</v>
      </c>
      <c r="D49" s="173">
        <v>2881000</v>
      </c>
      <c r="E49" s="173">
        <v>4860357</v>
      </c>
      <c r="F49" s="173">
        <v>5315418</v>
      </c>
      <c r="G49" s="173">
        <v>3755431</v>
      </c>
      <c r="H49" s="173">
        <v>6793771</v>
      </c>
      <c r="I49" s="173"/>
      <c r="J49" s="173">
        <v>5832642</v>
      </c>
      <c r="K49" s="173">
        <v>11347804</v>
      </c>
      <c r="L49" s="173">
        <v>2030000</v>
      </c>
      <c r="M49" s="173">
        <v>6221493</v>
      </c>
      <c r="N49" s="173">
        <f t="shared" si="4"/>
        <v>54703357</v>
      </c>
    </row>
    <row r="50" spans="1:14" hidden="1" x14ac:dyDescent="0.35">
      <c r="A50" s="170" t="s">
        <v>346</v>
      </c>
      <c r="B50" s="173">
        <v>0</v>
      </c>
      <c r="C50" s="173">
        <v>0</v>
      </c>
      <c r="D50" s="173">
        <v>679900</v>
      </c>
      <c r="E50" s="173">
        <v>459980</v>
      </c>
      <c r="F50" s="173">
        <v>0</v>
      </c>
      <c r="G50" s="173">
        <v>165000</v>
      </c>
      <c r="H50" s="173"/>
      <c r="I50" s="173">
        <v>745000</v>
      </c>
      <c r="J50" s="173">
        <v>1395000</v>
      </c>
      <c r="K50" s="173">
        <v>0</v>
      </c>
      <c r="L50" s="173">
        <v>275000</v>
      </c>
      <c r="M50" s="173">
        <v>573800</v>
      </c>
      <c r="N50" s="173">
        <f t="shared" si="4"/>
        <v>4293680</v>
      </c>
    </row>
    <row r="51" spans="1:14" hidden="1" x14ac:dyDescent="0.35">
      <c r="A51" s="170" t="s">
        <v>345</v>
      </c>
      <c r="B51" s="173">
        <v>0</v>
      </c>
      <c r="C51" s="173">
        <v>0</v>
      </c>
      <c r="D51" s="173">
        <v>0</v>
      </c>
      <c r="E51" s="173">
        <v>0</v>
      </c>
      <c r="F51" s="173">
        <v>442710</v>
      </c>
      <c r="G51" s="173">
        <v>439330</v>
      </c>
      <c r="H51" s="173">
        <v>172735</v>
      </c>
      <c r="I51" s="173"/>
      <c r="J51" s="173"/>
      <c r="K51" s="173">
        <v>0</v>
      </c>
      <c r="L51" s="173">
        <v>0</v>
      </c>
      <c r="M51" s="173">
        <v>0</v>
      </c>
      <c r="N51" s="173">
        <f t="shared" si="4"/>
        <v>1054775</v>
      </c>
    </row>
    <row r="52" spans="1:14" hidden="1" x14ac:dyDescent="0.35">
      <c r="A52" s="170" t="s">
        <v>344</v>
      </c>
      <c r="B52" s="173">
        <v>630500</v>
      </c>
      <c r="C52" s="173">
        <v>300000</v>
      </c>
      <c r="D52" s="173">
        <v>110000</v>
      </c>
      <c r="E52" s="173">
        <v>0</v>
      </c>
      <c r="F52" s="173">
        <v>390000</v>
      </c>
      <c r="G52" s="173">
        <v>387000</v>
      </c>
      <c r="H52" s="173">
        <v>320000</v>
      </c>
      <c r="I52" s="173"/>
      <c r="J52" s="173">
        <v>195000</v>
      </c>
      <c r="K52" s="173">
        <v>1190440</v>
      </c>
      <c r="L52" s="173">
        <v>200000</v>
      </c>
      <c r="M52" s="173">
        <v>0</v>
      </c>
      <c r="N52" s="173">
        <f t="shared" si="4"/>
        <v>3722940</v>
      </c>
    </row>
    <row r="53" spans="1:14" hidden="1" x14ac:dyDescent="0.35">
      <c r="A53" s="170" t="s">
        <v>342</v>
      </c>
      <c r="B53" s="173">
        <v>0</v>
      </c>
      <c r="C53" s="173"/>
      <c r="D53" s="173">
        <v>120000</v>
      </c>
      <c r="E53" s="173">
        <v>0</v>
      </c>
      <c r="F53" s="173">
        <v>0</v>
      </c>
      <c r="G53" s="173">
        <v>0</v>
      </c>
      <c r="H53" s="173">
        <v>0</v>
      </c>
      <c r="I53" s="173"/>
      <c r="J53" s="173"/>
      <c r="K53" s="173">
        <v>401000</v>
      </c>
      <c r="L53" s="173">
        <v>0</v>
      </c>
      <c r="M53" s="173">
        <v>565000</v>
      </c>
      <c r="N53" s="173">
        <f t="shared" si="4"/>
        <v>1086000</v>
      </c>
    </row>
    <row r="54" spans="1:14" hidden="1" x14ac:dyDescent="0.35">
      <c r="A54" s="170" t="s">
        <v>343</v>
      </c>
      <c r="B54" s="173">
        <v>0</v>
      </c>
      <c r="C54" s="173">
        <v>495000</v>
      </c>
      <c r="D54" s="173">
        <v>0</v>
      </c>
      <c r="E54" s="173">
        <v>0</v>
      </c>
      <c r="F54" s="173">
        <v>0</v>
      </c>
      <c r="G54" s="173">
        <v>380000</v>
      </c>
      <c r="H54" s="173">
        <v>0</v>
      </c>
      <c r="I54" s="173"/>
      <c r="J54" s="173"/>
      <c r="K54" s="173">
        <v>568000</v>
      </c>
      <c r="L54" s="173">
        <v>0</v>
      </c>
      <c r="M54" s="173">
        <v>0</v>
      </c>
      <c r="N54" s="173">
        <f t="shared" si="4"/>
        <v>1443000</v>
      </c>
    </row>
    <row r="55" spans="1:14" hidden="1" x14ac:dyDescent="0.35">
      <c r="A55" s="170" t="s">
        <v>341</v>
      </c>
      <c r="B55" s="173">
        <v>0</v>
      </c>
      <c r="C55" s="173">
        <v>0</v>
      </c>
      <c r="D55" s="173">
        <v>0</v>
      </c>
      <c r="E55" s="173">
        <v>1349505</v>
      </c>
      <c r="F55" s="173">
        <v>0</v>
      </c>
      <c r="G55" s="173">
        <v>0</v>
      </c>
      <c r="H55" s="173">
        <v>376000</v>
      </c>
      <c r="I55" s="173"/>
      <c r="J55" s="173">
        <v>638000</v>
      </c>
      <c r="K55" s="173">
        <v>154000</v>
      </c>
      <c r="L55" s="173">
        <v>369000</v>
      </c>
      <c r="M55" s="173">
        <v>0</v>
      </c>
      <c r="N55" s="173">
        <f t="shared" si="4"/>
        <v>2886505</v>
      </c>
    </row>
    <row r="56" spans="1:14" hidden="1" x14ac:dyDescent="0.35">
      <c r="A56" s="170" t="s">
        <v>340</v>
      </c>
      <c r="B56" s="173">
        <v>15465507</v>
      </c>
      <c r="C56" s="173">
        <v>7609919</v>
      </c>
      <c r="D56" s="173">
        <v>7228525</v>
      </c>
      <c r="E56" s="173">
        <v>5164901</v>
      </c>
      <c r="F56" s="173">
        <v>4908222</v>
      </c>
      <c r="G56" s="173">
        <v>10744466</v>
      </c>
      <c r="H56" s="173">
        <v>4207771</v>
      </c>
      <c r="I56" s="173">
        <v>692000</v>
      </c>
      <c r="J56" s="173">
        <v>3239600</v>
      </c>
      <c r="K56" s="173">
        <v>1624800</v>
      </c>
      <c r="L56" s="173">
        <v>2218290</v>
      </c>
      <c r="M56" s="173">
        <v>5175295</v>
      </c>
      <c r="N56" s="173">
        <f t="shared" si="4"/>
        <v>68279296</v>
      </c>
    </row>
    <row r="57" spans="1:14" hidden="1" x14ac:dyDescent="0.35">
      <c r="A57" s="170" t="s">
        <v>339</v>
      </c>
      <c r="B57" s="173">
        <v>0</v>
      </c>
      <c r="C57" s="173">
        <v>450000</v>
      </c>
      <c r="D57" s="173">
        <v>0</v>
      </c>
      <c r="E57" s="173">
        <v>0</v>
      </c>
      <c r="F57" s="173">
        <v>0</v>
      </c>
      <c r="G57" s="173">
        <v>125000</v>
      </c>
      <c r="H57" s="173">
        <v>0</v>
      </c>
      <c r="I57" s="173"/>
      <c r="J57" s="173"/>
      <c r="K57" s="173">
        <v>0</v>
      </c>
      <c r="L57" s="173">
        <v>200000</v>
      </c>
      <c r="M57" s="173">
        <v>275900</v>
      </c>
      <c r="N57" s="173">
        <f t="shared" si="4"/>
        <v>1050900</v>
      </c>
    </row>
    <row r="58" spans="1:14" hidden="1" x14ac:dyDescent="0.35">
      <c r="A58" s="170" t="s">
        <v>338</v>
      </c>
      <c r="B58" s="173">
        <v>0</v>
      </c>
      <c r="C58" s="173"/>
      <c r="D58" s="173">
        <v>0</v>
      </c>
      <c r="E58" s="173">
        <v>200000</v>
      </c>
      <c r="F58" s="173">
        <v>0</v>
      </c>
      <c r="G58" s="173">
        <v>0</v>
      </c>
      <c r="H58" s="173">
        <v>1040000</v>
      </c>
      <c r="I58" s="173"/>
      <c r="J58" s="173"/>
      <c r="K58" s="173">
        <v>0</v>
      </c>
      <c r="L58" s="173">
        <v>590000</v>
      </c>
      <c r="M58" s="173">
        <v>250000</v>
      </c>
      <c r="N58" s="173">
        <f t="shared" si="4"/>
        <v>2080000</v>
      </c>
    </row>
    <row r="59" spans="1:14" hidden="1" x14ac:dyDescent="0.35">
      <c r="A59" s="170" t="s">
        <v>337</v>
      </c>
      <c r="B59" s="173">
        <v>300000</v>
      </c>
      <c r="C59" s="173">
        <v>1064000</v>
      </c>
      <c r="D59" s="173">
        <v>0</v>
      </c>
      <c r="E59" s="173">
        <v>0</v>
      </c>
      <c r="F59" s="173">
        <v>0</v>
      </c>
      <c r="G59" s="173">
        <v>0</v>
      </c>
      <c r="H59" s="173">
        <v>0</v>
      </c>
      <c r="I59" s="173">
        <v>580000</v>
      </c>
      <c r="J59" s="173">
        <v>1945000</v>
      </c>
      <c r="K59" s="173">
        <v>360000</v>
      </c>
      <c r="L59" s="173">
        <v>495000</v>
      </c>
      <c r="M59" s="173">
        <v>100000</v>
      </c>
      <c r="N59" s="173">
        <f t="shared" si="4"/>
        <v>4844000</v>
      </c>
    </row>
    <row r="60" spans="1:14" hidden="1" x14ac:dyDescent="0.35">
      <c r="A60" s="170" t="s">
        <v>336</v>
      </c>
      <c r="B60" s="173">
        <v>225000</v>
      </c>
      <c r="C60" s="173">
        <v>0</v>
      </c>
      <c r="D60" s="173">
        <v>0</v>
      </c>
      <c r="E60" s="173">
        <v>380000</v>
      </c>
      <c r="F60" s="173">
        <v>869400</v>
      </c>
      <c r="G60" s="173">
        <v>325000</v>
      </c>
      <c r="H60" s="173">
        <v>220000</v>
      </c>
      <c r="I60" s="173"/>
      <c r="J60" s="173"/>
      <c r="K60" s="173"/>
      <c r="L60" s="173">
        <v>2475000</v>
      </c>
      <c r="M60" s="173">
        <v>450000</v>
      </c>
      <c r="N60" s="173">
        <f t="shared" si="4"/>
        <v>4944400</v>
      </c>
    </row>
    <row r="61" spans="1:14" hidden="1" x14ac:dyDescent="0.35">
      <c r="A61" s="188" t="s">
        <v>24</v>
      </c>
      <c r="B61" s="173">
        <f t="shared" ref="B61:I61" si="5">SUM(B45:B60)</f>
        <v>21341448</v>
      </c>
      <c r="C61" s="173">
        <f t="shared" si="5"/>
        <v>15008919</v>
      </c>
      <c r="D61" s="173">
        <f t="shared" si="5"/>
        <v>12437175</v>
      </c>
      <c r="E61" s="173">
        <f t="shared" si="5"/>
        <v>13139743</v>
      </c>
      <c r="F61" s="173">
        <f t="shared" si="5"/>
        <v>13553750</v>
      </c>
      <c r="G61" s="173">
        <f t="shared" si="5"/>
        <v>23392059</v>
      </c>
      <c r="H61" s="173">
        <f t="shared" si="5"/>
        <v>14395555</v>
      </c>
      <c r="I61" s="173">
        <f t="shared" si="5"/>
        <v>2647000</v>
      </c>
      <c r="J61" s="173">
        <f>SUM(J45:J60)</f>
        <v>14695242</v>
      </c>
      <c r="K61" s="173">
        <f>SUM(K45:K60)</f>
        <v>18073044</v>
      </c>
      <c r="L61" s="173">
        <f>SUM(L45:L60)</f>
        <v>13662251</v>
      </c>
      <c r="M61" s="173">
        <f>SUM(M45:M60)</f>
        <v>15220088</v>
      </c>
      <c r="N61" s="173">
        <f t="shared" si="4"/>
        <v>177566274</v>
      </c>
    </row>
    <row r="62" spans="1:14" x14ac:dyDescent="0.35">
      <c r="B62" s="173"/>
      <c r="C62" s="173"/>
      <c r="D62" s="173"/>
      <c r="E62" s="173"/>
      <c r="F62" s="173"/>
      <c r="G62" s="173"/>
      <c r="H62" s="173"/>
      <c r="N62" s="173"/>
    </row>
    <row r="63" spans="1:14" ht="15.5" hidden="1" x14ac:dyDescent="0.35">
      <c r="A63" s="262" t="s">
        <v>352</v>
      </c>
      <c r="B63" s="262"/>
      <c r="C63" s="262"/>
      <c r="D63" s="262"/>
      <c r="E63" s="262"/>
      <c r="F63" s="262"/>
      <c r="G63" s="262"/>
      <c r="H63" s="262"/>
      <c r="I63" s="262"/>
      <c r="J63" s="262"/>
      <c r="K63" s="262"/>
      <c r="L63" s="262"/>
      <c r="M63" s="262"/>
    </row>
    <row r="64" spans="1:14" hidden="1" x14ac:dyDescent="0.35">
      <c r="B64" s="172">
        <v>43851</v>
      </c>
      <c r="C64" s="171">
        <v>43882</v>
      </c>
      <c r="D64" s="172">
        <v>43911</v>
      </c>
      <c r="E64" s="171">
        <v>43942</v>
      </c>
      <c r="F64" s="172">
        <v>43972</v>
      </c>
      <c r="G64" s="171">
        <v>44003</v>
      </c>
      <c r="H64" s="172">
        <v>44033</v>
      </c>
      <c r="I64" s="171">
        <v>44064</v>
      </c>
      <c r="J64" s="172">
        <v>44095</v>
      </c>
      <c r="K64" s="171">
        <v>44125</v>
      </c>
      <c r="L64" s="172">
        <v>44156</v>
      </c>
      <c r="M64" s="171">
        <v>44186</v>
      </c>
    </row>
    <row r="65" spans="1:14" hidden="1" x14ac:dyDescent="0.35">
      <c r="A65" s="170" t="s">
        <v>351</v>
      </c>
      <c r="B65" s="173">
        <v>405800</v>
      </c>
      <c r="C65" s="173">
        <v>300000</v>
      </c>
      <c r="D65" s="173">
        <v>160000</v>
      </c>
      <c r="E65" s="173">
        <v>0</v>
      </c>
      <c r="F65" s="173">
        <v>0</v>
      </c>
      <c r="G65" s="173">
        <v>250000</v>
      </c>
      <c r="H65" s="173">
        <v>0</v>
      </c>
      <c r="I65" s="173">
        <v>0</v>
      </c>
      <c r="J65" s="173">
        <v>338000</v>
      </c>
      <c r="K65" s="173">
        <v>0</v>
      </c>
      <c r="L65" s="173">
        <v>300000</v>
      </c>
      <c r="M65" s="173">
        <v>0</v>
      </c>
      <c r="N65" s="173">
        <f t="shared" ref="N65:N81" si="6">SUM(B65:M65)</f>
        <v>1753800</v>
      </c>
    </row>
    <row r="66" spans="1:14" hidden="1" x14ac:dyDescent="0.35">
      <c r="A66" s="170" t="s">
        <v>350</v>
      </c>
      <c r="B66" s="173">
        <v>0</v>
      </c>
      <c r="C66" s="173">
        <v>0</v>
      </c>
      <c r="D66" s="173">
        <v>0</v>
      </c>
      <c r="E66" s="173">
        <v>0</v>
      </c>
      <c r="F66" s="173">
        <v>0</v>
      </c>
      <c r="G66" s="173">
        <v>0</v>
      </c>
      <c r="H66" s="173">
        <v>0</v>
      </c>
      <c r="I66" s="173">
        <v>0</v>
      </c>
      <c r="J66" s="173">
        <v>195000</v>
      </c>
      <c r="K66" s="173">
        <v>235000</v>
      </c>
      <c r="L66" s="173">
        <v>0</v>
      </c>
      <c r="M66" s="173">
        <v>0</v>
      </c>
      <c r="N66" s="173">
        <f t="shared" si="6"/>
        <v>430000</v>
      </c>
    </row>
    <row r="67" spans="1:14" hidden="1" x14ac:dyDescent="0.35">
      <c r="A67" s="170" t="s">
        <v>349</v>
      </c>
      <c r="B67" s="173">
        <v>900000</v>
      </c>
      <c r="C67" s="173">
        <v>0</v>
      </c>
      <c r="D67" s="173">
        <v>1257750</v>
      </c>
      <c r="E67" s="173">
        <v>400000</v>
      </c>
      <c r="F67" s="173">
        <v>0</v>
      </c>
      <c r="G67" s="173">
        <v>0</v>
      </c>
      <c r="H67" s="173">
        <v>0</v>
      </c>
      <c r="I67" s="173">
        <v>100000</v>
      </c>
      <c r="J67" s="173">
        <v>305000</v>
      </c>
      <c r="K67" s="173">
        <v>1442000</v>
      </c>
      <c r="L67" s="173">
        <v>915000</v>
      </c>
      <c r="M67" s="173">
        <v>140000</v>
      </c>
      <c r="N67" s="173">
        <f t="shared" si="6"/>
        <v>5459750</v>
      </c>
    </row>
    <row r="68" spans="1:14" hidden="1" x14ac:dyDescent="0.35">
      <c r="A68" s="170" t="s">
        <v>348</v>
      </c>
      <c r="B68" s="173">
        <v>0</v>
      </c>
      <c r="C68" s="173">
        <v>0</v>
      </c>
      <c r="D68" s="173">
        <v>0</v>
      </c>
      <c r="E68" s="173">
        <v>130000</v>
      </c>
      <c r="F68" s="173">
        <v>0</v>
      </c>
      <c r="G68" s="173">
        <v>0</v>
      </c>
      <c r="H68" s="173">
        <v>400600</v>
      </c>
      <c r="I68" s="173">
        <v>0</v>
      </c>
      <c r="J68" s="173">
        <v>0</v>
      </c>
      <c r="K68" s="173">
        <v>300000</v>
      </c>
      <c r="L68" s="173">
        <v>0</v>
      </c>
      <c r="M68" s="173">
        <v>450000</v>
      </c>
      <c r="N68" s="173">
        <f t="shared" si="6"/>
        <v>1280600</v>
      </c>
    </row>
    <row r="69" spans="1:14" hidden="1" x14ac:dyDescent="0.35">
      <c r="A69" s="170" t="s">
        <v>347</v>
      </c>
      <c r="B69" s="173">
        <v>759936</v>
      </c>
      <c r="C69" s="173">
        <v>2956418</v>
      </c>
      <c r="D69" s="173">
        <v>3046000</v>
      </c>
      <c r="E69" s="173">
        <v>900000</v>
      </c>
      <c r="F69" s="173">
        <v>1200000</v>
      </c>
      <c r="G69" s="173">
        <v>5</v>
      </c>
      <c r="H69" s="173">
        <v>625000</v>
      </c>
      <c r="I69" s="173">
        <v>1790000</v>
      </c>
      <c r="J69" s="173">
        <v>3311754</v>
      </c>
      <c r="K69" s="173">
        <v>2952000</v>
      </c>
      <c r="L69" s="173">
        <v>4685000</v>
      </c>
      <c r="M69" s="173">
        <v>6393634</v>
      </c>
      <c r="N69" s="173">
        <f t="shared" si="6"/>
        <v>28619747</v>
      </c>
    </row>
    <row r="70" spans="1:14" hidden="1" x14ac:dyDescent="0.35">
      <c r="A70" s="170" t="s">
        <v>346</v>
      </c>
      <c r="B70" s="173">
        <v>379000</v>
      </c>
      <c r="C70" s="173">
        <v>0</v>
      </c>
      <c r="D70" s="173">
        <v>859900</v>
      </c>
      <c r="E70" s="173">
        <v>268700</v>
      </c>
      <c r="F70" s="173">
        <v>401000</v>
      </c>
      <c r="G70" s="173">
        <v>1691700</v>
      </c>
      <c r="H70" s="173">
        <v>180000</v>
      </c>
      <c r="I70" s="173">
        <v>1406500</v>
      </c>
      <c r="J70" s="173">
        <v>292000</v>
      </c>
      <c r="K70" s="173">
        <v>410000</v>
      </c>
      <c r="L70" s="173">
        <v>759497</v>
      </c>
      <c r="M70" s="173">
        <v>2269538</v>
      </c>
      <c r="N70" s="173">
        <f t="shared" si="6"/>
        <v>8917835</v>
      </c>
    </row>
    <row r="71" spans="1:14" hidden="1" x14ac:dyDescent="0.35">
      <c r="A71" s="170" t="s">
        <v>345</v>
      </c>
      <c r="B71" s="173">
        <v>0</v>
      </c>
      <c r="C71" s="173">
        <v>0</v>
      </c>
      <c r="D71" s="173">
        <v>0</v>
      </c>
      <c r="E71" s="173">
        <v>0</v>
      </c>
      <c r="F71" s="173">
        <v>0</v>
      </c>
      <c r="G71" s="173">
        <v>0</v>
      </c>
      <c r="H71" s="173">
        <v>0</v>
      </c>
      <c r="I71" s="173">
        <v>0</v>
      </c>
      <c r="J71" s="173">
        <v>0</v>
      </c>
      <c r="K71" s="173">
        <v>0</v>
      </c>
      <c r="L71" s="173">
        <v>0</v>
      </c>
      <c r="M71" s="173">
        <v>0</v>
      </c>
      <c r="N71" s="173">
        <f t="shared" si="6"/>
        <v>0</v>
      </c>
    </row>
    <row r="72" spans="1:14" hidden="1" x14ac:dyDescent="0.35">
      <c r="A72" s="170" t="s">
        <v>344</v>
      </c>
      <c r="B72" s="173">
        <v>393000</v>
      </c>
      <c r="C72" s="173">
        <v>362000</v>
      </c>
      <c r="D72" s="173">
        <v>110000</v>
      </c>
      <c r="E72" s="173">
        <v>150000</v>
      </c>
      <c r="F72" s="173">
        <v>0</v>
      </c>
      <c r="G72" s="173">
        <v>0</v>
      </c>
      <c r="H72" s="173">
        <v>403000</v>
      </c>
      <c r="I72" s="173">
        <v>347000</v>
      </c>
      <c r="J72" s="173">
        <v>475000</v>
      </c>
      <c r="K72" s="173">
        <v>916500</v>
      </c>
      <c r="L72" s="173">
        <v>742000</v>
      </c>
      <c r="M72" s="173">
        <v>835000</v>
      </c>
      <c r="N72" s="173">
        <f t="shared" si="6"/>
        <v>4733500</v>
      </c>
    </row>
    <row r="73" spans="1:14" hidden="1" x14ac:dyDescent="0.35">
      <c r="A73" s="170" t="s">
        <v>342</v>
      </c>
      <c r="B73" s="173">
        <v>0</v>
      </c>
      <c r="C73" s="173">
        <v>0</v>
      </c>
      <c r="D73" s="173">
        <v>120000</v>
      </c>
      <c r="E73" s="173">
        <v>120000</v>
      </c>
      <c r="F73" s="173">
        <v>0</v>
      </c>
      <c r="G73" s="173">
        <v>0</v>
      </c>
      <c r="H73" s="173">
        <v>145000</v>
      </c>
      <c r="I73" s="173">
        <v>0</v>
      </c>
      <c r="J73" s="173">
        <v>390000</v>
      </c>
      <c r="K73" s="173">
        <v>493300</v>
      </c>
      <c r="L73" s="173">
        <v>0</v>
      </c>
      <c r="M73" s="173">
        <v>0</v>
      </c>
      <c r="N73" s="173">
        <f t="shared" si="6"/>
        <v>1268300</v>
      </c>
    </row>
    <row r="74" spans="1:14" hidden="1" x14ac:dyDescent="0.35">
      <c r="A74" s="170" t="s">
        <v>343</v>
      </c>
      <c r="B74" s="173">
        <v>0</v>
      </c>
      <c r="C74" s="173">
        <v>0</v>
      </c>
      <c r="D74" s="173">
        <v>0</v>
      </c>
      <c r="E74" s="173">
        <v>375000</v>
      </c>
      <c r="F74" s="173">
        <v>0</v>
      </c>
      <c r="G74" s="173">
        <v>250000</v>
      </c>
      <c r="H74" s="173">
        <v>0</v>
      </c>
      <c r="I74" s="173">
        <v>0</v>
      </c>
      <c r="J74" s="173">
        <v>0</v>
      </c>
      <c r="K74" s="173">
        <v>0</v>
      </c>
      <c r="L74" s="173">
        <v>380000</v>
      </c>
      <c r="M74" s="173">
        <v>0</v>
      </c>
      <c r="N74" s="173">
        <f t="shared" si="6"/>
        <v>1005000</v>
      </c>
    </row>
    <row r="75" spans="1:14" hidden="1" x14ac:dyDescent="0.35">
      <c r="A75" s="170" t="s">
        <v>341</v>
      </c>
      <c r="B75" s="173">
        <v>0</v>
      </c>
      <c r="C75" s="173">
        <v>0</v>
      </c>
      <c r="D75" s="173">
        <v>0</v>
      </c>
      <c r="E75" s="173">
        <v>270000</v>
      </c>
      <c r="F75" s="173">
        <v>0</v>
      </c>
      <c r="G75" s="173">
        <v>448100</v>
      </c>
      <c r="H75" s="173">
        <v>0</v>
      </c>
      <c r="I75" s="173">
        <v>0</v>
      </c>
      <c r="J75" s="173">
        <v>150000</v>
      </c>
      <c r="K75" s="173">
        <v>200000</v>
      </c>
      <c r="L75" s="173">
        <v>156000</v>
      </c>
      <c r="M75" s="173">
        <v>0</v>
      </c>
      <c r="N75" s="173">
        <f t="shared" si="6"/>
        <v>1224100</v>
      </c>
    </row>
    <row r="76" spans="1:14" hidden="1" x14ac:dyDescent="0.35">
      <c r="A76" s="170" t="s">
        <v>340</v>
      </c>
      <c r="B76" s="173">
        <v>3487400</v>
      </c>
      <c r="C76" s="173">
        <v>3023000</v>
      </c>
      <c r="D76" s="173">
        <v>7142085</v>
      </c>
      <c r="E76" s="173">
        <v>5732600</v>
      </c>
      <c r="F76" s="173">
        <v>4929100</v>
      </c>
      <c r="G76" s="173">
        <v>7833337</v>
      </c>
      <c r="H76" s="173">
        <v>6916200</v>
      </c>
      <c r="I76" s="173">
        <v>4172460</v>
      </c>
      <c r="J76" s="173">
        <v>7970553</v>
      </c>
      <c r="K76" s="173">
        <v>8535323</v>
      </c>
      <c r="L76" s="173">
        <v>5628611</v>
      </c>
      <c r="M76" s="173">
        <v>5590114</v>
      </c>
      <c r="N76" s="173">
        <f t="shared" si="6"/>
        <v>70960783</v>
      </c>
    </row>
    <row r="77" spans="1:14" hidden="1" x14ac:dyDescent="0.35">
      <c r="A77" s="170" t="s">
        <v>339</v>
      </c>
      <c r="B77" s="173">
        <v>368066</v>
      </c>
      <c r="C77" s="173">
        <v>0</v>
      </c>
      <c r="D77" s="173">
        <v>0</v>
      </c>
      <c r="E77" s="173"/>
      <c r="F77" s="173">
        <v>0</v>
      </c>
      <c r="G77" s="173">
        <v>0</v>
      </c>
      <c r="H77" s="173">
        <v>0</v>
      </c>
      <c r="I77" s="173">
        <v>0</v>
      </c>
      <c r="J77" s="173">
        <v>0</v>
      </c>
      <c r="K77" s="173">
        <v>0</v>
      </c>
      <c r="L77" s="173">
        <v>0</v>
      </c>
      <c r="M77" s="173">
        <v>0</v>
      </c>
      <c r="N77" s="173">
        <f t="shared" si="6"/>
        <v>368066</v>
      </c>
    </row>
    <row r="78" spans="1:14" hidden="1" x14ac:dyDescent="0.35">
      <c r="A78" s="170" t="s">
        <v>338</v>
      </c>
      <c r="B78" s="173">
        <v>0</v>
      </c>
      <c r="C78" s="173">
        <v>0</v>
      </c>
      <c r="D78" s="173">
        <v>0</v>
      </c>
      <c r="E78" s="173">
        <v>191000</v>
      </c>
      <c r="F78" s="173">
        <v>0</v>
      </c>
      <c r="G78" s="173">
        <v>250000</v>
      </c>
      <c r="H78" s="173">
        <v>0</v>
      </c>
      <c r="I78" s="173">
        <v>0</v>
      </c>
      <c r="J78" s="173">
        <v>173000</v>
      </c>
      <c r="K78" s="173">
        <v>0</v>
      </c>
      <c r="L78" s="173">
        <v>0</v>
      </c>
      <c r="M78" s="173">
        <v>0</v>
      </c>
      <c r="N78" s="173">
        <f t="shared" si="6"/>
        <v>614000</v>
      </c>
    </row>
    <row r="79" spans="1:14" hidden="1" x14ac:dyDescent="0.35">
      <c r="A79" s="170" t="s">
        <v>337</v>
      </c>
      <c r="B79" s="173">
        <v>150000</v>
      </c>
      <c r="C79" s="173">
        <v>0</v>
      </c>
      <c r="D79" s="173">
        <v>0</v>
      </c>
      <c r="E79" s="173">
        <v>687960</v>
      </c>
      <c r="F79" s="173">
        <v>0</v>
      </c>
      <c r="G79" s="173">
        <v>0</v>
      </c>
      <c r="H79" s="173">
        <v>700000</v>
      </c>
      <c r="I79" s="173">
        <v>608000</v>
      </c>
      <c r="J79" s="173"/>
      <c r="K79" s="173">
        <v>239000</v>
      </c>
      <c r="L79" s="173">
        <v>0</v>
      </c>
      <c r="M79" s="173">
        <v>0</v>
      </c>
      <c r="N79" s="173">
        <f t="shared" si="6"/>
        <v>2384960</v>
      </c>
    </row>
    <row r="80" spans="1:14" hidden="1" x14ac:dyDescent="0.35">
      <c r="A80" s="170" t="s">
        <v>336</v>
      </c>
      <c r="B80" s="173">
        <v>0</v>
      </c>
      <c r="C80" s="173">
        <v>0</v>
      </c>
      <c r="D80" s="173">
        <v>0</v>
      </c>
      <c r="E80" s="173">
        <v>0</v>
      </c>
      <c r="F80" s="173">
        <v>523000</v>
      </c>
      <c r="G80" s="173">
        <v>324900</v>
      </c>
      <c r="H80" s="173">
        <v>205000</v>
      </c>
      <c r="I80" s="173">
        <v>180000</v>
      </c>
      <c r="J80" s="173">
        <v>672500</v>
      </c>
      <c r="K80" s="173">
        <v>0</v>
      </c>
      <c r="L80" s="173">
        <v>0</v>
      </c>
      <c r="M80" s="173">
        <v>850000</v>
      </c>
      <c r="N80" s="173">
        <f t="shared" si="6"/>
        <v>2755400</v>
      </c>
    </row>
    <row r="81" spans="1:14" hidden="1" x14ac:dyDescent="0.35">
      <c r="B81" s="173">
        <f t="shared" ref="B81:M81" si="7">SUM(B65:B80)</f>
        <v>6843202</v>
      </c>
      <c r="C81" s="173">
        <f t="shared" si="7"/>
        <v>6641418</v>
      </c>
      <c r="D81" s="173">
        <f t="shared" si="7"/>
        <v>12695735</v>
      </c>
      <c r="E81" s="173">
        <f t="shared" si="7"/>
        <v>9225260</v>
      </c>
      <c r="F81" s="173">
        <f t="shared" si="7"/>
        <v>7053100</v>
      </c>
      <c r="G81" s="173">
        <f t="shared" si="7"/>
        <v>11048042</v>
      </c>
      <c r="H81" s="173">
        <f t="shared" si="7"/>
        <v>9574800</v>
      </c>
      <c r="I81" s="173">
        <f t="shared" si="7"/>
        <v>8603960</v>
      </c>
      <c r="J81" s="173">
        <f t="shared" si="7"/>
        <v>14272807</v>
      </c>
      <c r="K81" s="173">
        <f t="shared" si="7"/>
        <v>15723123</v>
      </c>
      <c r="L81" s="173">
        <f t="shared" si="7"/>
        <v>13566108</v>
      </c>
      <c r="M81" s="173">
        <f t="shared" si="7"/>
        <v>16528286</v>
      </c>
      <c r="N81" s="173">
        <f t="shared" si="6"/>
        <v>131775841</v>
      </c>
    </row>
    <row r="82" spans="1:14" x14ac:dyDescent="0.35"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</row>
    <row r="84" spans="1:14" x14ac:dyDescent="0.35">
      <c r="B84" s="174">
        <v>2021</v>
      </c>
      <c r="C84" s="174">
        <v>2022</v>
      </c>
      <c r="D84" s="170">
        <v>2023</v>
      </c>
    </row>
    <row r="85" spans="1:14" x14ac:dyDescent="0.35">
      <c r="A85" s="170" t="s">
        <v>351</v>
      </c>
      <c r="B85" s="173">
        <f t="shared" ref="B85:B101" si="8">SUM(B45:M45)</f>
        <v>5671000</v>
      </c>
      <c r="C85" s="173">
        <f t="shared" ref="C85:C100" si="9">SUM(B24:H24)</f>
        <v>2146500</v>
      </c>
      <c r="D85" s="173">
        <f>N3</f>
        <v>2284200</v>
      </c>
    </row>
    <row r="86" spans="1:14" x14ac:dyDescent="0.35">
      <c r="A86" s="170" t="s">
        <v>350</v>
      </c>
      <c r="B86" s="173">
        <f t="shared" si="8"/>
        <v>1409000</v>
      </c>
      <c r="C86" s="173">
        <f t="shared" si="9"/>
        <v>12930000</v>
      </c>
      <c r="D86" s="173">
        <f t="shared" ref="D86:D100" si="10">N4</f>
        <v>811000</v>
      </c>
    </row>
    <row r="87" spans="1:14" x14ac:dyDescent="0.35">
      <c r="A87" s="170" t="s">
        <v>349</v>
      </c>
      <c r="B87" s="173">
        <f t="shared" si="8"/>
        <v>19452421</v>
      </c>
      <c r="C87" s="173">
        <f t="shared" si="9"/>
        <v>11852791</v>
      </c>
      <c r="D87" s="173">
        <f t="shared" si="10"/>
        <v>19407553</v>
      </c>
    </row>
    <row r="88" spans="1:14" x14ac:dyDescent="0.35">
      <c r="A88" s="170" t="s">
        <v>348</v>
      </c>
      <c r="B88" s="173">
        <f t="shared" si="8"/>
        <v>645000</v>
      </c>
      <c r="C88" s="173">
        <f t="shared" si="9"/>
        <v>290000</v>
      </c>
      <c r="D88" s="173">
        <f t="shared" si="10"/>
        <v>2082100</v>
      </c>
    </row>
    <row r="89" spans="1:14" x14ac:dyDescent="0.35">
      <c r="A89" s="170" t="s">
        <v>347</v>
      </c>
      <c r="B89" s="173">
        <f t="shared" si="8"/>
        <v>54703357</v>
      </c>
      <c r="C89" s="173">
        <f t="shared" si="9"/>
        <v>119796527</v>
      </c>
      <c r="D89" s="173">
        <f t="shared" si="10"/>
        <v>33070613</v>
      </c>
    </row>
    <row r="90" spans="1:14" x14ac:dyDescent="0.35">
      <c r="A90" s="170" t="s">
        <v>346</v>
      </c>
      <c r="B90" s="173">
        <f t="shared" si="8"/>
        <v>4293680</v>
      </c>
      <c r="C90" s="173">
        <f t="shared" si="9"/>
        <v>1250000</v>
      </c>
      <c r="D90" s="173">
        <f t="shared" si="10"/>
        <v>1401385</v>
      </c>
    </row>
    <row r="91" spans="1:14" x14ac:dyDescent="0.35">
      <c r="A91" s="170" t="s">
        <v>345</v>
      </c>
      <c r="B91" s="173">
        <f t="shared" si="8"/>
        <v>1054775</v>
      </c>
      <c r="C91" s="173">
        <f t="shared" si="9"/>
        <v>0</v>
      </c>
      <c r="D91" s="173">
        <f t="shared" si="10"/>
        <v>0</v>
      </c>
    </row>
    <row r="92" spans="1:14" x14ac:dyDescent="0.35">
      <c r="A92" s="170" t="s">
        <v>344</v>
      </c>
      <c r="B92" s="173">
        <f t="shared" si="8"/>
        <v>3722940</v>
      </c>
      <c r="C92" s="173">
        <f t="shared" si="9"/>
        <v>6305583</v>
      </c>
      <c r="D92" s="173">
        <f t="shared" si="10"/>
        <v>2975960</v>
      </c>
    </row>
    <row r="93" spans="1:14" x14ac:dyDescent="0.35">
      <c r="A93" s="170" t="s">
        <v>342</v>
      </c>
      <c r="B93" s="173">
        <f t="shared" si="8"/>
        <v>1086000</v>
      </c>
      <c r="C93" s="173">
        <f t="shared" si="9"/>
        <v>635000</v>
      </c>
      <c r="D93" s="173">
        <f t="shared" si="10"/>
        <v>2095000</v>
      </c>
    </row>
    <row r="94" spans="1:14" x14ac:dyDescent="0.35">
      <c r="A94" s="170" t="s">
        <v>343</v>
      </c>
      <c r="B94" s="173">
        <f t="shared" si="8"/>
        <v>1443000</v>
      </c>
      <c r="C94" s="173">
        <f t="shared" si="9"/>
        <v>1460500</v>
      </c>
      <c r="D94" s="173">
        <f t="shared" si="10"/>
        <v>500000</v>
      </c>
    </row>
    <row r="95" spans="1:14" x14ac:dyDescent="0.35">
      <c r="A95" s="170" t="s">
        <v>341</v>
      </c>
      <c r="B95" s="173">
        <f t="shared" si="8"/>
        <v>2886505</v>
      </c>
      <c r="C95" s="173">
        <f t="shared" si="9"/>
        <v>374000</v>
      </c>
      <c r="D95" s="173">
        <f t="shared" si="10"/>
        <v>200000</v>
      </c>
    </row>
    <row r="96" spans="1:14" x14ac:dyDescent="0.35">
      <c r="A96" s="170" t="s">
        <v>340</v>
      </c>
      <c r="B96" s="173">
        <f t="shared" si="8"/>
        <v>68279296</v>
      </c>
      <c r="C96" s="173">
        <f t="shared" si="9"/>
        <v>17157411</v>
      </c>
      <c r="D96" s="173">
        <f t="shared" si="10"/>
        <v>28908319</v>
      </c>
    </row>
    <row r="97" spans="1:4" x14ac:dyDescent="0.35">
      <c r="A97" s="170" t="s">
        <v>339</v>
      </c>
      <c r="B97" s="173">
        <f t="shared" si="8"/>
        <v>1050900</v>
      </c>
      <c r="C97" s="173">
        <f t="shared" si="9"/>
        <v>758000</v>
      </c>
      <c r="D97" s="173">
        <f t="shared" si="10"/>
        <v>0</v>
      </c>
    </row>
    <row r="98" spans="1:4" x14ac:dyDescent="0.35">
      <c r="A98" s="170" t="s">
        <v>338</v>
      </c>
      <c r="B98" s="173">
        <f t="shared" si="8"/>
        <v>2080000</v>
      </c>
      <c r="C98" s="173">
        <f t="shared" si="9"/>
        <v>1393500</v>
      </c>
      <c r="D98" s="173">
        <f t="shared" si="10"/>
        <v>0</v>
      </c>
    </row>
    <row r="99" spans="1:4" x14ac:dyDescent="0.35">
      <c r="A99" s="170" t="s">
        <v>354</v>
      </c>
      <c r="B99" s="173">
        <f t="shared" si="8"/>
        <v>4844000</v>
      </c>
      <c r="C99" s="173">
        <f t="shared" si="9"/>
        <v>879000</v>
      </c>
      <c r="D99" s="173">
        <f t="shared" si="10"/>
        <v>1391653</v>
      </c>
    </row>
    <row r="100" spans="1:4" x14ac:dyDescent="0.35">
      <c r="A100" s="170" t="s">
        <v>336</v>
      </c>
      <c r="B100" s="173">
        <f t="shared" si="8"/>
        <v>4944400</v>
      </c>
      <c r="C100" s="173">
        <f t="shared" si="9"/>
        <v>200000</v>
      </c>
      <c r="D100" s="173">
        <f t="shared" si="10"/>
        <v>1370000</v>
      </c>
    </row>
    <row r="101" spans="1:4" x14ac:dyDescent="0.35">
      <c r="A101" s="170" t="s">
        <v>24</v>
      </c>
      <c r="B101" s="173">
        <f t="shared" si="8"/>
        <v>177566274</v>
      </c>
      <c r="C101" s="173">
        <f>SUM(C85:C100)</f>
        <v>177428812</v>
      </c>
      <c r="D101" s="173">
        <f>SUM(D85:D100)</f>
        <v>96497783</v>
      </c>
    </row>
    <row r="102" spans="1:4" x14ac:dyDescent="0.35">
      <c r="D102" s="173"/>
    </row>
    <row r="104" spans="1:4" x14ac:dyDescent="0.35">
      <c r="B104" s="174">
        <v>2020</v>
      </c>
    </row>
    <row r="105" spans="1:4" x14ac:dyDescent="0.35">
      <c r="A105" s="170" t="s">
        <v>351</v>
      </c>
      <c r="B105" s="173">
        <f t="shared" ref="B105:B121" si="11">SUM(B85:M85)</f>
        <v>10101700</v>
      </c>
    </row>
    <row r="106" spans="1:4" x14ac:dyDescent="0.35">
      <c r="A106" s="170" t="s">
        <v>350</v>
      </c>
      <c r="B106" s="173">
        <f t="shared" si="11"/>
        <v>15150000</v>
      </c>
    </row>
    <row r="107" spans="1:4" x14ac:dyDescent="0.35">
      <c r="A107" s="170" t="s">
        <v>349</v>
      </c>
      <c r="B107" s="173">
        <f t="shared" si="11"/>
        <v>50712765</v>
      </c>
    </row>
    <row r="108" spans="1:4" x14ac:dyDescent="0.35">
      <c r="A108" s="170" t="s">
        <v>348</v>
      </c>
      <c r="B108" s="173">
        <f t="shared" si="11"/>
        <v>3017100</v>
      </c>
    </row>
    <row r="109" spans="1:4" x14ac:dyDescent="0.35">
      <c r="A109" s="170" t="s">
        <v>347</v>
      </c>
      <c r="B109" s="173">
        <f t="shared" si="11"/>
        <v>207570497</v>
      </c>
    </row>
    <row r="110" spans="1:4" x14ac:dyDescent="0.35">
      <c r="A110" s="170" t="s">
        <v>346</v>
      </c>
      <c r="B110" s="173">
        <f t="shared" si="11"/>
        <v>6945065</v>
      </c>
    </row>
    <row r="111" spans="1:4" x14ac:dyDescent="0.35">
      <c r="A111" s="170" t="s">
        <v>345</v>
      </c>
      <c r="B111" s="173">
        <f t="shared" si="11"/>
        <v>1054775</v>
      </c>
    </row>
    <row r="112" spans="1:4" x14ac:dyDescent="0.35">
      <c r="A112" s="170" t="s">
        <v>344</v>
      </c>
      <c r="B112" s="173">
        <f t="shared" si="11"/>
        <v>13004483</v>
      </c>
    </row>
    <row r="113" spans="1:2" x14ac:dyDescent="0.35">
      <c r="A113" s="170" t="s">
        <v>342</v>
      </c>
      <c r="B113" s="173">
        <f t="shared" si="11"/>
        <v>3816000</v>
      </c>
    </row>
    <row r="114" spans="1:2" x14ac:dyDescent="0.35">
      <c r="A114" s="170" t="s">
        <v>343</v>
      </c>
      <c r="B114" s="173">
        <f t="shared" si="11"/>
        <v>3403500</v>
      </c>
    </row>
    <row r="115" spans="1:2" x14ac:dyDescent="0.35">
      <c r="A115" s="170" t="s">
        <v>341</v>
      </c>
      <c r="B115" s="173">
        <f t="shared" si="11"/>
        <v>3460505</v>
      </c>
    </row>
    <row r="116" spans="1:2" x14ac:dyDescent="0.35">
      <c r="A116" s="170" t="s">
        <v>340</v>
      </c>
      <c r="B116" s="173">
        <f t="shared" si="11"/>
        <v>114345026</v>
      </c>
    </row>
    <row r="117" spans="1:2" x14ac:dyDescent="0.35">
      <c r="A117" s="170" t="s">
        <v>339</v>
      </c>
      <c r="B117" s="173">
        <f t="shared" si="11"/>
        <v>1808900</v>
      </c>
    </row>
    <row r="118" spans="1:2" x14ac:dyDescent="0.35">
      <c r="A118" s="170" t="s">
        <v>338</v>
      </c>
      <c r="B118" s="173">
        <f t="shared" si="11"/>
        <v>3473500</v>
      </c>
    </row>
    <row r="119" spans="1:2" x14ac:dyDescent="0.35">
      <c r="A119" s="170" t="s">
        <v>354</v>
      </c>
      <c r="B119" s="173">
        <f t="shared" si="11"/>
        <v>7114653</v>
      </c>
    </row>
    <row r="120" spans="1:2" x14ac:dyDescent="0.35">
      <c r="A120" s="170" t="s">
        <v>336</v>
      </c>
      <c r="B120" s="173">
        <f t="shared" si="11"/>
        <v>6514400</v>
      </c>
    </row>
    <row r="121" spans="1:2" x14ac:dyDescent="0.35">
      <c r="A121" s="170" t="s">
        <v>24</v>
      </c>
      <c r="B121" s="173">
        <f t="shared" si="11"/>
        <v>451492869</v>
      </c>
    </row>
  </sheetData>
  <mergeCells count="4">
    <mergeCell ref="A43:M43"/>
    <mergeCell ref="A63:M63"/>
    <mergeCell ref="A22:M22"/>
    <mergeCell ref="A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8DE83-B0D4-4B37-B0DD-B04045CCFF98}">
  <sheetPr>
    <tabColor rgb="FFFFFF00"/>
  </sheetPr>
  <dimension ref="A1:N122"/>
  <sheetViews>
    <sheetView workbookViewId="0">
      <selection activeCell="H5" sqref="H5"/>
    </sheetView>
  </sheetViews>
  <sheetFormatPr defaultColWidth="8.9140625" defaultRowHeight="14.5" x14ac:dyDescent="0.35"/>
  <cols>
    <col min="1" max="1" width="12.08203125" style="170" bestFit="1" customWidth="1"/>
    <col min="2" max="16384" width="8.9140625" style="170"/>
  </cols>
  <sheetData>
    <row r="1" spans="1:14" ht="15.5" x14ac:dyDescent="0.35">
      <c r="A1" s="262" t="s">
        <v>397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</row>
    <row r="2" spans="1:14" x14ac:dyDescent="0.35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14" x14ac:dyDescent="0.35">
      <c r="A3" s="170" t="s">
        <v>351</v>
      </c>
      <c r="B3" s="170">
        <v>1</v>
      </c>
      <c r="C3" s="170">
        <v>0</v>
      </c>
      <c r="D3" s="170">
        <v>0</v>
      </c>
      <c r="E3" s="170">
        <v>2</v>
      </c>
      <c r="F3" s="170">
        <v>1</v>
      </c>
      <c r="G3" s="170">
        <v>1</v>
      </c>
      <c r="H3" s="170">
        <v>0</v>
      </c>
      <c r="N3" s="170">
        <f t="shared" ref="N3:N19" si="0">SUM(B3:M3)</f>
        <v>5</v>
      </c>
    </row>
    <row r="4" spans="1:14" x14ac:dyDescent="0.35">
      <c r="A4" s="170" t="s">
        <v>350</v>
      </c>
      <c r="B4" s="170">
        <v>1</v>
      </c>
      <c r="C4" s="170">
        <v>0</v>
      </c>
      <c r="D4" s="247">
        <v>1</v>
      </c>
      <c r="E4" s="170">
        <v>0</v>
      </c>
      <c r="F4" s="170">
        <v>0</v>
      </c>
      <c r="G4" s="170">
        <v>0</v>
      </c>
      <c r="H4" s="170">
        <v>1</v>
      </c>
      <c r="N4" s="170">
        <f t="shared" si="0"/>
        <v>3</v>
      </c>
    </row>
    <row r="5" spans="1:14" x14ac:dyDescent="0.35">
      <c r="A5" s="170" t="s">
        <v>349</v>
      </c>
      <c r="B5" s="170">
        <v>2</v>
      </c>
      <c r="C5" s="170">
        <v>2</v>
      </c>
      <c r="D5" s="170">
        <v>7</v>
      </c>
      <c r="E5" s="170">
        <v>5</v>
      </c>
      <c r="F5" s="170">
        <v>7</v>
      </c>
      <c r="G5" s="170">
        <v>1</v>
      </c>
      <c r="H5" s="170">
        <v>3</v>
      </c>
      <c r="N5" s="170">
        <f t="shared" si="0"/>
        <v>27</v>
      </c>
    </row>
    <row r="6" spans="1:14" x14ac:dyDescent="0.35">
      <c r="A6" s="170" t="s">
        <v>348</v>
      </c>
      <c r="B6" s="170">
        <v>1</v>
      </c>
      <c r="C6" s="170">
        <v>1</v>
      </c>
      <c r="D6" s="170">
        <v>1</v>
      </c>
      <c r="E6" s="170">
        <v>1</v>
      </c>
      <c r="F6" s="170">
        <v>2</v>
      </c>
      <c r="G6" s="170">
        <v>4</v>
      </c>
      <c r="H6" s="170">
        <v>2</v>
      </c>
      <c r="N6" s="170">
        <f t="shared" si="0"/>
        <v>12</v>
      </c>
    </row>
    <row r="7" spans="1:14" x14ac:dyDescent="0.35">
      <c r="A7" s="170" t="s">
        <v>347</v>
      </c>
      <c r="B7" s="170">
        <v>3</v>
      </c>
      <c r="C7" s="170">
        <v>3</v>
      </c>
      <c r="D7" s="170">
        <v>5</v>
      </c>
      <c r="E7" s="170">
        <v>6</v>
      </c>
      <c r="F7" s="170">
        <v>7</v>
      </c>
      <c r="G7" s="170">
        <v>18</v>
      </c>
      <c r="H7" s="170">
        <v>5</v>
      </c>
      <c r="N7" s="170">
        <f t="shared" si="0"/>
        <v>47</v>
      </c>
    </row>
    <row r="8" spans="1:14" x14ac:dyDescent="0.35">
      <c r="A8" s="170" t="s">
        <v>346</v>
      </c>
      <c r="B8" s="170">
        <v>0</v>
      </c>
      <c r="C8" s="170">
        <v>2</v>
      </c>
      <c r="D8" s="170">
        <v>0</v>
      </c>
      <c r="E8" s="170">
        <v>1</v>
      </c>
      <c r="F8" s="170">
        <v>1</v>
      </c>
      <c r="G8" s="170">
        <v>1</v>
      </c>
      <c r="H8" s="170">
        <v>0</v>
      </c>
      <c r="N8" s="170">
        <f t="shared" si="0"/>
        <v>5</v>
      </c>
    </row>
    <row r="9" spans="1:14" x14ac:dyDescent="0.35">
      <c r="A9" s="170" t="s">
        <v>345</v>
      </c>
      <c r="B9" s="170">
        <v>0</v>
      </c>
      <c r="C9" s="170">
        <v>0</v>
      </c>
      <c r="D9" s="170">
        <v>0</v>
      </c>
      <c r="E9" s="170">
        <v>0</v>
      </c>
      <c r="F9" s="170">
        <v>0</v>
      </c>
      <c r="G9" s="170">
        <v>0</v>
      </c>
      <c r="H9" s="170">
        <v>0</v>
      </c>
      <c r="N9" s="170">
        <f t="shared" si="0"/>
        <v>0</v>
      </c>
    </row>
    <row r="10" spans="1:14" x14ac:dyDescent="0.35">
      <c r="A10" s="170" t="s">
        <v>344</v>
      </c>
      <c r="B10" s="170">
        <v>3</v>
      </c>
      <c r="C10" s="241">
        <v>1</v>
      </c>
      <c r="D10" s="170">
        <v>1</v>
      </c>
      <c r="E10" s="170">
        <v>1</v>
      </c>
      <c r="F10" s="170">
        <v>0</v>
      </c>
      <c r="G10" s="170">
        <v>2</v>
      </c>
      <c r="H10" s="170">
        <v>2</v>
      </c>
      <c r="N10" s="170">
        <f t="shared" si="0"/>
        <v>10</v>
      </c>
    </row>
    <row r="11" spans="1:14" x14ac:dyDescent="0.35">
      <c r="A11" s="170" t="s">
        <v>343</v>
      </c>
      <c r="B11" s="170">
        <v>0</v>
      </c>
      <c r="C11" s="170">
        <v>1</v>
      </c>
      <c r="D11" s="170">
        <v>0</v>
      </c>
      <c r="E11" s="170">
        <v>0</v>
      </c>
      <c r="F11" s="170">
        <v>1</v>
      </c>
      <c r="G11" s="170">
        <v>0</v>
      </c>
      <c r="H11" s="170">
        <v>0</v>
      </c>
      <c r="N11" s="170">
        <f t="shared" si="0"/>
        <v>2</v>
      </c>
    </row>
    <row r="12" spans="1:14" x14ac:dyDescent="0.35">
      <c r="A12" s="170" t="s">
        <v>342</v>
      </c>
      <c r="B12" s="170">
        <v>1</v>
      </c>
      <c r="C12" s="170">
        <v>10</v>
      </c>
      <c r="D12" s="170">
        <v>1</v>
      </c>
      <c r="E12" s="170">
        <v>0</v>
      </c>
      <c r="F12" s="170">
        <v>0</v>
      </c>
      <c r="G12" s="170">
        <v>1</v>
      </c>
      <c r="H12" s="170">
        <v>1</v>
      </c>
      <c r="N12" s="170">
        <f t="shared" si="0"/>
        <v>14</v>
      </c>
    </row>
    <row r="13" spans="1:14" x14ac:dyDescent="0.35">
      <c r="A13" s="170" t="s">
        <v>341</v>
      </c>
      <c r="B13" s="170">
        <v>1</v>
      </c>
      <c r="C13" s="170">
        <v>0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N13" s="170">
        <f t="shared" si="0"/>
        <v>1</v>
      </c>
    </row>
    <row r="14" spans="1:14" x14ac:dyDescent="0.35">
      <c r="A14" s="170" t="s">
        <v>340</v>
      </c>
      <c r="B14" s="170">
        <v>22</v>
      </c>
      <c r="C14" s="170">
        <v>11</v>
      </c>
      <c r="D14" s="170">
        <v>28</v>
      </c>
      <c r="E14" s="170">
        <v>16</v>
      </c>
      <c r="F14" s="170">
        <v>22</v>
      </c>
      <c r="G14" s="170">
        <v>13</v>
      </c>
      <c r="H14" s="170">
        <v>24</v>
      </c>
      <c r="N14" s="170">
        <f t="shared" si="0"/>
        <v>136</v>
      </c>
    </row>
    <row r="15" spans="1:14" x14ac:dyDescent="0.35">
      <c r="A15" s="170" t="s">
        <v>339</v>
      </c>
      <c r="B15" s="170">
        <v>0</v>
      </c>
      <c r="C15" s="170">
        <v>0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N15" s="170">
        <f t="shared" si="0"/>
        <v>0</v>
      </c>
    </row>
    <row r="16" spans="1:14" x14ac:dyDescent="0.35">
      <c r="A16" s="170" t="s">
        <v>338</v>
      </c>
      <c r="B16" s="170">
        <v>0</v>
      </c>
      <c r="C16" s="170">
        <v>0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N16" s="170">
        <f t="shared" si="0"/>
        <v>0</v>
      </c>
    </row>
    <row r="17" spans="1:14" x14ac:dyDescent="0.35">
      <c r="A17" s="170" t="s">
        <v>337</v>
      </c>
      <c r="B17" s="170">
        <v>0</v>
      </c>
      <c r="C17" s="170">
        <v>0</v>
      </c>
      <c r="D17" s="170">
        <v>1</v>
      </c>
      <c r="E17" s="170">
        <v>3</v>
      </c>
      <c r="F17" s="170">
        <v>0</v>
      </c>
      <c r="G17" s="170">
        <v>0</v>
      </c>
      <c r="H17" s="170">
        <v>0</v>
      </c>
      <c r="N17" s="170">
        <f t="shared" si="0"/>
        <v>4</v>
      </c>
    </row>
    <row r="18" spans="1:14" x14ac:dyDescent="0.35">
      <c r="A18" s="170" t="s">
        <v>336</v>
      </c>
      <c r="B18" s="170">
        <v>0</v>
      </c>
      <c r="C18" s="170">
        <v>0</v>
      </c>
      <c r="D18" s="170">
        <v>0</v>
      </c>
      <c r="E18" s="170">
        <v>0</v>
      </c>
      <c r="F18" s="170">
        <v>2</v>
      </c>
      <c r="G18" s="170">
        <v>0</v>
      </c>
      <c r="H18" s="170">
        <v>2</v>
      </c>
      <c r="N18" s="170">
        <f t="shared" si="0"/>
        <v>4</v>
      </c>
    </row>
    <row r="19" spans="1:14" x14ac:dyDescent="0.35">
      <c r="B19" s="170">
        <f t="shared" ref="B19:I19" si="1">SUM(B3:B18)</f>
        <v>35</v>
      </c>
      <c r="C19" s="170">
        <f t="shared" si="1"/>
        <v>31</v>
      </c>
      <c r="D19" s="170">
        <f t="shared" si="1"/>
        <v>45</v>
      </c>
      <c r="E19" s="170">
        <f t="shared" si="1"/>
        <v>35</v>
      </c>
      <c r="F19" s="170">
        <f t="shared" si="1"/>
        <v>43</v>
      </c>
      <c r="G19" s="170">
        <f t="shared" si="1"/>
        <v>41</v>
      </c>
      <c r="H19" s="170">
        <f t="shared" si="1"/>
        <v>40</v>
      </c>
      <c r="I19" s="170">
        <f t="shared" si="1"/>
        <v>0</v>
      </c>
      <c r="J19" s="170">
        <f>SUM(J3:J18)</f>
        <v>0</v>
      </c>
      <c r="K19" s="170">
        <f>SUM(K3:K18)</f>
        <v>0</v>
      </c>
      <c r="L19" s="170">
        <f>SUM(L3:L18)</f>
        <v>0</v>
      </c>
      <c r="M19" s="170">
        <f>SUM(M3:M18)</f>
        <v>0</v>
      </c>
      <c r="N19" s="170">
        <f t="shared" si="0"/>
        <v>270</v>
      </c>
    </row>
    <row r="22" spans="1:14" ht="15.5" x14ac:dyDescent="0.35">
      <c r="A22" s="262" t="s">
        <v>372</v>
      </c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</row>
    <row r="23" spans="1:14" x14ac:dyDescent="0.35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4" x14ac:dyDescent="0.35">
      <c r="A24" s="170" t="s">
        <v>351</v>
      </c>
      <c r="B24" s="170">
        <v>1</v>
      </c>
      <c r="C24" s="170">
        <v>0</v>
      </c>
      <c r="D24" s="170">
        <v>3</v>
      </c>
      <c r="E24" s="170">
        <v>1</v>
      </c>
      <c r="F24" s="170">
        <v>0</v>
      </c>
      <c r="G24" s="170">
        <v>1</v>
      </c>
      <c r="H24" s="170">
        <v>0</v>
      </c>
      <c r="I24" s="170">
        <v>1</v>
      </c>
      <c r="J24" s="170">
        <v>0</v>
      </c>
      <c r="K24" s="170">
        <v>0</v>
      </c>
      <c r="L24" s="170">
        <v>1</v>
      </c>
      <c r="M24" s="170">
        <v>1</v>
      </c>
      <c r="N24" s="170">
        <f t="shared" ref="N24:N40" si="2">SUM(B24:M24)</f>
        <v>9</v>
      </c>
    </row>
    <row r="25" spans="1:14" x14ac:dyDescent="0.35">
      <c r="A25" s="170" t="s">
        <v>350</v>
      </c>
      <c r="B25" s="170">
        <v>1</v>
      </c>
      <c r="C25" s="170">
        <v>1</v>
      </c>
      <c r="D25" s="170">
        <v>1</v>
      </c>
      <c r="E25" s="170">
        <v>1</v>
      </c>
      <c r="F25" s="170">
        <v>0</v>
      </c>
      <c r="G25" s="170">
        <v>0</v>
      </c>
      <c r="H25" s="170">
        <v>6</v>
      </c>
      <c r="I25" s="170">
        <v>0</v>
      </c>
      <c r="J25" s="170">
        <v>0</v>
      </c>
      <c r="K25" s="170">
        <v>0</v>
      </c>
      <c r="L25" s="170">
        <v>0</v>
      </c>
      <c r="M25" s="170">
        <v>2</v>
      </c>
      <c r="N25" s="170">
        <f t="shared" si="2"/>
        <v>12</v>
      </c>
    </row>
    <row r="26" spans="1:14" x14ac:dyDescent="0.35">
      <c r="A26" s="170" t="s">
        <v>349</v>
      </c>
      <c r="B26" s="170">
        <v>2</v>
      </c>
      <c r="C26" s="170">
        <v>2</v>
      </c>
      <c r="D26" s="170">
        <v>5</v>
      </c>
      <c r="E26" s="170">
        <v>3</v>
      </c>
      <c r="F26" s="170">
        <v>2</v>
      </c>
      <c r="G26" s="170">
        <v>3</v>
      </c>
      <c r="H26" s="170">
        <v>6</v>
      </c>
      <c r="I26" s="170">
        <v>3</v>
      </c>
      <c r="J26" s="170">
        <v>6</v>
      </c>
      <c r="K26" s="170">
        <v>1</v>
      </c>
      <c r="L26" s="170">
        <v>5</v>
      </c>
      <c r="M26" s="170">
        <v>1</v>
      </c>
      <c r="N26" s="170">
        <f t="shared" si="2"/>
        <v>39</v>
      </c>
    </row>
    <row r="27" spans="1:14" x14ac:dyDescent="0.35">
      <c r="A27" s="170" t="s">
        <v>348</v>
      </c>
      <c r="B27" s="170">
        <v>0</v>
      </c>
      <c r="C27" s="170">
        <v>0</v>
      </c>
      <c r="D27" s="170">
        <v>1</v>
      </c>
      <c r="E27" s="170">
        <v>0</v>
      </c>
      <c r="F27" s="170">
        <v>0</v>
      </c>
      <c r="G27" s="170">
        <v>1</v>
      </c>
      <c r="H27" s="170">
        <v>0</v>
      </c>
      <c r="I27" s="170">
        <v>1</v>
      </c>
      <c r="J27" s="170">
        <v>2</v>
      </c>
      <c r="K27" s="170">
        <v>2</v>
      </c>
      <c r="L27" s="170">
        <v>2</v>
      </c>
      <c r="M27" s="170">
        <v>0</v>
      </c>
      <c r="N27" s="170">
        <f t="shared" si="2"/>
        <v>9</v>
      </c>
    </row>
    <row r="28" spans="1:14" x14ac:dyDescent="0.35">
      <c r="A28" s="170" t="s">
        <v>347</v>
      </c>
      <c r="B28" s="170">
        <v>11</v>
      </c>
      <c r="C28" s="170">
        <v>3</v>
      </c>
      <c r="D28" s="170">
        <v>12</v>
      </c>
      <c r="E28" s="170">
        <v>6</v>
      </c>
      <c r="F28" s="170">
        <v>12</v>
      </c>
      <c r="G28" s="170">
        <v>8</v>
      </c>
      <c r="H28" s="170">
        <v>3</v>
      </c>
      <c r="I28" s="170">
        <v>10</v>
      </c>
      <c r="J28" s="170">
        <v>5</v>
      </c>
      <c r="K28" s="170">
        <v>11</v>
      </c>
      <c r="L28" s="170">
        <v>4</v>
      </c>
      <c r="M28" s="170">
        <v>4</v>
      </c>
      <c r="N28" s="170">
        <f t="shared" si="2"/>
        <v>89</v>
      </c>
    </row>
    <row r="29" spans="1:14" x14ac:dyDescent="0.35">
      <c r="A29" s="170" t="s">
        <v>346</v>
      </c>
      <c r="B29" s="170">
        <v>1</v>
      </c>
      <c r="C29" s="170">
        <v>0</v>
      </c>
      <c r="D29" s="170">
        <v>1</v>
      </c>
      <c r="E29" s="170">
        <v>0</v>
      </c>
      <c r="F29" s="170">
        <v>0</v>
      </c>
      <c r="G29" s="170">
        <v>2</v>
      </c>
      <c r="H29" s="170">
        <v>0</v>
      </c>
      <c r="I29" s="170">
        <v>1</v>
      </c>
      <c r="J29" s="170">
        <v>1</v>
      </c>
      <c r="K29" s="170">
        <v>1</v>
      </c>
      <c r="L29" s="170">
        <v>0</v>
      </c>
      <c r="M29" s="170">
        <v>0</v>
      </c>
      <c r="N29" s="170">
        <f t="shared" si="2"/>
        <v>7</v>
      </c>
    </row>
    <row r="30" spans="1:14" x14ac:dyDescent="0.35">
      <c r="A30" s="170" t="s">
        <v>345</v>
      </c>
      <c r="B30" s="170">
        <v>0</v>
      </c>
      <c r="C30" s="170">
        <v>0</v>
      </c>
      <c r="D30" s="170">
        <v>4</v>
      </c>
      <c r="E30" s="170">
        <v>0</v>
      </c>
      <c r="F30" s="170">
        <v>0</v>
      </c>
      <c r="G30" s="170">
        <v>0</v>
      </c>
      <c r="H30" s="170">
        <v>0</v>
      </c>
      <c r="I30" s="170">
        <v>0</v>
      </c>
      <c r="J30" s="170">
        <v>0</v>
      </c>
      <c r="K30" s="170">
        <v>1</v>
      </c>
      <c r="L30" s="170">
        <v>0</v>
      </c>
      <c r="M30" s="170">
        <v>0</v>
      </c>
      <c r="N30" s="170">
        <f t="shared" si="2"/>
        <v>5</v>
      </c>
    </row>
    <row r="31" spans="1:14" x14ac:dyDescent="0.35">
      <c r="A31" s="170" t="s">
        <v>344</v>
      </c>
      <c r="B31" s="170">
        <v>4</v>
      </c>
      <c r="C31" s="198">
        <v>0</v>
      </c>
      <c r="D31" s="170">
        <v>0</v>
      </c>
      <c r="E31" s="170">
        <v>5</v>
      </c>
      <c r="F31" s="170">
        <v>5</v>
      </c>
      <c r="G31" s="170">
        <v>0</v>
      </c>
      <c r="H31" s="170">
        <v>3</v>
      </c>
      <c r="I31" s="170">
        <v>2</v>
      </c>
      <c r="J31" s="170">
        <v>4</v>
      </c>
      <c r="K31" s="170">
        <v>2</v>
      </c>
      <c r="L31" s="170">
        <v>3</v>
      </c>
      <c r="M31" s="170">
        <v>2</v>
      </c>
      <c r="N31" s="170">
        <f t="shared" si="2"/>
        <v>30</v>
      </c>
    </row>
    <row r="32" spans="1:14" x14ac:dyDescent="0.35">
      <c r="A32" s="170" t="s">
        <v>343</v>
      </c>
      <c r="B32" s="170">
        <v>2</v>
      </c>
      <c r="C32" s="170">
        <v>0</v>
      </c>
      <c r="D32" s="170">
        <v>0</v>
      </c>
      <c r="E32" s="170">
        <v>1</v>
      </c>
      <c r="F32" s="170">
        <v>0</v>
      </c>
      <c r="G32" s="170">
        <v>0</v>
      </c>
      <c r="H32" s="170">
        <v>1</v>
      </c>
      <c r="I32" s="170">
        <v>1</v>
      </c>
      <c r="J32" s="170">
        <v>0</v>
      </c>
      <c r="K32" s="170">
        <v>0</v>
      </c>
      <c r="L32" s="170">
        <v>0</v>
      </c>
      <c r="M32" s="170">
        <v>1</v>
      </c>
      <c r="N32" s="170">
        <f t="shared" si="2"/>
        <v>6</v>
      </c>
    </row>
    <row r="33" spans="1:14" x14ac:dyDescent="0.35">
      <c r="A33" s="170" t="s">
        <v>342</v>
      </c>
      <c r="B33" s="170">
        <v>0</v>
      </c>
      <c r="C33" s="170">
        <v>0</v>
      </c>
      <c r="D33" s="170">
        <v>0</v>
      </c>
      <c r="E33" s="170">
        <v>0</v>
      </c>
      <c r="F33" s="170">
        <v>0</v>
      </c>
      <c r="G33" s="170">
        <v>0</v>
      </c>
      <c r="H33" s="170">
        <v>2</v>
      </c>
      <c r="I33" s="170">
        <v>0</v>
      </c>
      <c r="J33" s="170">
        <v>0</v>
      </c>
      <c r="K33" s="170">
        <v>0</v>
      </c>
      <c r="L33" s="170">
        <v>1</v>
      </c>
      <c r="M33" s="170">
        <v>2</v>
      </c>
      <c r="N33" s="170">
        <f t="shared" si="2"/>
        <v>5</v>
      </c>
    </row>
    <row r="34" spans="1:14" x14ac:dyDescent="0.35">
      <c r="A34" s="170" t="s">
        <v>341</v>
      </c>
      <c r="B34" s="170">
        <v>0</v>
      </c>
      <c r="C34" s="170">
        <v>0</v>
      </c>
      <c r="D34" s="170">
        <v>1</v>
      </c>
      <c r="E34" s="170">
        <v>10</v>
      </c>
      <c r="F34" s="170">
        <v>0</v>
      </c>
      <c r="G34" s="170">
        <v>0</v>
      </c>
      <c r="H34" s="170">
        <v>0</v>
      </c>
      <c r="I34" s="170">
        <v>1</v>
      </c>
      <c r="J34" s="170">
        <v>0</v>
      </c>
      <c r="K34" s="170">
        <v>2</v>
      </c>
      <c r="L34" s="170">
        <v>0</v>
      </c>
      <c r="M34" s="170">
        <v>1</v>
      </c>
      <c r="N34" s="170">
        <f t="shared" si="2"/>
        <v>15</v>
      </c>
    </row>
    <row r="35" spans="1:14" x14ac:dyDescent="0.35">
      <c r="A35" s="170" t="s">
        <v>340</v>
      </c>
      <c r="B35" s="170">
        <v>9</v>
      </c>
      <c r="C35" s="170">
        <v>10</v>
      </c>
      <c r="D35" s="170">
        <v>13</v>
      </c>
      <c r="E35" s="170">
        <v>3</v>
      </c>
      <c r="F35" s="170">
        <v>3</v>
      </c>
      <c r="G35" s="170">
        <v>12</v>
      </c>
      <c r="H35" s="170">
        <v>16</v>
      </c>
      <c r="I35" s="170">
        <v>20</v>
      </c>
      <c r="J35" s="170">
        <v>18</v>
      </c>
      <c r="K35" s="170">
        <v>10</v>
      </c>
      <c r="L35" s="170">
        <v>7</v>
      </c>
      <c r="M35" s="170">
        <v>9</v>
      </c>
      <c r="N35" s="170">
        <f t="shared" si="2"/>
        <v>130</v>
      </c>
    </row>
    <row r="36" spans="1:14" x14ac:dyDescent="0.35">
      <c r="A36" s="170" t="s">
        <v>339</v>
      </c>
      <c r="B36" s="170">
        <v>1</v>
      </c>
      <c r="C36" s="170">
        <v>1</v>
      </c>
      <c r="D36" s="170">
        <v>0</v>
      </c>
      <c r="E36" s="170">
        <v>0</v>
      </c>
      <c r="F36" s="170">
        <v>0</v>
      </c>
      <c r="G36" s="170">
        <v>1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f t="shared" si="2"/>
        <v>3</v>
      </c>
    </row>
    <row r="37" spans="1:14" x14ac:dyDescent="0.35">
      <c r="A37" s="170" t="s">
        <v>338</v>
      </c>
      <c r="B37" s="170">
        <v>0</v>
      </c>
      <c r="C37" s="170">
        <v>0</v>
      </c>
      <c r="D37" s="170">
        <v>0</v>
      </c>
      <c r="E37" s="170">
        <v>1</v>
      </c>
      <c r="F37" s="170">
        <v>3</v>
      </c>
      <c r="G37" s="170">
        <v>0</v>
      </c>
      <c r="H37" s="170">
        <v>0</v>
      </c>
      <c r="I37" s="170">
        <v>1</v>
      </c>
      <c r="J37" s="170">
        <v>0</v>
      </c>
      <c r="K37" s="170">
        <v>1</v>
      </c>
      <c r="L37" s="170">
        <v>0</v>
      </c>
      <c r="M37" s="170">
        <v>0</v>
      </c>
      <c r="N37" s="170">
        <f t="shared" si="2"/>
        <v>6</v>
      </c>
    </row>
    <row r="38" spans="1:14" x14ac:dyDescent="0.35">
      <c r="A38" s="170" t="s">
        <v>337</v>
      </c>
      <c r="B38" s="170">
        <v>0</v>
      </c>
      <c r="C38" s="170">
        <v>1</v>
      </c>
      <c r="D38" s="170">
        <v>0</v>
      </c>
      <c r="E38" s="170">
        <v>0</v>
      </c>
      <c r="F38" s="170">
        <v>2</v>
      </c>
      <c r="G38" s="170">
        <v>0</v>
      </c>
      <c r="H38" s="170">
        <v>0</v>
      </c>
      <c r="I38" s="170">
        <v>0</v>
      </c>
      <c r="J38" s="170">
        <v>1</v>
      </c>
      <c r="K38" s="170">
        <v>0</v>
      </c>
      <c r="L38" s="170">
        <v>1</v>
      </c>
      <c r="M38" s="170">
        <v>1</v>
      </c>
      <c r="N38" s="170">
        <f t="shared" si="2"/>
        <v>6</v>
      </c>
    </row>
    <row r="39" spans="1:14" x14ac:dyDescent="0.35">
      <c r="A39" s="170" t="s">
        <v>336</v>
      </c>
      <c r="B39" s="170">
        <v>0</v>
      </c>
      <c r="C39" s="170">
        <v>1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1</v>
      </c>
      <c r="M39" s="170">
        <v>1</v>
      </c>
      <c r="N39" s="170">
        <f t="shared" si="2"/>
        <v>3</v>
      </c>
    </row>
    <row r="40" spans="1:14" x14ac:dyDescent="0.35">
      <c r="B40" s="170">
        <f t="shared" ref="B40:I40" si="3">SUM(B24:B39)</f>
        <v>32</v>
      </c>
      <c r="C40" s="170">
        <f t="shared" si="3"/>
        <v>19</v>
      </c>
      <c r="D40" s="170">
        <f t="shared" si="3"/>
        <v>41</v>
      </c>
      <c r="E40" s="170">
        <f t="shared" si="3"/>
        <v>31</v>
      </c>
      <c r="F40" s="170">
        <f t="shared" si="3"/>
        <v>27</v>
      </c>
      <c r="G40" s="170">
        <f t="shared" si="3"/>
        <v>28</v>
      </c>
      <c r="H40" s="170">
        <f t="shared" si="3"/>
        <v>37</v>
      </c>
      <c r="I40" s="170">
        <f t="shared" si="3"/>
        <v>41</v>
      </c>
      <c r="J40" s="170">
        <f>SUM(J24:J39)</f>
        <v>37</v>
      </c>
      <c r="K40" s="170">
        <f>SUM(K24:K39)</f>
        <v>31</v>
      </c>
      <c r="L40" s="170">
        <f>SUM(L24:L39)</f>
        <v>25</v>
      </c>
      <c r="M40" s="170">
        <f>SUM(M24:M39)</f>
        <v>25</v>
      </c>
      <c r="N40" s="170">
        <f t="shared" si="2"/>
        <v>374</v>
      </c>
    </row>
    <row r="42" spans="1:14" hidden="1" x14ac:dyDescent="0.35"/>
    <row r="43" spans="1:14" hidden="1" x14ac:dyDescent="0.35"/>
    <row r="44" spans="1:14" ht="15.5" hidden="1" x14ac:dyDescent="0.35">
      <c r="A44" s="262" t="s">
        <v>353</v>
      </c>
      <c r="B44" s="26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</row>
    <row r="45" spans="1:14" hidden="1" x14ac:dyDescent="0.35">
      <c r="B45" s="172">
        <v>44217</v>
      </c>
      <c r="C45" s="171">
        <v>44248</v>
      </c>
      <c r="D45" s="172">
        <v>44276</v>
      </c>
      <c r="E45" s="171">
        <v>44307</v>
      </c>
      <c r="F45" s="172">
        <v>44337</v>
      </c>
      <c r="G45" s="171">
        <v>44368</v>
      </c>
      <c r="H45" s="172">
        <v>44398</v>
      </c>
      <c r="I45" s="171">
        <v>44429</v>
      </c>
      <c r="J45" s="172">
        <v>44460</v>
      </c>
      <c r="K45" s="171">
        <v>44490</v>
      </c>
      <c r="L45" s="172">
        <v>44521</v>
      </c>
      <c r="M45" s="171">
        <v>44551</v>
      </c>
    </row>
    <row r="46" spans="1:14" hidden="1" x14ac:dyDescent="0.35">
      <c r="A46" s="170" t="s">
        <v>351</v>
      </c>
      <c r="B46" s="170">
        <v>2</v>
      </c>
      <c r="C46" s="170">
        <v>4</v>
      </c>
      <c r="D46" s="170">
        <v>1</v>
      </c>
      <c r="E46" s="170">
        <v>0</v>
      </c>
      <c r="F46" s="170">
        <v>4</v>
      </c>
      <c r="G46" s="170">
        <v>1</v>
      </c>
      <c r="H46" s="170">
        <v>2</v>
      </c>
      <c r="I46" s="170">
        <v>1</v>
      </c>
      <c r="J46" s="170">
        <v>2</v>
      </c>
      <c r="K46" s="170">
        <v>1</v>
      </c>
      <c r="L46" s="170">
        <v>1</v>
      </c>
      <c r="M46" s="170">
        <v>0</v>
      </c>
      <c r="N46" s="170">
        <f>SUM(B46:K46)</f>
        <v>18</v>
      </c>
    </row>
    <row r="47" spans="1:14" hidden="1" x14ac:dyDescent="0.35">
      <c r="A47" s="170" t="s">
        <v>350</v>
      </c>
      <c r="B47" s="170">
        <v>0</v>
      </c>
      <c r="C47" s="170">
        <v>0</v>
      </c>
      <c r="D47" s="170">
        <v>0</v>
      </c>
      <c r="E47" s="170">
        <v>0</v>
      </c>
      <c r="F47" s="170">
        <v>1</v>
      </c>
      <c r="G47" s="170">
        <v>3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f t="shared" ref="N47:N61" si="4">SUM(B47:K47)</f>
        <v>4</v>
      </c>
    </row>
    <row r="48" spans="1:14" hidden="1" x14ac:dyDescent="0.35">
      <c r="A48" s="170" t="s">
        <v>349</v>
      </c>
      <c r="B48" s="170">
        <v>2</v>
      </c>
      <c r="C48" s="170">
        <v>0</v>
      </c>
      <c r="D48" s="170">
        <v>4</v>
      </c>
      <c r="E48" s="170">
        <v>2</v>
      </c>
      <c r="F48" s="170">
        <v>2</v>
      </c>
      <c r="G48" s="170">
        <v>9</v>
      </c>
      <c r="H48" s="170">
        <v>1</v>
      </c>
      <c r="I48" s="170">
        <v>1</v>
      </c>
      <c r="J48" s="170">
        <v>3</v>
      </c>
      <c r="K48" s="170">
        <v>4</v>
      </c>
      <c r="L48" s="170">
        <v>5</v>
      </c>
      <c r="M48" s="170">
        <v>3</v>
      </c>
      <c r="N48" s="170">
        <f t="shared" si="4"/>
        <v>28</v>
      </c>
    </row>
    <row r="49" spans="1:14" hidden="1" x14ac:dyDescent="0.35">
      <c r="A49" s="170" t="s">
        <v>348</v>
      </c>
      <c r="B49" s="170">
        <v>0</v>
      </c>
      <c r="C49" s="170">
        <v>0</v>
      </c>
      <c r="E49" s="170">
        <v>0</v>
      </c>
      <c r="F49" s="170">
        <v>1</v>
      </c>
      <c r="G49" s="170">
        <v>0</v>
      </c>
      <c r="H49" s="170">
        <v>1</v>
      </c>
      <c r="I49" s="170">
        <v>0</v>
      </c>
      <c r="J49" s="170">
        <v>1</v>
      </c>
      <c r="K49" s="170">
        <v>1</v>
      </c>
      <c r="L49" s="170">
        <v>0</v>
      </c>
      <c r="M49" s="170">
        <v>0</v>
      </c>
      <c r="N49" s="170">
        <f t="shared" si="4"/>
        <v>4</v>
      </c>
    </row>
    <row r="50" spans="1:14" hidden="1" x14ac:dyDescent="0.35">
      <c r="A50" s="170" t="s">
        <v>347</v>
      </c>
      <c r="B50" s="170">
        <v>8</v>
      </c>
      <c r="C50" s="170">
        <v>4</v>
      </c>
      <c r="D50" s="170">
        <v>6</v>
      </c>
      <c r="E50" s="170">
        <v>7</v>
      </c>
      <c r="F50" s="170">
        <v>10</v>
      </c>
      <c r="G50" s="170">
        <v>5</v>
      </c>
      <c r="H50" s="170">
        <v>9</v>
      </c>
      <c r="I50" s="170">
        <v>0</v>
      </c>
      <c r="J50" s="170">
        <v>7</v>
      </c>
      <c r="K50" s="170">
        <v>18</v>
      </c>
      <c r="L50" s="170">
        <v>3</v>
      </c>
      <c r="M50" s="170">
        <v>9</v>
      </c>
      <c r="N50" s="170">
        <f t="shared" si="4"/>
        <v>74</v>
      </c>
    </row>
    <row r="51" spans="1:14" hidden="1" x14ac:dyDescent="0.35">
      <c r="A51" s="170" t="s">
        <v>346</v>
      </c>
      <c r="B51" s="170">
        <v>0</v>
      </c>
      <c r="C51" s="170">
        <v>0</v>
      </c>
      <c r="D51" s="170">
        <v>2</v>
      </c>
      <c r="E51" s="170">
        <v>2</v>
      </c>
      <c r="F51" s="170">
        <v>0</v>
      </c>
      <c r="G51" s="170">
        <v>1</v>
      </c>
      <c r="H51" s="170">
        <v>0</v>
      </c>
      <c r="I51" s="170">
        <v>2</v>
      </c>
      <c r="J51" s="170">
        <v>4</v>
      </c>
      <c r="K51" s="170">
        <v>0</v>
      </c>
      <c r="L51" s="170">
        <v>1</v>
      </c>
      <c r="M51" s="170">
        <v>2</v>
      </c>
      <c r="N51" s="170">
        <f t="shared" si="4"/>
        <v>11</v>
      </c>
    </row>
    <row r="52" spans="1:14" hidden="1" x14ac:dyDescent="0.35">
      <c r="A52" s="170" t="s">
        <v>345</v>
      </c>
      <c r="B52" s="170">
        <v>0</v>
      </c>
      <c r="C52" s="170">
        <v>0</v>
      </c>
      <c r="D52" s="170">
        <v>0</v>
      </c>
      <c r="E52" s="170">
        <v>0</v>
      </c>
      <c r="F52" s="170">
        <v>2</v>
      </c>
      <c r="G52" s="170">
        <v>2</v>
      </c>
      <c r="H52" s="170">
        <v>1</v>
      </c>
      <c r="I52" s="170">
        <v>0</v>
      </c>
      <c r="J52" s="170">
        <v>0</v>
      </c>
      <c r="K52" s="170">
        <v>0</v>
      </c>
      <c r="L52" s="170">
        <v>0</v>
      </c>
      <c r="M52" s="170">
        <v>0</v>
      </c>
      <c r="N52" s="170">
        <f t="shared" si="4"/>
        <v>5</v>
      </c>
    </row>
    <row r="53" spans="1:14" hidden="1" x14ac:dyDescent="0.35">
      <c r="A53" s="170" t="s">
        <v>344</v>
      </c>
      <c r="B53" s="170">
        <v>2</v>
      </c>
      <c r="C53" s="170">
        <v>2</v>
      </c>
      <c r="D53" s="170">
        <v>1</v>
      </c>
      <c r="E53" s="170">
        <v>0</v>
      </c>
      <c r="F53" s="170">
        <v>2</v>
      </c>
      <c r="G53" s="170">
        <v>2</v>
      </c>
      <c r="H53" s="170">
        <v>2</v>
      </c>
      <c r="I53" s="170">
        <v>0</v>
      </c>
      <c r="J53" s="170">
        <v>1</v>
      </c>
      <c r="K53" s="170">
        <v>5</v>
      </c>
      <c r="L53" s="170">
        <v>1</v>
      </c>
      <c r="M53" s="170">
        <v>0</v>
      </c>
      <c r="N53" s="170">
        <f t="shared" si="4"/>
        <v>17</v>
      </c>
    </row>
    <row r="54" spans="1:14" hidden="1" x14ac:dyDescent="0.35">
      <c r="A54" s="170" t="s">
        <v>343</v>
      </c>
      <c r="B54" s="170">
        <v>0</v>
      </c>
      <c r="C54" s="170">
        <v>0</v>
      </c>
      <c r="D54" s="170">
        <v>0</v>
      </c>
      <c r="E54" s="170">
        <v>0</v>
      </c>
      <c r="F54" s="170">
        <v>0</v>
      </c>
      <c r="G54" s="170">
        <v>1</v>
      </c>
      <c r="H54" s="170">
        <v>0</v>
      </c>
      <c r="I54" s="170">
        <v>0</v>
      </c>
      <c r="J54" s="170">
        <v>0</v>
      </c>
      <c r="K54" s="170">
        <v>1</v>
      </c>
      <c r="L54" s="170">
        <v>0</v>
      </c>
      <c r="M54" s="170">
        <v>0</v>
      </c>
      <c r="N54" s="170">
        <f t="shared" si="4"/>
        <v>2</v>
      </c>
    </row>
    <row r="55" spans="1:14" hidden="1" x14ac:dyDescent="0.35">
      <c r="A55" s="170" t="s">
        <v>342</v>
      </c>
      <c r="B55" s="170">
        <v>0</v>
      </c>
      <c r="C55" s="170">
        <v>0</v>
      </c>
      <c r="D55" s="170">
        <v>1</v>
      </c>
      <c r="E55" s="170">
        <v>0</v>
      </c>
      <c r="F55" s="170">
        <v>0</v>
      </c>
      <c r="G55" s="170">
        <v>0</v>
      </c>
      <c r="H55" s="170">
        <v>0</v>
      </c>
      <c r="I55" s="170">
        <v>0</v>
      </c>
      <c r="J55" s="170">
        <v>1</v>
      </c>
      <c r="K55" s="170">
        <v>1</v>
      </c>
      <c r="L55" s="170">
        <v>0</v>
      </c>
      <c r="M55" s="170">
        <v>2</v>
      </c>
      <c r="N55" s="170">
        <f t="shared" si="4"/>
        <v>3</v>
      </c>
    </row>
    <row r="56" spans="1:14" hidden="1" x14ac:dyDescent="0.35">
      <c r="A56" s="170" t="s">
        <v>341</v>
      </c>
      <c r="B56" s="170">
        <v>0</v>
      </c>
      <c r="C56" s="170">
        <v>0</v>
      </c>
      <c r="D56" s="170">
        <v>0</v>
      </c>
      <c r="E56" s="170">
        <v>6</v>
      </c>
      <c r="F56" s="170">
        <v>0</v>
      </c>
      <c r="G56" s="170">
        <v>0</v>
      </c>
      <c r="H56" s="170">
        <v>1</v>
      </c>
      <c r="I56" s="170">
        <v>0</v>
      </c>
      <c r="J56" s="170">
        <v>2</v>
      </c>
      <c r="K56" s="170">
        <v>1</v>
      </c>
      <c r="L56" s="170">
        <v>1</v>
      </c>
      <c r="M56" s="170">
        <v>1</v>
      </c>
      <c r="N56" s="170">
        <f t="shared" si="4"/>
        <v>10</v>
      </c>
    </row>
    <row r="57" spans="1:14" hidden="1" x14ac:dyDescent="0.35">
      <c r="A57" s="170" t="s">
        <v>340</v>
      </c>
      <c r="B57" s="170">
        <v>57</v>
      </c>
      <c r="C57" s="170">
        <v>29</v>
      </c>
      <c r="D57" s="170">
        <v>33</v>
      </c>
      <c r="E57" s="170">
        <v>18</v>
      </c>
      <c r="F57" s="170">
        <v>17</v>
      </c>
      <c r="G57" s="170">
        <v>30</v>
      </c>
      <c r="H57" s="170">
        <v>13</v>
      </c>
      <c r="I57" s="170">
        <v>1</v>
      </c>
      <c r="J57" s="170">
        <v>9</v>
      </c>
      <c r="K57" s="170">
        <v>4</v>
      </c>
      <c r="L57" s="170">
        <v>9</v>
      </c>
      <c r="M57" s="170">
        <v>17</v>
      </c>
      <c r="N57" s="170">
        <f t="shared" si="4"/>
        <v>211</v>
      </c>
    </row>
    <row r="58" spans="1:14" hidden="1" x14ac:dyDescent="0.35">
      <c r="A58" s="170" t="s">
        <v>339</v>
      </c>
      <c r="B58" s="170">
        <v>0</v>
      </c>
      <c r="C58" s="170">
        <v>1</v>
      </c>
      <c r="D58" s="170">
        <v>0</v>
      </c>
      <c r="E58" s="170">
        <v>0</v>
      </c>
      <c r="F58" s="170">
        <v>0</v>
      </c>
      <c r="G58" s="170">
        <v>1</v>
      </c>
      <c r="H58" s="170">
        <v>0</v>
      </c>
      <c r="I58" s="170">
        <v>0</v>
      </c>
      <c r="J58" s="170">
        <v>0</v>
      </c>
      <c r="K58" s="170">
        <v>0</v>
      </c>
      <c r="L58" s="170">
        <v>1</v>
      </c>
      <c r="M58" s="170">
        <v>1</v>
      </c>
      <c r="N58" s="170">
        <f t="shared" si="4"/>
        <v>2</v>
      </c>
    </row>
    <row r="59" spans="1:14" hidden="1" x14ac:dyDescent="0.35">
      <c r="A59" s="170" t="s">
        <v>338</v>
      </c>
      <c r="B59" s="170">
        <v>0</v>
      </c>
      <c r="C59" s="170">
        <v>0</v>
      </c>
      <c r="D59" s="170">
        <v>0</v>
      </c>
      <c r="E59" s="170">
        <v>1</v>
      </c>
      <c r="F59" s="170">
        <v>0</v>
      </c>
      <c r="G59" s="170">
        <v>0</v>
      </c>
      <c r="H59" s="170">
        <v>3</v>
      </c>
      <c r="I59" s="170">
        <v>0</v>
      </c>
      <c r="J59" s="170">
        <v>0</v>
      </c>
      <c r="K59" s="170">
        <v>0</v>
      </c>
      <c r="L59" s="170">
        <v>2</v>
      </c>
      <c r="M59" s="170">
        <v>1</v>
      </c>
      <c r="N59" s="170">
        <f t="shared" si="4"/>
        <v>4</v>
      </c>
    </row>
    <row r="60" spans="1:14" hidden="1" x14ac:dyDescent="0.35">
      <c r="A60" s="170" t="s">
        <v>337</v>
      </c>
      <c r="B60" s="170">
        <v>1</v>
      </c>
      <c r="C60" s="170">
        <v>4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2</v>
      </c>
      <c r="J60" s="170">
        <v>0</v>
      </c>
      <c r="K60" s="170">
        <v>1</v>
      </c>
      <c r="L60" s="170">
        <v>1</v>
      </c>
      <c r="M60" s="170">
        <v>1</v>
      </c>
      <c r="N60" s="170">
        <f t="shared" si="4"/>
        <v>8</v>
      </c>
    </row>
    <row r="61" spans="1:14" hidden="1" x14ac:dyDescent="0.35">
      <c r="A61" s="170" t="s">
        <v>336</v>
      </c>
      <c r="B61" s="170">
        <v>0</v>
      </c>
      <c r="C61" s="170">
        <v>0</v>
      </c>
      <c r="D61" s="170">
        <v>0</v>
      </c>
      <c r="E61" s="170">
        <v>1</v>
      </c>
      <c r="F61" s="170">
        <v>2</v>
      </c>
      <c r="G61" s="170">
        <v>1</v>
      </c>
      <c r="H61" s="170">
        <v>1</v>
      </c>
      <c r="I61" s="170">
        <v>0</v>
      </c>
      <c r="J61" s="170">
        <v>9</v>
      </c>
      <c r="K61" s="170">
        <v>0</v>
      </c>
      <c r="L61" s="170">
        <v>5</v>
      </c>
      <c r="M61" s="170">
        <v>1</v>
      </c>
      <c r="N61" s="170">
        <f t="shared" si="4"/>
        <v>14</v>
      </c>
    </row>
    <row r="62" spans="1:14" hidden="1" x14ac:dyDescent="0.35">
      <c r="B62" s="170">
        <f t="shared" ref="B62:I62" si="5">SUM(B46:B61)</f>
        <v>72</v>
      </c>
      <c r="C62" s="170">
        <f t="shared" si="5"/>
        <v>44</v>
      </c>
      <c r="D62" s="170">
        <f t="shared" si="5"/>
        <v>48</v>
      </c>
      <c r="E62" s="170">
        <f t="shared" si="5"/>
        <v>37</v>
      </c>
      <c r="F62" s="170">
        <f t="shared" si="5"/>
        <v>41</v>
      </c>
      <c r="G62" s="170">
        <f t="shared" si="5"/>
        <v>56</v>
      </c>
      <c r="H62" s="170">
        <f t="shared" si="5"/>
        <v>34</v>
      </c>
      <c r="I62" s="170">
        <f t="shared" si="5"/>
        <v>7</v>
      </c>
      <c r="J62" s="170">
        <f>SUM(J46:J61)</f>
        <v>39</v>
      </c>
      <c r="K62" s="170">
        <f>SUM(K46:K61)</f>
        <v>37</v>
      </c>
      <c r="L62" s="170">
        <f>SUM(L46:L61)</f>
        <v>30</v>
      </c>
      <c r="M62" s="170">
        <f>SUM(M46:M61)</f>
        <v>38</v>
      </c>
      <c r="N62" s="170">
        <f>SUM(B62:K62)</f>
        <v>415</v>
      </c>
    </row>
    <row r="63" spans="1:14" hidden="1" x14ac:dyDescent="0.35"/>
    <row r="64" spans="1:14" ht="15.5" hidden="1" x14ac:dyDescent="0.35">
      <c r="A64" s="262" t="s">
        <v>352</v>
      </c>
      <c r="B64" s="262"/>
      <c r="C64" s="262"/>
      <c r="D64" s="262"/>
      <c r="E64" s="262"/>
      <c r="F64" s="262"/>
      <c r="G64" s="262"/>
      <c r="H64" s="262"/>
      <c r="I64" s="262"/>
      <c r="J64" s="262"/>
      <c r="K64" s="262"/>
      <c r="L64" s="262"/>
      <c r="M64" s="262"/>
    </row>
    <row r="65" spans="1:14" hidden="1" x14ac:dyDescent="0.35">
      <c r="B65" s="172">
        <v>43851</v>
      </c>
      <c r="C65" s="171">
        <v>43882</v>
      </c>
      <c r="D65" s="172">
        <v>43911</v>
      </c>
      <c r="E65" s="171">
        <v>43942</v>
      </c>
      <c r="F65" s="172">
        <v>43972</v>
      </c>
      <c r="G65" s="171">
        <v>44003</v>
      </c>
      <c r="H65" s="172">
        <v>44033</v>
      </c>
      <c r="I65" s="171">
        <v>44064</v>
      </c>
      <c r="J65" s="172">
        <v>44095</v>
      </c>
      <c r="K65" s="171">
        <v>44125</v>
      </c>
      <c r="L65" s="172">
        <v>44156</v>
      </c>
      <c r="M65" s="171">
        <v>44186</v>
      </c>
    </row>
    <row r="66" spans="1:14" hidden="1" x14ac:dyDescent="0.35">
      <c r="A66" s="170" t="s">
        <v>351</v>
      </c>
      <c r="B66" s="170">
        <v>1</v>
      </c>
      <c r="C66" s="170">
        <v>2</v>
      </c>
      <c r="D66" s="170">
        <v>1</v>
      </c>
      <c r="E66" s="170">
        <v>0</v>
      </c>
      <c r="F66" s="170">
        <v>0</v>
      </c>
      <c r="G66" s="170">
        <v>1</v>
      </c>
      <c r="H66" s="170">
        <v>0</v>
      </c>
      <c r="I66" s="170">
        <v>0</v>
      </c>
      <c r="J66" s="170">
        <v>1</v>
      </c>
      <c r="K66" s="170">
        <v>0</v>
      </c>
      <c r="L66" s="170">
        <v>1</v>
      </c>
      <c r="M66" s="170">
        <v>0</v>
      </c>
      <c r="N66" s="170">
        <f t="shared" ref="N66:N82" si="6">SUM(B66:M66)</f>
        <v>7</v>
      </c>
    </row>
    <row r="67" spans="1:14" hidden="1" x14ac:dyDescent="0.35">
      <c r="A67" s="170" t="s">
        <v>350</v>
      </c>
      <c r="B67" s="170">
        <v>0</v>
      </c>
      <c r="C67" s="170">
        <v>0</v>
      </c>
      <c r="D67" s="170">
        <v>0</v>
      </c>
      <c r="E67" s="170">
        <v>0</v>
      </c>
      <c r="F67" s="170">
        <v>0</v>
      </c>
      <c r="G67" s="170">
        <v>0</v>
      </c>
      <c r="H67" s="170">
        <v>0</v>
      </c>
      <c r="I67" s="170">
        <v>0</v>
      </c>
      <c r="J67" s="170">
        <v>1</v>
      </c>
      <c r="K67" s="170">
        <v>1</v>
      </c>
      <c r="L67" s="170">
        <v>0</v>
      </c>
      <c r="M67" s="170">
        <v>0</v>
      </c>
      <c r="N67" s="170">
        <f t="shared" si="6"/>
        <v>2</v>
      </c>
    </row>
    <row r="68" spans="1:14" hidden="1" x14ac:dyDescent="0.35">
      <c r="A68" s="170" t="s">
        <v>349</v>
      </c>
      <c r="B68" s="170">
        <v>2</v>
      </c>
      <c r="C68" s="170">
        <v>0</v>
      </c>
      <c r="D68" s="170">
        <v>4</v>
      </c>
      <c r="E68" s="170">
        <v>1</v>
      </c>
      <c r="F68" s="170">
        <v>0</v>
      </c>
      <c r="G68" s="170">
        <v>0</v>
      </c>
      <c r="H68" s="170">
        <v>0</v>
      </c>
      <c r="I68" s="170">
        <v>1</v>
      </c>
      <c r="J68" s="170">
        <v>1</v>
      </c>
      <c r="K68" s="170">
        <v>4</v>
      </c>
      <c r="L68" s="170">
        <v>2</v>
      </c>
      <c r="M68" s="170">
        <v>1</v>
      </c>
      <c r="N68" s="170">
        <f t="shared" si="6"/>
        <v>16</v>
      </c>
    </row>
    <row r="69" spans="1:14" hidden="1" x14ac:dyDescent="0.35">
      <c r="A69" s="170" t="s">
        <v>348</v>
      </c>
      <c r="B69" s="170">
        <v>0</v>
      </c>
      <c r="C69" s="170">
        <v>0</v>
      </c>
      <c r="D69" s="170">
        <v>0</v>
      </c>
      <c r="E69" s="170">
        <v>1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1</v>
      </c>
      <c r="L69" s="170">
        <v>0</v>
      </c>
      <c r="M69" s="170">
        <v>2</v>
      </c>
      <c r="N69" s="170">
        <f t="shared" si="6"/>
        <v>4</v>
      </c>
    </row>
    <row r="70" spans="1:14" hidden="1" x14ac:dyDescent="0.35">
      <c r="A70" s="170" t="s">
        <v>347</v>
      </c>
      <c r="B70" s="170">
        <v>5</v>
      </c>
      <c r="C70" s="170">
        <v>4</v>
      </c>
      <c r="D70" s="170">
        <v>7</v>
      </c>
      <c r="E70" s="170">
        <v>2</v>
      </c>
      <c r="F70" s="170">
        <v>1</v>
      </c>
      <c r="G70" s="170">
        <v>5</v>
      </c>
      <c r="H70" s="170">
        <v>2</v>
      </c>
      <c r="I70" s="170">
        <v>6</v>
      </c>
      <c r="J70" s="170">
        <v>8</v>
      </c>
      <c r="K70" s="170">
        <v>7</v>
      </c>
      <c r="L70" s="170">
        <v>9</v>
      </c>
      <c r="M70" s="170">
        <v>12</v>
      </c>
      <c r="N70" s="170">
        <f t="shared" si="6"/>
        <v>68</v>
      </c>
    </row>
    <row r="71" spans="1:14" hidden="1" x14ac:dyDescent="0.35">
      <c r="A71" s="170" t="s">
        <v>346</v>
      </c>
      <c r="B71" s="170">
        <v>2</v>
      </c>
      <c r="C71" s="170">
        <v>0</v>
      </c>
      <c r="D71" s="170">
        <v>3</v>
      </c>
      <c r="E71" s="170">
        <v>1</v>
      </c>
      <c r="F71" s="170">
        <v>2</v>
      </c>
      <c r="G71" s="170">
        <v>8</v>
      </c>
      <c r="H71" s="170">
        <v>1</v>
      </c>
      <c r="I71" s="170">
        <v>4</v>
      </c>
      <c r="J71" s="170">
        <v>1</v>
      </c>
      <c r="K71" s="170">
        <v>1</v>
      </c>
      <c r="L71" s="170">
        <v>5</v>
      </c>
      <c r="M71" s="170">
        <v>3</v>
      </c>
      <c r="N71" s="170">
        <f t="shared" si="6"/>
        <v>31</v>
      </c>
    </row>
    <row r="72" spans="1:14" hidden="1" x14ac:dyDescent="0.35">
      <c r="A72" s="170" t="s">
        <v>345</v>
      </c>
      <c r="B72" s="170">
        <v>0</v>
      </c>
      <c r="C72" s="170">
        <v>0</v>
      </c>
      <c r="D72" s="170">
        <v>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f t="shared" si="6"/>
        <v>0</v>
      </c>
    </row>
    <row r="73" spans="1:14" hidden="1" x14ac:dyDescent="0.35">
      <c r="A73" s="170" t="s">
        <v>344</v>
      </c>
      <c r="B73" s="170">
        <v>1</v>
      </c>
      <c r="C73" s="170">
        <v>2</v>
      </c>
      <c r="D73" s="170">
        <v>1</v>
      </c>
      <c r="E73" s="170">
        <v>1</v>
      </c>
      <c r="F73" s="170">
        <v>0</v>
      </c>
      <c r="G73" s="170">
        <v>0</v>
      </c>
      <c r="H73" s="170">
        <v>2</v>
      </c>
      <c r="I73" s="170">
        <v>3</v>
      </c>
      <c r="J73" s="170">
        <v>2</v>
      </c>
      <c r="K73" s="170">
        <v>5</v>
      </c>
      <c r="L73" s="170">
        <v>3</v>
      </c>
      <c r="M73" s="170">
        <v>4</v>
      </c>
      <c r="N73" s="170">
        <f t="shared" si="6"/>
        <v>24</v>
      </c>
    </row>
    <row r="74" spans="1:14" hidden="1" x14ac:dyDescent="0.35">
      <c r="A74" s="170" t="s">
        <v>343</v>
      </c>
      <c r="B74" s="170">
        <v>0</v>
      </c>
      <c r="C74" s="170">
        <v>0</v>
      </c>
      <c r="D74" s="170">
        <v>0</v>
      </c>
      <c r="E74" s="170">
        <v>1</v>
      </c>
      <c r="F74" s="170">
        <v>0</v>
      </c>
      <c r="G74" s="170">
        <v>1</v>
      </c>
      <c r="H74" s="170">
        <v>0</v>
      </c>
      <c r="I74" s="170">
        <v>0</v>
      </c>
      <c r="J74" s="170">
        <v>0</v>
      </c>
      <c r="K74" s="170">
        <v>0</v>
      </c>
      <c r="L74" s="170">
        <v>1</v>
      </c>
      <c r="M74" s="170">
        <v>0</v>
      </c>
      <c r="N74" s="170">
        <f t="shared" si="6"/>
        <v>3</v>
      </c>
    </row>
    <row r="75" spans="1:14" hidden="1" x14ac:dyDescent="0.35">
      <c r="A75" s="170" t="s">
        <v>342</v>
      </c>
      <c r="B75" s="170">
        <v>0</v>
      </c>
      <c r="C75" s="170">
        <v>0</v>
      </c>
      <c r="D75" s="170">
        <v>1</v>
      </c>
      <c r="E75" s="170">
        <v>1</v>
      </c>
      <c r="F75" s="170">
        <v>0</v>
      </c>
      <c r="G75" s="170">
        <v>2</v>
      </c>
      <c r="H75" s="170">
        <v>1</v>
      </c>
      <c r="I75" s="170">
        <v>0</v>
      </c>
      <c r="J75" s="170">
        <v>3</v>
      </c>
      <c r="K75" s="170">
        <v>4</v>
      </c>
      <c r="L75" s="170">
        <v>0</v>
      </c>
      <c r="M75" s="170">
        <v>0</v>
      </c>
      <c r="N75" s="170">
        <f t="shared" si="6"/>
        <v>12</v>
      </c>
    </row>
    <row r="76" spans="1:14" hidden="1" x14ac:dyDescent="0.35">
      <c r="A76" s="170" t="s">
        <v>341</v>
      </c>
      <c r="B76" s="170">
        <v>0</v>
      </c>
      <c r="C76" s="170">
        <v>0</v>
      </c>
      <c r="D76" s="170">
        <v>0</v>
      </c>
      <c r="E76" s="170">
        <v>2</v>
      </c>
      <c r="F76" s="170">
        <v>0</v>
      </c>
      <c r="G76" s="170">
        <v>2</v>
      </c>
      <c r="H76" s="170">
        <v>0</v>
      </c>
      <c r="I76" s="170">
        <v>0</v>
      </c>
      <c r="J76" s="170">
        <v>1</v>
      </c>
      <c r="K76" s="170">
        <v>1</v>
      </c>
      <c r="L76" s="170">
        <v>1</v>
      </c>
      <c r="M76" s="170">
        <v>0</v>
      </c>
      <c r="N76" s="170">
        <f t="shared" si="6"/>
        <v>7</v>
      </c>
    </row>
    <row r="77" spans="1:14" hidden="1" x14ac:dyDescent="0.35">
      <c r="A77" s="170" t="s">
        <v>340</v>
      </c>
      <c r="B77" s="170">
        <v>12</v>
      </c>
      <c r="C77" s="170">
        <v>12</v>
      </c>
      <c r="D77" s="170">
        <v>33</v>
      </c>
      <c r="E77" s="170">
        <v>23</v>
      </c>
      <c r="F77" s="170">
        <v>25</v>
      </c>
      <c r="G77" s="170">
        <v>34</v>
      </c>
      <c r="H77" s="170">
        <v>27</v>
      </c>
      <c r="I77" s="170">
        <v>19</v>
      </c>
      <c r="J77" s="170">
        <v>31</v>
      </c>
      <c r="K77" s="170">
        <v>36</v>
      </c>
      <c r="L77" s="170">
        <v>19</v>
      </c>
      <c r="M77" s="170">
        <v>25</v>
      </c>
      <c r="N77" s="170">
        <f t="shared" si="6"/>
        <v>296</v>
      </c>
    </row>
    <row r="78" spans="1:14" hidden="1" x14ac:dyDescent="0.35">
      <c r="A78" s="170" t="s">
        <v>339</v>
      </c>
      <c r="B78" s="170">
        <v>1</v>
      </c>
      <c r="C78" s="170">
        <v>0</v>
      </c>
      <c r="D78" s="170">
        <v>0</v>
      </c>
      <c r="E78" s="170">
        <v>0</v>
      </c>
      <c r="F78" s="170">
        <v>0</v>
      </c>
      <c r="G78" s="170">
        <v>0</v>
      </c>
      <c r="H78" s="170">
        <v>0</v>
      </c>
      <c r="I78" s="170">
        <v>0</v>
      </c>
      <c r="J78" s="170">
        <v>0</v>
      </c>
      <c r="K78" s="170">
        <v>0</v>
      </c>
      <c r="L78" s="170">
        <v>0</v>
      </c>
      <c r="M78" s="170">
        <v>0</v>
      </c>
      <c r="N78" s="170">
        <f t="shared" si="6"/>
        <v>1</v>
      </c>
    </row>
    <row r="79" spans="1:14" hidden="1" x14ac:dyDescent="0.35">
      <c r="A79" s="170" t="s">
        <v>338</v>
      </c>
      <c r="B79" s="170">
        <v>0</v>
      </c>
      <c r="C79" s="170">
        <v>0</v>
      </c>
      <c r="D79" s="170">
        <v>0</v>
      </c>
      <c r="E79" s="170">
        <v>1</v>
      </c>
      <c r="F79" s="170">
        <v>0</v>
      </c>
      <c r="G79" s="170">
        <v>2</v>
      </c>
      <c r="H79" s="170">
        <v>0</v>
      </c>
      <c r="I79" s="170">
        <v>0</v>
      </c>
      <c r="J79" s="170">
        <v>1</v>
      </c>
      <c r="K79" s="170">
        <v>0</v>
      </c>
      <c r="L79" s="170">
        <v>0</v>
      </c>
      <c r="M79" s="170">
        <v>0</v>
      </c>
      <c r="N79" s="170">
        <f t="shared" si="6"/>
        <v>4</v>
      </c>
    </row>
    <row r="80" spans="1:14" hidden="1" x14ac:dyDescent="0.35">
      <c r="A80" s="170" t="s">
        <v>337</v>
      </c>
      <c r="B80" s="170">
        <v>1</v>
      </c>
      <c r="C80" s="170">
        <v>0</v>
      </c>
      <c r="D80" s="170">
        <v>0</v>
      </c>
      <c r="E80" s="170">
        <v>2</v>
      </c>
      <c r="F80" s="170">
        <v>0</v>
      </c>
      <c r="G80" s="170">
        <v>0</v>
      </c>
      <c r="H80" s="170">
        <v>2</v>
      </c>
      <c r="I80" s="170">
        <v>1</v>
      </c>
      <c r="J80" s="170">
        <v>3</v>
      </c>
      <c r="K80" s="170">
        <v>1</v>
      </c>
      <c r="L80" s="170">
        <v>0</v>
      </c>
      <c r="M80" s="170">
        <v>0</v>
      </c>
      <c r="N80" s="170">
        <f t="shared" si="6"/>
        <v>10</v>
      </c>
    </row>
    <row r="81" spans="1:14" hidden="1" x14ac:dyDescent="0.35">
      <c r="A81" s="170" t="s">
        <v>336</v>
      </c>
      <c r="B81" s="170">
        <v>0</v>
      </c>
      <c r="C81" s="170">
        <v>0</v>
      </c>
      <c r="D81" s="170">
        <v>0</v>
      </c>
      <c r="E81" s="170">
        <v>0</v>
      </c>
      <c r="F81" s="170">
        <v>1</v>
      </c>
      <c r="G81" s="170">
        <v>1</v>
      </c>
      <c r="H81" s="170">
        <v>1</v>
      </c>
      <c r="I81" s="170">
        <v>1</v>
      </c>
      <c r="L81" s="170">
        <v>0</v>
      </c>
      <c r="M81" s="170">
        <v>4</v>
      </c>
      <c r="N81" s="170">
        <f t="shared" si="6"/>
        <v>8</v>
      </c>
    </row>
    <row r="82" spans="1:14" hidden="1" x14ac:dyDescent="0.35">
      <c r="B82" s="170">
        <f t="shared" ref="B82:M82" si="7">SUM(B66:B81)</f>
        <v>25</v>
      </c>
      <c r="C82" s="170">
        <f t="shared" si="7"/>
        <v>20</v>
      </c>
      <c r="D82" s="170">
        <f t="shared" si="7"/>
        <v>50</v>
      </c>
      <c r="E82" s="170">
        <f t="shared" si="7"/>
        <v>36</v>
      </c>
      <c r="F82" s="170">
        <f t="shared" si="7"/>
        <v>29</v>
      </c>
      <c r="G82" s="170">
        <f t="shared" si="7"/>
        <v>56</v>
      </c>
      <c r="H82" s="170">
        <f t="shared" si="7"/>
        <v>36</v>
      </c>
      <c r="I82" s="170">
        <f t="shared" si="7"/>
        <v>35</v>
      </c>
      <c r="J82" s="170">
        <f t="shared" si="7"/>
        <v>53</v>
      </c>
      <c r="K82" s="170">
        <f t="shared" si="7"/>
        <v>61</v>
      </c>
      <c r="L82" s="170">
        <f t="shared" si="7"/>
        <v>41</v>
      </c>
      <c r="M82" s="170">
        <f t="shared" si="7"/>
        <v>51</v>
      </c>
      <c r="N82" s="170">
        <f t="shared" si="6"/>
        <v>493</v>
      </c>
    </row>
    <row r="84" spans="1:14" x14ac:dyDescent="0.35">
      <c r="B84" s="170">
        <v>2021</v>
      </c>
      <c r="C84" s="170">
        <v>2022</v>
      </c>
      <c r="D84" s="170">
        <v>2023</v>
      </c>
    </row>
    <row r="85" spans="1:14" x14ac:dyDescent="0.35">
      <c r="A85" s="170" t="s">
        <v>351</v>
      </c>
      <c r="B85" s="170">
        <f t="shared" ref="B85:B90" si="8">SUM(B46:K46)</f>
        <v>18</v>
      </c>
      <c r="C85" s="170">
        <f t="shared" ref="C85:C100" si="9">SUM(B24:F24)</f>
        <v>5</v>
      </c>
      <c r="D85" s="170">
        <f>N3</f>
        <v>5</v>
      </c>
    </row>
    <row r="86" spans="1:14" x14ac:dyDescent="0.35">
      <c r="A86" s="170" t="s">
        <v>350</v>
      </c>
      <c r="B86" s="170">
        <f t="shared" si="8"/>
        <v>4</v>
      </c>
      <c r="C86" s="170">
        <f t="shared" si="9"/>
        <v>4</v>
      </c>
      <c r="D86" s="170">
        <f t="shared" ref="D86:D101" si="10">N4</f>
        <v>3</v>
      </c>
    </row>
    <row r="87" spans="1:14" x14ac:dyDescent="0.35">
      <c r="A87" s="170" t="s">
        <v>349</v>
      </c>
      <c r="B87" s="170">
        <f t="shared" si="8"/>
        <v>28</v>
      </c>
      <c r="C87" s="170">
        <f t="shared" si="9"/>
        <v>14</v>
      </c>
      <c r="D87" s="170">
        <f t="shared" si="10"/>
        <v>27</v>
      </c>
    </row>
    <row r="88" spans="1:14" x14ac:dyDescent="0.35">
      <c r="A88" s="170" t="s">
        <v>348</v>
      </c>
      <c r="B88" s="170">
        <f t="shared" si="8"/>
        <v>4</v>
      </c>
      <c r="C88" s="170">
        <f t="shared" si="9"/>
        <v>1</v>
      </c>
      <c r="D88" s="170">
        <f t="shared" si="10"/>
        <v>12</v>
      </c>
    </row>
    <row r="89" spans="1:14" x14ac:dyDescent="0.35">
      <c r="A89" s="170" t="s">
        <v>347</v>
      </c>
      <c r="B89" s="170">
        <f t="shared" si="8"/>
        <v>74</v>
      </c>
      <c r="C89" s="170">
        <f t="shared" si="9"/>
        <v>44</v>
      </c>
      <c r="D89" s="170">
        <f t="shared" si="10"/>
        <v>47</v>
      </c>
    </row>
    <row r="90" spans="1:14" x14ac:dyDescent="0.35">
      <c r="A90" s="170" t="s">
        <v>346</v>
      </c>
      <c r="B90" s="170">
        <f t="shared" si="8"/>
        <v>11</v>
      </c>
      <c r="C90" s="170">
        <f t="shared" si="9"/>
        <v>2</v>
      </c>
      <c r="D90" s="170">
        <f t="shared" si="10"/>
        <v>5</v>
      </c>
    </row>
    <row r="91" spans="1:14" x14ac:dyDescent="0.35">
      <c r="A91" s="170" t="s">
        <v>345</v>
      </c>
      <c r="B91" s="170">
        <f t="shared" ref="B91:B100" si="11">SUM(B52:K52)</f>
        <v>5</v>
      </c>
      <c r="C91" s="170">
        <f t="shared" si="9"/>
        <v>4</v>
      </c>
      <c r="D91" s="170">
        <f t="shared" si="10"/>
        <v>0</v>
      </c>
    </row>
    <row r="92" spans="1:14" x14ac:dyDescent="0.35">
      <c r="A92" s="170" t="s">
        <v>344</v>
      </c>
      <c r="B92" s="170">
        <f t="shared" si="11"/>
        <v>17</v>
      </c>
      <c r="C92" s="170">
        <f t="shared" si="9"/>
        <v>14</v>
      </c>
      <c r="D92" s="170">
        <f t="shared" si="10"/>
        <v>10</v>
      </c>
    </row>
    <row r="93" spans="1:14" x14ac:dyDescent="0.35">
      <c r="A93" s="170" t="s">
        <v>343</v>
      </c>
      <c r="B93" s="170">
        <f t="shared" si="11"/>
        <v>2</v>
      </c>
      <c r="C93" s="170">
        <f t="shared" si="9"/>
        <v>3</v>
      </c>
      <c r="D93" s="170">
        <f t="shared" si="10"/>
        <v>2</v>
      </c>
    </row>
    <row r="94" spans="1:14" x14ac:dyDescent="0.35">
      <c r="A94" s="170" t="s">
        <v>342</v>
      </c>
      <c r="B94" s="170">
        <f t="shared" si="11"/>
        <v>3</v>
      </c>
      <c r="C94" s="170">
        <f t="shared" si="9"/>
        <v>0</v>
      </c>
      <c r="D94" s="170">
        <f t="shared" si="10"/>
        <v>14</v>
      </c>
    </row>
    <row r="95" spans="1:14" x14ac:dyDescent="0.35">
      <c r="A95" s="170" t="s">
        <v>341</v>
      </c>
      <c r="B95" s="170">
        <f t="shared" si="11"/>
        <v>10</v>
      </c>
      <c r="C95" s="170">
        <f t="shared" si="9"/>
        <v>11</v>
      </c>
      <c r="D95" s="170">
        <f t="shared" si="10"/>
        <v>1</v>
      </c>
    </row>
    <row r="96" spans="1:14" x14ac:dyDescent="0.35">
      <c r="A96" s="170" t="s">
        <v>340</v>
      </c>
      <c r="B96" s="170">
        <f t="shared" si="11"/>
        <v>211</v>
      </c>
      <c r="C96" s="170">
        <f t="shared" si="9"/>
        <v>38</v>
      </c>
      <c r="D96" s="170">
        <f t="shared" si="10"/>
        <v>136</v>
      </c>
    </row>
    <row r="97" spans="1:4" x14ac:dyDescent="0.35">
      <c r="A97" s="170" t="s">
        <v>339</v>
      </c>
      <c r="B97" s="170">
        <f t="shared" si="11"/>
        <v>2</v>
      </c>
      <c r="C97" s="170">
        <f t="shared" si="9"/>
        <v>2</v>
      </c>
      <c r="D97" s="170">
        <f t="shared" si="10"/>
        <v>0</v>
      </c>
    </row>
    <row r="98" spans="1:4" x14ac:dyDescent="0.35">
      <c r="A98" s="170" t="s">
        <v>338</v>
      </c>
      <c r="B98" s="170">
        <f t="shared" si="11"/>
        <v>4</v>
      </c>
      <c r="C98" s="170">
        <f t="shared" si="9"/>
        <v>4</v>
      </c>
      <c r="D98" s="170">
        <f t="shared" si="10"/>
        <v>0</v>
      </c>
    </row>
    <row r="99" spans="1:4" x14ac:dyDescent="0.35">
      <c r="A99" s="170" t="s">
        <v>337</v>
      </c>
      <c r="B99" s="170">
        <f t="shared" si="11"/>
        <v>8</v>
      </c>
      <c r="C99" s="170">
        <f t="shared" si="9"/>
        <v>3</v>
      </c>
      <c r="D99" s="170">
        <f t="shared" si="10"/>
        <v>4</v>
      </c>
    </row>
    <row r="100" spans="1:4" x14ac:dyDescent="0.35">
      <c r="A100" s="170" t="s">
        <v>336</v>
      </c>
      <c r="B100" s="170">
        <f t="shared" si="11"/>
        <v>14</v>
      </c>
      <c r="C100" s="170">
        <f t="shared" si="9"/>
        <v>1</v>
      </c>
      <c r="D100" s="170">
        <f t="shared" si="10"/>
        <v>4</v>
      </c>
    </row>
    <row r="101" spans="1:4" x14ac:dyDescent="0.35">
      <c r="A101" s="170" t="s">
        <v>24</v>
      </c>
      <c r="B101" s="170">
        <f>SUM(B62:K62)</f>
        <v>415</v>
      </c>
      <c r="C101" s="170">
        <f>SUM(C85:C100)</f>
        <v>150</v>
      </c>
      <c r="D101" s="170">
        <f t="shared" si="10"/>
        <v>270</v>
      </c>
    </row>
    <row r="103" spans="1:4" hidden="1" x14ac:dyDescent="0.35"/>
    <row r="104" spans="1:4" hidden="1" x14ac:dyDescent="0.35">
      <c r="B104" s="170">
        <v>2020</v>
      </c>
      <c r="C104" s="170">
        <v>2021</v>
      </c>
    </row>
    <row r="105" spans="1:4" hidden="1" x14ac:dyDescent="0.35">
      <c r="A105" s="170" t="s">
        <v>351</v>
      </c>
      <c r="B105" s="170">
        <f t="shared" ref="B105:B121" si="12">SUM(B86:M86)</f>
        <v>11</v>
      </c>
      <c r="C105" s="170">
        <f t="shared" ref="C105:C121" si="13">SUM(B66:M66)</f>
        <v>7</v>
      </c>
    </row>
    <row r="106" spans="1:4" hidden="1" x14ac:dyDescent="0.35">
      <c r="A106" s="170" t="s">
        <v>350</v>
      </c>
      <c r="B106" s="170">
        <f t="shared" si="12"/>
        <v>69</v>
      </c>
      <c r="C106" s="170">
        <f t="shared" si="13"/>
        <v>2</v>
      </c>
    </row>
    <row r="107" spans="1:4" hidden="1" x14ac:dyDescent="0.35">
      <c r="A107" s="170" t="s">
        <v>349</v>
      </c>
      <c r="B107" s="170">
        <f t="shared" si="12"/>
        <v>17</v>
      </c>
      <c r="C107" s="170">
        <f t="shared" si="13"/>
        <v>16</v>
      </c>
    </row>
    <row r="108" spans="1:4" hidden="1" x14ac:dyDescent="0.35">
      <c r="A108" s="170" t="s">
        <v>348</v>
      </c>
      <c r="B108" s="170">
        <f t="shared" si="12"/>
        <v>165</v>
      </c>
      <c r="C108" s="170">
        <f t="shared" si="13"/>
        <v>4</v>
      </c>
    </row>
    <row r="109" spans="1:4" hidden="1" x14ac:dyDescent="0.35">
      <c r="A109" s="170" t="s">
        <v>347</v>
      </c>
      <c r="B109" s="170">
        <f t="shared" si="12"/>
        <v>18</v>
      </c>
      <c r="C109" s="170">
        <f t="shared" si="13"/>
        <v>68</v>
      </c>
    </row>
    <row r="110" spans="1:4" hidden="1" x14ac:dyDescent="0.35">
      <c r="A110" s="170" t="s">
        <v>346</v>
      </c>
      <c r="B110" s="170">
        <f t="shared" si="12"/>
        <v>9</v>
      </c>
      <c r="C110" s="170">
        <f t="shared" si="13"/>
        <v>31</v>
      </c>
    </row>
    <row r="111" spans="1:4" hidden="1" x14ac:dyDescent="0.35">
      <c r="A111" s="170" t="s">
        <v>345</v>
      </c>
      <c r="B111" s="170">
        <f t="shared" si="12"/>
        <v>41</v>
      </c>
      <c r="C111" s="170">
        <f t="shared" si="13"/>
        <v>0</v>
      </c>
    </row>
    <row r="112" spans="1:4" hidden="1" x14ac:dyDescent="0.35">
      <c r="A112" s="170" t="s">
        <v>344</v>
      </c>
      <c r="B112" s="170">
        <f t="shared" si="12"/>
        <v>7</v>
      </c>
      <c r="C112" s="170">
        <f t="shared" si="13"/>
        <v>24</v>
      </c>
    </row>
    <row r="113" spans="1:3" hidden="1" x14ac:dyDescent="0.35">
      <c r="A113" s="170" t="s">
        <v>343</v>
      </c>
      <c r="B113" s="170">
        <f t="shared" si="12"/>
        <v>17</v>
      </c>
      <c r="C113" s="170">
        <f t="shared" si="13"/>
        <v>3</v>
      </c>
    </row>
    <row r="114" spans="1:3" hidden="1" x14ac:dyDescent="0.35">
      <c r="A114" s="170" t="s">
        <v>342</v>
      </c>
      <c r="B114" s="170">
        <f t="shared" si="12"/>
        <v>22</v>
      </c>
      <c r="C114" s="170">
        <f t="shared" si="13"/>
        <v>12</v>
      </c>
    </row>
    <row r="115" spans="1:3" hidden="1" x14ac:dyDescent="0.35">
      <c r="A115" s="170" t="s">
        <v>341</v>
      </c>
      <c r="B115" s="170">
        <f t="shared" si="12"/>
        <v>385</v>
      </c>
      <c r="C115" s="170">
        <f t="shared" si="13"/>
        <v>7</v>
      </c>
    </row>
    <row r="116" spans="1:3" hidden="1" x14ac:dyDescent="0.35">
      <c r="A116" s="170" t="s">
        <v>340</v>
      </c>
      <c r="B116" s="170">
        <f t="shared" si="12"/>
        <v>4</v>
      </c>
      <c r="C116" s="170">
        <f t="shared" si="13"/>
        <v>296</v>
      </c>
    </row>
    <row r="117" spans="1:3" hidden="1" x14ac:dyDescent="0.35">
      <c r="A117" s="170" t="s">
        <v>339</v>
      </c>
      <c r="B117" s="170">
        <f t="shared" si="12"/>
        <v>8</v>
      </c>
      <c r="C117" s="170">
        <f t="shared" si="13"/>
        <v>1</v>
      </c>
    </row>
    <row r="118" spans="1:3" hidden="1" x14ac:dyDescent="0.35">
      <c r="A118" s="170" t="s">
        <v>338</v>
      </c>
      <c r="B118" s="170">
        <f t="shared" si="12"/>
        <v>15</v>
      </c>
      <c r="C118" s="170">
        <f t="shared" si="13"/>
        <v>4</v>
      </c>
    </row>
    <row r="119" spans="1:3" hidden="1" x14ac:dyDescent="0.35">
      <c r="A119" s="170" t="s">
        <v>337</v>
      </c>
      <c r="B119" s="170">
        <f t="shared" si="12"/>
        <v>19</v>
      </c>
      <c r="C119" s="170">
        <f t="shared" si="13"/>
        <v>10</v>
      </c>
    </row>
    <row r="120" spans="1:3" hidden="1" x14ac:dyDescent="0.35">
      <c r="A120" s="170" t="s">
        <v>336</v>
      </c>
      <c r="B120" s="170">
        <f t="shared" si="12"/>
        <v>835</v>
      </c>
      <c r="C120" s="170">
        <f t="shared" si="13"/>
        <v>8</v>
      </c>
    </row>
    <row r="121" spans="1:3" hidden="1" x14ac:dyDescent="0.35">
      <c r="A121" s="170" t="s">
        <v>24</v>
      </c>
      <c r="B121" s="170">
        <f t="shared" si="12"/>
        <v>0</v>
      </c>
      <c r="C121" s="170">
        <f t="shared" si="13"/>
        <v>493</v>
      </c>
    </row>
    <row r="122" spans="1:3" hidden="1" x14ac:dyDescent="0.35"/>
  </sheetData>
  <mergeCells count="4">
    <mergeCell ref="A44:M44"/>
    <mergeCell ref="A64:M64"/>
    <mergeCell ref="A22:M22"/>
    <mergeCell ref="A1:M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00"/>
  </sheetPr>
  <dimension ref="A1:FR1000"/>
  <sheetViews>
    <sheetView workbookViewId="0">
      <selection activeCell="P106" sqref="P106"/>
    </sheetView>
  </sheetViews>
  <sheetFormatPr defaultColWidth="12.58203125" defaultRowHeight="15" customHeight="1" x14ac:dyDescent="0.3"/>
  <cols>
    <col min="1" max="2" width="7.58203125" customWidth="1"/>
    <col min="3" max="3" width="10.58203125" customWidth="1"/>
    <col min="4" max="5" width="7.58203125" customWidth="1"/>
    <col min="6" max="6" width="10.58203125" customWidth="1"/>
    <col min="7" max="7" width="7.58203125" customWidth="1"/>
    <col min="8" max="8" width="9.58203125" customWidth="1"/>
    <col min="9" max="9" width="7.58203125" customWidth="1"/>
    <col min="10" max="10" width="10.08203125" bestFit="1" customWidth="1"/>
    <col min="11" max="13" width="7.58203125" customWidth="1"/>
    <col min="14" max="14" width="19.08203125" customWidth="1"/>
    <col min="15" max="174" width="7.58203125" customWidth="1"/>
  </cols>
  <sheetData>
    <row r="1" spans="1:174" ht="14.25" customHeight="1" x14ac:dyDescent="0.5">
      <c r="A1" s="57"/>
      <c r="B1" s="263" t="s">
        <v>215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  <c r="N1" s="57"/>
    </row>
    <row r="2" spans="1:174" ht="14.25" customHeight="1" x14ac:dyDescent="0.35">
      <c r="A2" s="57"/>
      <c r="B2" s="266" t="s">
        <v>426</v>
      </c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57"/>
    </row>
    <row r="3" spans="1:174" ht="14.25" customHeight="1" x14ac:dyDescent="0.35">
      <c r="A3" s="57"/>
      <c r="B3" s="267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9"/>
      <c r="N3" s="57"/>
      <c r="FR3" s="2">
        <v>366</v>
      </c>
    </row>
    <row r="4" spans="1:174" ht="14.25" customHeight="1" x14ac:dyDescent="0.35">
      <c r="A4" s="57"/>
      <c r="B4" s="270"/>
      <c r="C4" s="271"/>
      <c r="D4" s="58" t="s">
        <v>216</v>
      </c>
      <c r="E4" s="58" t="s">
        <v>98</v>
      </c>
      <c r="F4" s="58" t="s">
        <v>217</v>
      </c>
      <c r="G4" s="58" t="s">
        <v>98</v>
      </c>
      <c r="H4" s="58" t="s">
        <v>218</v>
      </c>
      <c r="I4" s="58" t="s">
        <v>98</v>
      </c>
      <c r="J4" s="58" t="s">
        <v>219</v>
      </c>
      <c r="K4" s="58" t="s">
        <v>98</v>
      </c>
      <c r="L4" s="59" t="s">
        <v>220</v>
      </c>
      <c r="M4" s="60" t="s">
        <v>98</v>
      </c>
      <c r="N4" s="57"/>
      <c r="FR4" s="2">
        <v>106</v>
      </c>
    </row>
    <row r="5" spans="1:174" ht="14.25" customHeight="1" x14ac:dyDescent="0.35">
      <c r="A5" s="57"/>
      <c r="B5" s="272" t="s">
        <v>21</v>
      </c>
      <c r="C5" s="261"/>
      <c r="D5" s="61"/>
      <c r="E5" s="61"/>
      <c r="F5" s="61"/>
      <c r="G5" s="61"/>
      <c r="H5" s="61"/>
      <c r="I5" s="61"/>
      <c r="J5" s="61"/>
      <c r="K5" s="61"/>
      <c r="L5" s="62"/>
      <c r="M5" s="63"/>
      <c r="N5" s="57"/>
      <c r="FR5" s="2">
        <v>340</v>
      </c>
    </row>
    <row r="6" spans="1:174" ht="14.25" customHeight="1" x14ac:dyDescent="0.35">
      <c r="A6" s="57"/>
      <c r="B6" s="273" t="s">
        <v>221</v>
      </c>
      <c r="C6" s="261"/>
      <c r="D6" s="64">
        <v>1238</v>
      </c>
      <c r="E6" s="65"/>
      <c r="F6" s="65">
        <v>831181639</v>
      </c>
      <c r="G6" s="65"/>
      <c r="H6" s="65">
        <v>671390</v>
      </c>
      <c r="I6" s="65"/>
      <c r="J6" s="65">
        <v>539000</v>
      </c>
      <c r="K6" s="65"/>
      <c r="L6" s="66">
        <v>474</v>
      </c>
      <c r="M6" s="65"/>
      <c r="N6" s="57"/>
      <c r="FQ6" s="2">
        <v>205</v>
      </c>
      <c r="FR6" s="2">
        <v>210</v>
      </c>
    </row>
    <row r="7" spans="1:174" ht="14.25" customHeight="1" x14ac:dyDescent="0.35">
      <c r="A7" s="57"/>
      <c r="B7" s="273" t="s">
        <v>222</v>
      </c>
      <c r="C7" s="261"/>
      <c r="D7" s="64">
        <v>1626</v>
      </c>
      <c r="E7" s="64"/>
      <c r="F7" s="65">
        <v>1204003817</v>
      </c>
      <c r="G7" s="64"/>
      <c r="H7" s="65">
        <v>740469</v>
      </c>
      <c r="I7" s="64"/>
      <c r="J7" s="65">
        <v>571595</v>
      </c>
      <c r="K7" s="64"/>
      <c r="L7" s="66">
        <v>561</v>
      </c>
      <c r="M7" s="67"/>
      <c r="N7" s="68" t="s">
        <v>223</v>
      </c>
      <c r="FR7" s="2">
        <v>251</v>
      </c>
    </row>
    <row r="8" spans="1:174" ht="14.25" customHeight="1" x14ac:dyDescent="0.35">
      <c r="A8" s="57"/>
      <c r="B8" s="273" t="s">
        <v>224</v>
      </c>
      <c r="C8" s="261"/>
      <c r="D8" s="69">
        <f>D6-D7</f>
        <v>-388</v>
      </c>
      <c r="E8" s="70">
        <f>D8/D7</f>
        <v>-0.23862238622386223</v>
      </c>
      <c r="F8" s="71">
        <f>F6-F7</f>
        <v>-372822178</v>
      </c>
      <c r="G8" s="70">
        <f>F8/F7</f>
        <v>-0.30965199008168925</v>
      </c>
      <c r="H8" s="71">
        <f>H6-H7</f>
        <v>-69079</v>
      </c>
      <c r="I8" s="70">
        <f>H8/H7</f>
        <v>-9.3290873757037776E-2</v>
      </c>
      <c r="J8" s="71">
        <f>J6-J7</f>
        <v>-32595</v>
      </c>
      <c r="K8" s="70">
        <f>J8/J7</f>
        <v>-5.702464157314182E-2</v>
      </c>
      <c r="L8" s="69">
        <f>L6-L7</f>
        <v>-87</v>
      </c>
      <c r="M8" s="72">
        <f>L8/L7</f>
        <v>-0.15508021390374332</v>
      </c>
      <c r="N8" s="57"/>
      <c r="FR8" s="2">
        <v>73</v>
      </c>
    </row>
    <row r="9" spans="1:174" ht="14.25" customHeight="1" x14ac:dyDescent="0.35">
      <c r="A9" s="57"/>
      <c r="B9" s="272" t="s">
        <v>109</v>
      </c>
      <c r="C9" s="261"/>
      <c r="D9" s="64"/>
      <c r="E9" s="64"/>
      <c r="F9" s="64"/>
      <c r="G9" s="64"/>
      <c r="H9" s="64"/>
      <c r="I9" s="64"/>
      <c r="J9" s="64"/>
      <c r="K9" s="64"/>
      <c r="L9" s="73"/>
      <c r="M9" s="67"/>
      <c r="N9" s="57"/>
      <c r="FR9" s="2">
        <v>127</v>
      </c>
    </row>
    <row r="10" spans="1:174" ht="14.25" customHeight="1" x14ac:dyDescent="0.35">
      <c r="A10" s="57"/>
      <c r="B10" s="273" t="s">
        <v>225</v>
      </c>
      <c r="C10" s="261"/>
      <c r="D10" s="64">
        <v>351</v>
      </c>
      <c r="E10" s="64"/>
      <c r="F10" s="65">
        <v>61794945</v>
      </c>
      <c r="G10" s="64"/>
      <c r="H10" s="65">
        <v>176053</v>
      </c>
      <c r="I10" s="64"/>
      <c r="J10" s="65">
        <v>130000</v>
      </c>
      <c r="K10" s="64"/>
      <c r="L10" s="66">
        <v>352</v>
      </c>
      <c r="M10" s="67"/>
      <c r="N10" s="57"/>
      <c r="FR10" s="2">
        <v>10</v>
      </c>
    </row>
    <row r="11" spans="1:174" ht="14.25" customHeight="1" x14ac:dyDescent="0.35">
      <c r="A11" s="57"/>
      <c r="B11" s="273" t="s">
        <v>226</v>
      </c>
      <c r="C11" s="261"/>
      <c r="D11" s="64">
        <v>460</v>
      </c>
      <c r="E11" s="64"/>
      <c r="F11" s="65">
        <v>73463493</v>
      </c>
      <c r="G11" s="64"/>
      <c r="H11" s="65">
        <v>159703</v>
      </c>
      <c r="I11" s="64"/>
      <c r="J11" s="65">
        <v>125000</v>
      </c>
      <c r="K11" s="64"/>
      <c r="L11" s="66">
        <v>467</v>
      </c>
      <c r="M11" s="67"/>
      <c r="N11" s="57"/>
      <c r="O11" s="39"/>
      <c r="FR11" s="2">
        <v>1</v>
      </c>
    </row>
    <row r="12" spans="1:174" ht="14.25" customHeight="1" x14ac:dyDescent="0.35">
      <c r="A12" s="57"/>
      <c r="B12" s="273" t="s">
        <v>224</v>
      </c>
      <c r="C12" s="261"/>
      <c r="D12" s="69">
        <f>D10-D11</f>
        <v>-109</v>
      </c>
      <c r="E12" s="70">
        <f>D12/D11</f>
        <v>-0.23695652173913043</v>
      </c>
      <c r="F12" s="71">
        <f>F10-F11</f>
        <v>-11668548</v>
      </c>
      <c r="G12" s="70">
        <f>F12/F11</f>
        <v>-0.15883464729889715</v>
      </c>
      <c r="H12" s="71">
        <f>H10-H11</f>
        <v>16350</v>
      </c>
      <c r="I12" s="70">
        <f>H12/H11</f>
        <v>0.10237753830547955</v>
      </c>
      <c r="J12" s="71">
        <f>J10-J11</f>
        <v>5000</v>
      </c>
      <c r="K12" s="70">
        <f>J12/J11</f>
        <v>0.04</v>
      </c>
      <c r="L12" s="69">
        <v>333</v>
      </c>
      <c r="M12" s="72">
        <f>L12/L11</f>
        <v>0.71306209850107072</v>
      </c>
      <c r="N12" s="57"/>
      <c r="O12" s="74"/>
    </row>
    <row r="13" spans="1:174" ht="14.25" customHeight="1" x14ac:dyDescent="0.35">
      <c r="A13" s="57"/>
      <c r="B13" s="272" t="s">
        <v>23</v>
      </c>
      <c r="C13" s="261"/>
      <c r="D13" s="64"/>
      <c r="E13" s="64"/>
      <c r="F13" s="64"/>
      <c r="G13" s="64"/>
      <c r="H13" s="64"/>
      <c r="I13" s="64"/>
      <c r="J13" s="64"/>
      <c r="K13" s="64"/>
      <c r="L13" s="73"/>
      <c r="M13" s="67"/>
      <c r="N13" s="57"/>
      <c r="O13" s="39"/>
    </row>
    <row r="14" spans="1:174" ht="14.25" customHeight="1" x14ac:dyDescent="0.35">
      <c r="A14" s="57"/>
      <c r="B14" s="273" t="s">
        <v>225</v>
      </c>
      <c r="C14" s="261"/>
      <c r="D14" s="74">
        <v>15</v>
      </c>
      <c r="E14" s="64"/>
      <c r="F14" s="65">
        <v>14259990</v>
      </c>
      <c r="G14" s="64"/>
      <c r="H14" s="65">
        <v>289000</v>
      </c>
      <c r="I14" s="64"/>
      <c r="J14" s="65">
        <v>500000</v>
      </c>
      <c r="K14" s="64"/>
      <c r="L14" s="66">
        <v>35</v>
      </c>
      <c r="M14" s="67"/>
      <c r="N14" s="57"/>
    </row>
    <row r="15" spans="1:174" ht="14.25" customHeight="1" x14ac:dyDescent="0.35">
      <c r="A15" s="57"/>
      <c r="B15" s="273" t="s">
        <v>226</v>
      </c>
      <c r="C15" s="261"/>
      <c r="D15" s="74">
        <v>33</v>
      </c>
      <c r="E15" s="64"/>
      <c r="F15" s="65">
        <v>30730000</v>
      </c>
      <c r="G15" s="64"/>
      <c r="H15" s="65">
        <v>931212</v>
      </c>
      <c r="I15" s="64"/>
      <c r="J15" s="65">
        <v>660000</v>
      </c>
      <c r="K15" s="64"/>
      <c r="L15" s="66">
        <v>45</v>
      </c>
      <c r="M15" s="67"/>
      <c r="N15" s="57"/>
    </row>
    <row r="16" spans="1:174" ht="14.25" customHeight="1" x14ac:dyDescent="0.35">
      <c r="A16" s="57"/>
      <c r="B16" s="273" t="s">
        <v>224</v>
      </c>
      <c r="C16" s="261"/>
      <c r="D16" s="69">
        <f>D14-D15</f>
        <v>-18</v>
      </c>
      <c r="E16" s="70">
        <f>D16/D15</f>
        <v>-0.54545454545454541</v>
      </c>
      <c r="F16" s="71">
        <f>F14-F15</f>
        <v>-16470010</v>
      </c>
      <c r="G16" s="70">
        <f>F16/F15</f>
        <v>-0.53595867230719163</v>
      </c>
      <c r="H16" s="71">
        <f>H14-H15</f>
        <v>-642212</v>
      </c>
      <c r="I16" s="70">
        <f>H16/H15</f>
        <v>-0.68965176565594088</v>
      </c>
      <c r="J16" s="71">
        <f>J14-J15</f>
        <v>-160000</v>
      </c>
      <c r="K16" s="70">
        <f>J16/J15</f>
        <v>-0.24242424242424243</v>
      </c>
      <c r="L16" s="69">
        <f>L14-L15</f>
        <v>-10</v>
      </c>
      <c r="M16" s="72">
        <f>L16/L15</f>
        <v>-0.22222222222222221</v>
      </c>
      <c r="N16" s="57"/>
      <c r="FR16" s="2">
        <v>9</v>
      </c>
    </row>
    <row r="17" spans="1:174" ht="14.25" customHeight="1" x14ac:dyDescent="0.35">
      <c r="A17" s="57"/>
      <c r="B17" s="272" t="s">
        <v>227</v>
      </c>
      <c r="C17" s="261"/>
      <c r="D17" s="64"/>
      <c r="E17" s="64"/>
      <c r="F17" s="64"/>
      <c r="G17" s="64"/>
      <c r="H17" s="64"/>
      <c r="I17" s="64"/>
      <c r="J17" s="64"/>
      <c r="K17" s="64"/>
      <c r="L17" s="73"/>
      <c r="M17" s="67"/>
      <c r="N17" s="57"/>
      <c r="FR17" s="2">
        <v>5</v>
      </c>
    </row>
    <row r="18" spans="1:174" ht="14.25" customHeight="1" x14ac:dyDescent="0.35">
      <c r="A18" s="57"/>
      <c r="B18" s="273" t="s">
        <v>225</v>
      </c>
      <c r="C18" s="261"/>
      <c r="D18" s="69">
        <f>D6+D10+D14</f>
        <v>1604</v>
      </c>
      <c r="E18" s="75"/>
      <c r="F18" s="71">
        <f>F6+F10+F14</f>
        <v>907236574</v>
      </c>
      <c r="G18" s="64"/>
      <c r="H18" s="65">
        <v>565608</v>
      </c>
      <c r="I18" s="64"/>
      <c r="J18" s="65">
        <v>460000</v>
      </c>
      <c r="K18" s="75"/>
      <c r="L18" s="76">
        <f>L6+L10+L14</f>
        <v>861</v>
      </c>
      <c r="M18" s="67"/>
      <c r="N18" s="57"/>
      <c r="FR18" s="2">
        <v>64</v>
      </c>
    </row>
    <row r="19" spans="1:174" ht="14.25" customHeight="1" x14ac:dyDescent="0.35">
      <c r="A19" s="57"/>
      <c r="B19" s="273" t="s">
        <v>226</v>
      </c>
      <c r="C19" s="261"/>
      <c r="D19" s="69">
        <f>D7+D11+D15</f>
        <v>2119</v>
      </c>
      <c r="E19" s="75"/>
      <c r="F19" s="71">
        <f>F7+F11+F15</f>
        <v>1308197310</v>
      </c>
      <c r="G19" s="64"/>
      <c r="H19" s="65">
        <v>617365</v>
      </c>
      <c r="I19" s="64"/>
      <c r="J19" s="65">
        <v>460000</v>
      </c>
      <c r="K19" s="75"/>
      <c r="L19" s="76">
        <f>L7+L11+L15</f>
        <v>1073</v>
      </c>
      <c r="M19" s="67"/>
      <c r="N19" s="57"/>
      <c r="FR19" s="2">
        <v>760</v>
      </c>
    </row>
    <row r="20" spans="1:174" ht="14.25" customHeight="1" x14ac:dyDescent="0.35">
      <c r="A20" s="57"/>
      <c r="B20" s="274" t="s">
        <v>224</v>
      </c>
      <c r="C20" s="275"/>
      <c r="D20" s="77">
        <f>D18-D19</f>
        <v>-515</v>
      </c>
      <c r="E20" s="78">
        <f>D20/D19</f>
        <v>-0.24303916941953752</v>
      </c>
      <c r="F20" s="79">
        <f>F18-F19</f>
        <v>-400960736</v>
      </c>
      <c r="G20" s="80">
        <f>F20/F19</f>
        <v>-0.30649867029614974</v>
      </c>
      <c r="H20" s="79">
        <f>H18-H19</f>
        <v>-51757</v>
      </c>
      <c r="I20" s="80">
        <f>H20/H19</f>
        <v>-8.3835332420853143E-2</v>
      </c>
      <c r="J20" s="79">
        <f>J18-J19</f>
        <v>0</v>
      </c>
      <c r="K20" s="80">
        <f>J20/J19</f>
        <v>0</v>
      </c>
      <c r="L20" s="81">
        <f>L18-L19</f>
        <v>-212</v>
      </c>
      <c r="M20" s="82">
        <f>L20/L19</f>
        <v>-0.19757688723205966</v>
      </c>
      <c r="N20" s="57"/>
      <c r="FR20" s="2">
        <v>1497</v>
      </c>
    </row>
    <row r="21" spans="1:174" ht="14.25" customHeight="1" x14ac:dyDescent="0.35">
      <c r="A21" s="57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4"/>
      <c r="M21" s="84"/>
      <c r="N21" s="57"/>
      <c r="FR21" s="2">
        <v>9</v>
      </c>
    </row>
    <row r="22" spans="1:174" ht="14.25" customHeight="1" x14ac:dyDescent="0.35">
      <c r="A22" s="57"/>
      <c r="B22" s="276" t="s">
        <v>427</v>
      </c>
      <c r="C22" s="277"/>
      <c r="D22" s="277"/>
      <c r="E22" s="277"/>
      <c r="F22" s="277"/>
      <c r="G22" s="277"/>
      <c r="H22" s="277"/>
      <c r="I22" s="277"/>
      <c r="J22" s="277"/>
      <c r="K22" s="278"/>
      <c r="L22" s="84"/>
      <c r="M22" s="84"/>
      <c r="N22" s="57"/>
      <c r="FR22" s="2">
        <v>2</v>
      </c>
    </row>
    <row r="23" spans="1:174" ht="14.25" customHeight="1" x14ac:dyDescent="0.35">
      <c r="A23" s="57"/>
      <c r="B23" s="279" t="s">
        <v>227</v>
      </c>
      <c r="C23" s="268"/>
      <c r="D23" s="268"/>
      <c r="E23" s="268"/>
      <c r="F23" s="268"/>
      <c r="G23" s="268"/>
      <c r="H23" s="268"/>
      <c r="I23" s="268"/>
      <c r="J23" s="268"/>
      <c r="K23" s="268"/>
      <c r="L23" s="85"/>
      <c r="M23" s="57"/>
      <c r="N23" s="57"/>
      <c r="FR23" s="2">
        <v>0</v>
      </c>
    </row>
    <row r="24" spans="1:174" ht="14.25" customHeight="1" x14ac:dyDescent="0.35">
      <c r="A24" s="57"/>
      <c r="B24" s="280" t="s">
        <v>420</v>
      </c>
      <c r="C24" s="275"/>
      <c r="D24" s="275"/>
      <c r="E24" s="275"/>
      <c r="F24" s="86" t="s">
        <v>229</v>
      </c>
      <c r="G24" s="280" t="s">
        <v>421</v>
      </c>
      <c r="H24" s="275"/>
      <c r="I24" s="275"/>
      <c r="J24" s="275"/>
      <c r="K24" s="281"/>
      <c r="L24" s="85"/>
      <c r="M24" s="57"/>
      <c r="N24" s="57"/>
      <c r="O24" s="282"/>
      <c r="P24" s="275"/>
      <c r="Q24" s="275"/>
      <c r="R24" s="275"/>
      <c r="FR24" s="2">
        <v>402</v>
      </c>
    </row>
    <row r="25" spans="1:174" ht="14.25" customHeight="1" x14ac:dyDescent="0.35">
      <c r="A25" s="57"/>
      <c r="B25" s="270"/>
      <c r="C25" s="271"/>
      <c r="D25" s="58" t="s">
        <v>216</v>
      </c>
      <c r="E25" s="58" t="s">
        <v>98</v>
      </c>
      <c r="F25" s="58" t="s">
        <v>217</v>
      </c>
      <c r="G25" s="58" t="s">
        <v>98</v>
      </c>
      <c r="H25" s="58" t="s">
        <v>218</v>
      </c>
      <c r="I25" s="58" t="s">
        <v>98</v>
      </c>
      <c r="J25" s="58" t="s">
        <v>219</v>
      </c>
      <c r="K25" s="58" t="s">
        <v>98</v>
      </c>
      <c r="L25" s="87"/>
      <c r="M25" s="88"/>
      <c r="N25" s="57"/>
      <c r="FR25" s="2">
        <v>7</v>
      </c>
    </row>
    <row r="26" spans="1:174" ht="14.25" customHeight="1" x14ac:dyDescent="0.35">
      <c r="A26" s="57"/>
      <c r="B26" s="272" t="s">
        <v>21</v>
      </c>
      <c r="C26" s="261"/>
      <c r="D26" s="61"/>
      <c r="E26" s="61"/>
      <c r="F26" s="61"/>
      <c r="G26" s="61"/>
      <c r="H26" s="61"/>
      <c r="I26" s="61"/>
      <c r="J26" s="61"/>
      <c r="K26" s="61"/>
      <c r="L26" s="89"/>
      <c r="M26" s="90"/>
      <c r="N26" s="57"/>
      <c r="FR26" s="2">
        <v>15</v>
      </c>
    </row>
    <row r="27" spans="1:174" ht="14.25" customHeight="1" x14ac:dyDescent="0.35">
      <c r="A27" s="57"/>
      <c r="B27" s="273" t="s">
        <v>221</v>
      </c>
      <c r="C27" s="261"/>
      <c r="D27" s="64">
        <v>1943</v>
      </c>
      <c r="E27" s="65"/>
      <c r="F27" s="65">
        <v>1296986912</v>
      </c>
      <c r="G27" s="65"/>
      <c r="H27" s="65">
        <v>667517</v>
      </c>
      <c r="I27" s="65"/>
      <c r="J27" s="65">
        <v>539000</v>
      </c>
      <c r="K27" s="91"/>
      <c r="L27" s="89"/>
      <c r="M27" s="92"/>
      <c r="N27" s="57"/>
    </row>
    <row r="28" spans="1:174" ht="14.25" customHeight="1" x14ac:dyDescent="0.35">
      <c r="A28" s="57"/>
      <c r="B28" s="273" t="s">
        <v>230</v>
      </c>
      <c r="C28" s="261"/>
      <c r="D28" s="64">
        <v>2858</v>
      </c>
      <c r="E28" s="64"/>
      <c r="F28" s="65">
        <v>1994908136</v>
      </c>
      <c r="G28" s="64"/>
      <c r="H28" s="65">
        <v>698008</v>
      </c>
      <c r="I28" s="64"/>
      <c r="J28" s="65">
        <v>540000</v>
      </c>
      <c r="K28" s="64"/>
      <c r="L28" s="89"/>
      <c r="M28" s="93"/>
      <c r="N28" s="57"/>
    </row>
    <row r="29" spans="1:174" ht="14.25" customHeight="1" x14ac:dyDescent="0.35">
      <c r="A29" s="57"/>
      <c r="B29" s="273" t="s">
        <v>224</v>
      </c>
      <c r="C29" s="261"/>
      <c r="D29" s="69">
        <f>D27-D28</f>
        <v>-915</v>
      </c>
      <c r="E29" s="70">
        <f>D29/D28</f>
        <v>-0.32015395381385586</v>
      </c>
      <c r="F29" s="71">
        <f>F27-F28</f>
        <v>-697921224</v>
      </c>
      <c r="G29" s="70">
        <f>F29/F28</f>
        <v>-0.34985130964446576</v>
      </c>
      <c r="H29" s="71">
        <f>H27-H28</f>
        <v>-30491</v>
      </c>
      <c r="I29" s="70">
        <f>H29/H28</f>
        <v>-4.3682880425439247E-2</v>
      </c>
      <c r="J29" s="71">
        <f>J27-J28</f>
        <v>-1000</v>
      </c>
      <c r="K29" s="70">
        <f>J29/J28</f>
        <v>-1.8518518518518519E-3</v>
      </c>
      <c r="L29" s="90"/>
      <c r="M29" s="93"/>
      <c r="N29" s="57"/>
    </row>
    <row r="30" spans="1:174" ht="14.25" customHeight="1" x14ac:dyDescent="0.35">
      <c r="A30" s="57"/>
      <c r="B30" s="272" t="s">
        <v>109</v>
      </c>
      <c r="C30" s="261"/>
      <c r="D30" s="64"/>
      <c r="E30" s="64"/>
      <c r="F30" s="64"/>
      <c r="G30" s="64"/>
      <c r="H30" s="64"/>
      <c r="I30" s="64"/>
      <c r="J30" s="64"/>
      <c r="K30" s="64"/>
      <c r="L30" s="94"/>
      <c r="M30" s="93"/>
      <c r="N30" s="57"/>
    </row>
    <row r="31" spans="1:174" ht="14.25" customHeight="1" x14ac:dyDescent="0.35">
      <c r="A31" s="57"/>
      <c r="B31" s="273" t="s">
        <v>225</v>
      </c>
      <c r="C31" s="261"/>
      <c r="D31" s="64">
        <v>529</v>
      </c>
      <c r="E31" s="64"/>
      <c r="F31" s="65">
        <v>96211203</v>
      </c>
      <c r="G31" s="64"/>
      <c r="H31" s="65">
        <v>181873</v>
      </c>
      <c r="I31" s="64"/>
      <c r="J31" s="65">
        <v>130000</v>
      </c>
      <c r="K31" s="64"/>
      <c r="L31" s="95"/>
      <c r="M31" s="93"/>
      <c r="N31" s="57"/>
    </row>
    <row r="32" spans="1:174" ht="14.25" customHeight="1" x14ac:dyDescent="0.35">
      <c r="A32" s="57"/>
      <c r="B32" s="273" t="s">
        <v>230</v>
      </c>
      <c r="C32" s="261"/>
      <c r="D32" s="64">
        <v>853</v>
      </c>
      <c r="E32" s="64"/>
      <c r="F32" s="65">
        <v>141915017</v>
      </c>
      <c r="G32" s="64"/>
      <c r="H32" s="65">
        <v>166371</v>
      </c>
      <c r="I32" s="64"/>
      <c r="J32" s="65">
        <v>120000</v>
      </c>
      <c r="K32" s="64"/>
      <c r="L32" s="93"/>
      <c r="M32" s="93"/>
      <c r="N32" s="57"/>
    </row>
    <row r="33" spans="1:174" ht="14.25" customHeight="1" x14ac:dyDescent="0.35">
      <c r="A33" s="57"/>
      <c r="B33" s="273" t="s">
        <v>224</v>
      </c>
      <c r="C33" s="261"/>
      <c r="D33" s="69">
        <f>D31-D32</f>
        <v>-324</v>
      </c>
      <c r="E33" s="70">
        <f>D33/D32</f>
        <v>-0.3798358733880422</v>
      </c>
      <c r="F33" s="71">
        <f>F31-F32</f>
        <v>-45703814</v>
      </c>
      <c r="G33" s="70">
        <f>F33/F32</f>
        <v>-0.32205058327266378</v>
      </c>
      <c r="H33" s="71">
        <f>H31-H32</f>
        <v>15502</v>
      </c>
      <c r="I33" s="70">
        <f>H33/H32</f>
        <v>9.3177296524033643E-2</v>
      </c>
      <c r="J33" s="71">
        <f>J31-J32</f>
        <v>10000</v>
      </c>
      <c r="K33" s="70">
        <f>J33/J32</f>
        <v>8.3333333333333329E-2</v>
      </c>
      <c r="L33" s="96"/>
      <c r="M33" s="93"/>
      <c r="N33" s="57"/>
    </row>
    <row r="34" spans="1:174" ht="14.25" customHeight="1" x14ac:dyDescent="0.35">
      <c r="A34" s="57"/>
      <c r="B34" s="272" t="s">
        <v>23</v>
      </c>
      <c r="C34" s="261"/>
      <c r="D34" s="64"/>
      <c r="E34" s="64"/>
      <c r="F34" s="64"/>
      <c r="G34" s="64"/>
      <c r="H34" s="64"/>
      <c r="I34" s="64"/>
      <c r="J34" s="64"/>
      <c r="K34" s="64"/>
      <c r="L34" s="94"/>
      <c r="M34" s="93"/>
      <c r="N34" s="57"/>
    </row>
    <row r="35" spans="1:174" ht="14.25" customHeight="1" x14ac:dyDescent="0.35">
      <c r="A35" s="57"/>
      <c r="B35" s="273" t="s">
        <v>225</v>
      </c>
      <c r="C35" s="261"/>
      <c r="D35" s="74">
        <v>26</v>
      </c>
      <c r="E35" s="64"/>
      <c r="F35" s="65">
        <v>20598844</v>
      </c>
      <c r="G35" s="64"/>
      <c r="H35" s="65">
        <v>792263</v>
      </c>
      <c r="I35" s="64"/>
      <c r="J35" s="65">
        <v>438500</v>
      </c>
      <c r="K35" s="64"/>
      <c r="L35" s="94"/>
      <c r="M35" s="93"/>
      <c r="N35" s="57"/>
    </row>
    <row r="36" spans="1:174" ht="14.25" customHeight="1" x14ac:dyDescent="0.35">
      <c r="A36" s="57"/>
      <c r="B36" s="273" t="s">
        <v>230</v>
      </c>
      <c r="C36" s="261"/>
      <c r="D36" s="74">
        <v>52</v>
      </c>
      <c r="E36" s="64"/>
      <c r="F36" s="65">
        <v>46570400</v>
      </c>
      <c r="G36" s="64"/>
      <c r="H36" s="65">
        <v>895584</v>
      </c>
      <c r="I36" s="64"/>
      <c r="J36" s="65">
        <v>603500</v>
      </c>
      <c r="K36" s="64"/>
      <c r="L36" s="96"/>
      <c r="M36" s="93"/>
      <c r="N36" s="57"/>
    </row>
    <row r="37" spans="1:174" ht="14.25" customHeight="1" x14ac:dyDescent="0.35">
      <c r="A37" s="57"/>
      <c r="B37" s="273" t="s">
        <v>224</v>
      </c>
      <c r="C37" s="261"/>
      <c r="D37" s="69">
        <f>D35-D36</f>
        <v>-26</v>
      </c>
      <c r="E37" s="70">
        <f>D37/D36</f>
        <v>-0.5</v>
      </c>
      <c r="F37" s="71">
        <f>F35-F36</f>
        <v>-25971556</v>
      </c>
      <c r="G37" s="70">
        <f>F37/F36</f>
        <v>-0.5576837647948053</v>
      </c>
      <c r="H37" s="71">
        <f>H35-H36</f>
        <v>-103321</v>
      </c>
      <c r="I37" s="70">
        <f>H37/H36</f>
        <v>-0.11536717940472362</v>
      </c>
      <c r="J37" s="71">
        <f>J35-J36</f>
        <v>-165000</v>
      </c>
      <c r="K37" s="70">
        <f>J37/J36</f>
        <v>-0.27340513670256833</v>
      </c>
      <c r="L37" s="96"/>
      <c r="M37" s="93"/>
      <c r="N37" s="57"/>
    </row>
    <row r="38" spans="1:174" ht="14.25" customHeight="1" x14ac:dyDescent="0.35">
      <c r="A38" s="57"/>
      <c r="B38" s="272" t="s">
        <v>227</v>
      </c>
      <c r="C38" s="261"/>
      <c r="D38" s="64"/>
      <c r="E38" s="64"/>
      <c r="F38" s="64"/>
      <c r="G38" s="64"/>
      <c r="H38" s="64"/>
      <c r="I38" s="64"/>
      <c r="J38" s="64"/>
      <c r="K38" s="64"/>
      <c r="L38" s="94"/>
      <c r="M38" s="93"/>
      <c r="N38" s="57"/>
    </row>
    <row r="39" spans="1:174" ht="14.25" customHeight="1" x14ac:dyDescent="0.35">
      <c r="A39" s="57"/>
      <c r="B39" s="273" t="s">
        <v>225</v>
      </c>
      <c r="C39" s="261"/>
      <c r="D39" s="69">
        <f>D27+D31+D35</f>
        <v>2498</v>
      </c>
      <c r="E39" s="64"/>
      <c r="F39" s="71">
        <f>F27+F31+F35</f>
        <v>1413796959</v>
      </c>
      <c r="G39" s="64"/>
      <c r="H39" s="65">
        <v>565971</v>
      </c>
      <c r="I39" s="64"/>
      <c r="J39" s="65">
        <v>465000</v>
      </c>
      <c r="K39" s="64"/>
      <c r="L39" s="95"/>
      <c r="M39" s="93"/>
      <c r="N39" s="57"/>
    </row>
    <row r="40" spans="1:174" ht="14.25" customHeight="1" x14ac:dyDescent="0.35">
      <c r="A40" s="57"/>
      <c r="B40" s="273" t="s">
        <v>230</v>
      </c>
      <c r="C40" s="261"/>
      <c r="D40" s="69">
        <f>D28+D32+D36</f>
        <v>3763</v>
      </c>
      <c r="E40" s="64"/>
      <c r="F40" s="71">
        <f>F28+F32+F36</f>
        <v>2183393553</v>
      </c>
      <c r="G40" s="64"/>
      <c r="H40" s="65">
        <v>580226</v>
      </c>
      <c r="I40" s="64"/>
      <c r="J40" s="65">
        <v>445000</v>
      </c>
      <c r="K40" s="64"/>
      <c r="L40" s="96"/>
      <c r="M40" s="93"/>
      <c r="N40" s="57"/>
    </row>
    <row r="41" spans="1:174" ht="14.25" customHeight="1" x14ac:dyDescent="0.35">
      <c r="A41" s="57"/>
      <c r="B41" s="274" t="s">
        <v>224</v>
      </c>
      <c r="C41" s="275"/>
      <c r="D41" s="81">
        <f>D39-D40</f>
        <v>-1265</v>
      </c>
      <c r="E41" s="80">
        <f>D41/D40</f>
        <v>-0.33616795110284348</v>
      </c>
      <c r="F41" s="79">
        <f>F39-F40</f>
        <v>-769596594</v>
      </c>
      <c r="G41" s="80">
        <f>F41/F40</f>
        <v>-0.35247726775714261</v>
      </c>
      <c r="H41" s="79">
        <f>H39-H40</f>
        <v>-14255</v>
      </c>
      <c r="I41" s="80">
        <f>H41/H40</f>
        <v>-2.4568013153495362E-2</v>
      </c>
      <c r="J41" s="79">
        <f>J39-J40</f>
        <v>20000</v>
      </c>
      <c r="K41" s="80">
        <f>J41/J40</f>
        <v>4.49438202247191E-2</v>
      </c>
      <c r="L41" s="96"/>
      <c r="M41" s="93"/>
      <c r="N41" s="57"/>
    </row>
    <row r="42" spans="1:174" ht="14.25" customHeight="1" x14ac:dyDescent="0.35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</row>
    <row r="43" spans="1:174" ht="14.25" customHeight="1" x14ac:dyDescent="0.5">
      <c r="A43" s="97"/>
      <c r="B43" s="283" t="s">
        <v>231</v>
      </c>
      <c r="C43" s="264"/>
      <c r="D43" s="264"/>
      <c r="E43" s="264"/>
      <c r="F43" s="264"/>
      <c r="G43" s="264"/>
      <c r="H43" s="264"/>
      <c r="I43" s="264"/>
      <c r="J43" s="264"/>
      <c r="K43" s="265"/>
      <c r="L43" s="97"/>
      <c r="M43" s="166"/>
      <c r="N43" s="166"/>
    </row>
    <row r="44" spans="1:174" ht="14.25" customHeight="1" thickBot="1" x14ac:dyDescent="0.4">
      <c r="A44" s="97"/>
      <c r="B44" s="276" t="s">
        <v>427</v>
      </c>
      <c r="C44" s="277"/>
      <c r="D44" s="277"/>
      <c r="E44" s="277"/>
      <c r="F44" s="277"/>
      <c r="G44" s="277"/>
      <c r="H44" s="277"/>
      <c r="I44" s="277"/>
      <c r="J44" s="277"/>
      <c r="K44" s="278"/>
      <c r="L44" s="97"/>
      <c r="M44" s="166"/>
      <c r="N44" s="166"/>
      <c r="FR44" s="2">
        <v>150</v>
      </c>
    </row>
    <row r="45" spans="1:174" ht="14.25" customHeight="1" x14ac:dyDescent="0.35">
      <c r="A45" s="97"/>
      <c r="L45" s="97"/>
      <c r="M45" s="166"/>
      <c r="N45" s="166"/>
      <c r="FR45" s="2">
        <v>58</v>
      </c>
    </row>
    <row r="46" spans="1:174" ht="14.25" customHeight="1" x14ac:dyDescent="0.35">
      <c r="A46" s="97"/>
      <c r="B46" s="270" t="s">
        <v>232</v>
      </c>
      <c r="C46" s="271"/>
      <c r="D46" s="271"/>
      <c r="E46" s="271"/>
      <c r="F46" s="271"/>
      <c r="G46" s="271"/>
      <c r="H46" s="271"/>
      <c r="I46" s="271"/>
      <c r="J46" s="271"/>
      <c r="K46" s="284"/>
      <c r="L46" s="97"/>
      <c r="M46" s="166"/>
      <c r="N46" s="166"/>
      <c r="FR46" s="4">
        <v>2</v>
      </c>
    </row>
    <row r="47" spans="1:174" ht="14.25" customHeight="1" x14ac:dyDescent="0.35">
      <c r="A47" s="97"/>
      <c r="B47" s="273"/>
      <c r="C47" s="261"/>
      <c r="D47" s="64" t="s">
        <v>216</v>
      </c>
      <c r="E47" s="64" t="s">
        <v>98</v>
      </c>
      <c r="F47" s="64" t="s">
        <v>217</v>
      </c>
      <c r="G47" s="64" t="s">
        <v>98</v>
      </c>
      <c r="H47" s="64" t="s">
        <v>218</v>
      </c>
      <c r="I47" s="64" t="s">
        <v>98</v>
      </c>
      <c r="J47" s="64" t="s">
        <v>219</v>
      </c>
      <c r="K47" s="98" t="s">
        <v>98</v>
      </c>
      <c r="L47" s="97"/>
      <c r="M47" s="166"/>
      <c r="N47" s="166"/>
    </row>
    <row r="48" spans="1:174" ht="14.25" customHeight="1" x14ac:dyDescent="0.35">
      <c r="A48" s="97"/>
      <c r="B48" s="272" t="s">
        <v>233</v>
      </c>
      <c r="C48" s="261"/>
      <c r="D48" s="61"/>
      <c r="E48" s="61"/>
      <c r="F48" s="61"/>
      <c r="G48" s="61"/>
      <c r="H48" s="61"/>
      <c r="I48" s="61"/>
      <c r="J48" s="61"/>
      <c r="K48" s="99"/>
      <c r="L48" s="97"/>
      <c r="M48" s="166"/>
      <c r="N48" s="166"/>
    </row>
    <row r="49" spans="1:14" ht="14.25" customHeight="1" x14ac:dyDescent="0.35">
      <c r="A49" s="97"/>
      <c r="B49" s="273" t="s">
        <v>221</v>
      </c>
      <c r="C49" s="261"/>
      <c r="D49" s="64">
        <v>1003</v>
      </c>
      <c r="E49" s="61"/>
      <c r="F49" s="65">
        <v>734418518</v>
      </c>
      <c r="G49" s="61"/>
      <c r="H49" s="65">
        <v>732221</v>
      </c>
      <c r="I49" s="64"/>
      <c r="J49" s="65">
        <v>585000</v>
      </c>
      <c r="K49" s="99"/>
      <c r="L49" s="97"/>
      <c r="M49" s="166"/>
      <c r="N49" s="166"/>
    </row>
    <row r="50" spans="1:14" ht="14.25" customHeight="1" x14ac:dyDescent="0.35">
      <c r="A50" s="97"/>
      <c r="B50" s="273" t="s">
        <v>222</v>
      </c>
      <c r="C50" s="261"/>
      <c r="D50" s="64">
        <v>1370</v>
      </c>
      <c r="E50" s="61"/>
      <c r="F50" s="65">
        <v>1074681998</v>
      </c>
      <c r="G50" s="61"/>
      <c r="H50" s="65">
        <v>784439</v>
      </c>
      <c r="I50" s="64"/>
      <c r="J50" s="65">
        <v>615500</v>
      </c>
      <c r="K50" s="100"/>
      <c r="L50" s="97"/>
      <c r="M50" s="166"/>
      <c r="N50" s="166"/>
    </row>
    <row r="51" spans="1:14" ht="14.25" customHeight="1" x14ac:dyDescent="0.35">
      <c r="A51" s="97"/>
      <c r="B51" s="273" t="s">
        <v>224</v>
      </c>
      <c r="C51" s="261"/>
      <c r="D51" s="74">
        <f>D49-D50</f>
        <v>-367</v>
      </c>
      <c r="E51" s="73">
        <f>D51/D50</f>
        <v>-0.26788321167883211</v>
      </c>
      <c r="F51" s="65">
        <f>F49-F50</f>
        <v>-340263480</v>
      </c>
      <c r="G51" s="73">
        <f>F51/F50</f>
        <v>-0.31661782800236316</v>
      </c>
      <c r="H51" s="65">
        <f>H49-H50</f>
        <v>-52218</v>
      </c>
      <c r="I51" s="73">
        <f>H51/H50</f>
        <v>-6.6567317535206685E-2</v>
      </c>
      <c r="J51" s="65">
        <f>J49-J50</f>
        <v>-30500</v>
      </c>
      <c r="K51" s="67">
        <f>J51/J50</f>
        <v>-4.9553208773354993E-2</v>
      </c>
      <c r="L51" s="97"/>
      <c r="M51" s="166"/>
      <c r="N51" s="166"/>
    </row>
    <row r="52" spans="1:14" ht="14.25" customHeight="1" x14ac:dyDescent="0.35">
      <c r="A52" s="97"/>
      <c r="B52" s="272" t="s">
        <v>234</v>
      </c>
      <c r="C52" s="261"/>
      <c r="D52" s="61"/>
      <c r="E52" s="61"/>
      <c r="F52" s="64"/>
      <c r="G52" s="61"/>
      <c r="H52" s="61"/>
      <c r="I52" s="61"/>
      <c r="J52" s="61"/>
      <c r="K52" s="99"/>
      <c r="L52" s="97"/>
      <c r="M52" s="166"/>
      <c r="N52" s="166"/>
    </row>
    <row r="53" spans="1:14" ht="14.25" customHeight="1" x14ac:dyDescent="0.35">
      <c r="A53" s="97"/>
      <c r="B53" s="273" t="s">
        <v>225</v>
      </c>
      <c r="C53" s="261"/>
      <c r="D53" s="64">
        <v>153</v>
      </c>
      <c r="E53" s="61"/>
      <c r="F53" s="65">
        <v>69538542</v>
      </c>
      <c r="G53" s="61"/>
      <c r="H53" s="65">
        <v>454500</v>
      </c>
      <c r="I53" s="64"/>
      <c r="J53" s="65">
        <v>430000</v>
      </c>
      <c r="K53" s="99"/>
      <c r="L53" s="97"/>
      <c r="M53" s="166"/>
      <c r="N53" s="166"/>
    </row>
    <row r="54" spans="1:14" ht="14.25" customHeight="1" x14ac:dyDescent="0.35">
      <c r="A54" s="97"/>
      <c r="B54" s="273" t="s">
        <v>226</v>
      </c>
      <c r="C54" s="261"/>
      <c r="D54" s="64">
        <v>146</v>
      </c>
      <c r="E54" s="61"/>
      <c r="F54" s="65">
        <v>61691235</v>
      </c>
      <c r="G54" s="61"/>
      <c r="H54" s="65">
        <v>422542</v>
      </c>
      <c r="I54" s="64"/>
      <c r="J54" s="65">
        <v>387500</v>
      </c>
      <c r="K54" s="99"/>
      <c r="L54" s="97"/>
      <c r="M54" s="166"/>
      <c r="N54" s="166"/>
    </row>
    <row r="55" spans="1:14" ht="14.25" customHeight="1" x14ac:dyDescent="0.35">
      <c r="A55" s="97"/>
      <c r="B55" s="273" t="s">
        <v>224</v>
      </c>
      <c r="C55" s="261"/>
      <c r="D55" s="74">
        <f>D53-D54</f>
        <v>7</v>
      </c>
      <c r="E55" s="73">
        <f>D55/D54</f>
        <v>4.7945205479452052E-2</v>
      </c>
      <c r="F55" s="65">
        <f>F53-F54</f>
        <v>7847307</v>
      </c>
      <c r="G55" s="73">
        <f>F55/F54</f>
        <v>0.12720294868468754</v>
      </c>
      <c r="H55" s="65">
        <f>H53-H54</f>
        <v>31958</v>
      </c>
      <c r="I55" s="73">
        <f>H55/H54</f>
        <v>7.5632718167661442E-2</v>
      </c>
      <c r="J55" s="65">
        <f>J53-J54</f>
        <v>42500</v>
      </c>
      <c r="K55" s="67">
        <f>J55/J54</f>
        <v>0.10967741935483871</v>
      </c>
      <c r="L55" s="97"/>
      <c r="M55" s="166"/>
      <c r="N55" s="166"/>
    </row>
    <row r="56" spans="1:14" ht="14.25" customHeight="1" x14ac:dyDescent="0.35">
      <c r="A56" s="97"/>
      <c r="B56" s="272" t="s">
        <v>235</v>
      </c>
      <c r="C56" s="261"/>
      <c r="D56" s="61"/>
      <c r="E56" s="61"/>
      <c r="F56" s="64"/>
      <c r="G56" s="61"/>
      <c r="H56" s="61"/>
      <c r="I56" s="61"/>
      <c r="J56" s="61"/>
      <c r="K56" s="99"/>
      <c r="L56" s="97"/>
      <c r="M56" s="166"/>
      <c r="N56" s="166"/>
    </row>
    <row r="57" spans="1:14" ht="14.25" customHeight="1" x14ac:dyDescent="0.35">
      <c r="A57" s="97"/>
      <c r="B57" s="285" t="s">
        <v>225</v>
      </c>
      <c r="C57" s="265"/>
      <c r="D57" s="75">
        <f>D6</f>
        <v>1238</v>
      </c>
      <c r="E57" s="75"/>
      <c r="F57" s="71">
        <f>F6</f>
        <v>831181639</v>
      </c>
      <c r="G57" s="101"/>
      <c r="H57" s="71">
        <f>H6</f>
        <v>671390</v>
      </c>
      <c r="I57" s="75"/>
      <c r="J57" s="71">
        <f>J6</f>
        <v>539000</v>
      </c>
      <c r="K57" s="102"/>
      <c r="L57" s="97"/>
      <c r="M57" s="166"/>
      <c r="N57" s="166"/>
    </row>
    <row r="58" spans="1:14" ht="14.25" customHeight="1" x14ac:dyDescent="0.35">
      <c r="A58" s="97"/>
      <c r="B58" s="285" t="s">
        <v>226</v>
      </c>
      <c r="C58" s="265"/>
      <c r="D58" s="75">
        <f>D7</f>
        <v>1626</v>
      </c>
      <c r="E58" s="101"/>
      <c r="F58" s="71">
        <f>F7</f>
        <v>1204003817</v>
      </c>
      <c r="G58" s="101"/>
      <c r="H58" s="71">
        <f>H7</f>
        <v>740469</v>
      </c>
      <c r="I58" s="75"/>
      <c r="J58" s="71">
        <f>J7</f>
        <v>571595</v>
      </c>
      <c r="K58" s="102"/>
      <c r="L58" s="97"/>
      <c r="M58" s="166"/>
      <c r="N58" s="166"/>
    </row>
    <row r="59" spans="1:14" ht="14.25" customHeight="1" x14ac:dyDescent="0.35">
      <c r="A59" s="97"/>
      <c r="B59" s="286" t="s">
        <v>224</v>
      </c>
      <c r="C59" s="287"/>
      <c r="D59" s="81">
        <f>D57-D58</f>
        <v>-388</v>
      </c>
      <c r="E59" s="80">
        <f>D59/D58</f>
        <v>-0.23862238622386223</v>
      </c>
      <c r="F59" s="79">
        <f>F57-F58</f>
        <v>-372822178</v>
      </c>
      <c r="G59" s="80">
        <f>F59/F58</f>
        <v>-0.30965199008168925</v>
      </c>
      <c r="H59" s="79">
        <f>H57-H58</f>
        <v>-69079</v>
      </c>
      <c r="I59" s="80">
        <f>H59/H58</f>
        <v>-9.3290873757037776E-2</v>
      </c>
      <c r="J59" s="79">
        <f>J57-J58</f>
        <v>-32595</v>
      </c>
      <c r="K59" s="103">
        <f>J59/J58</f>
        <v>-5.702464157314182E-2</v>
      </c>
      <c r="L59" s="97"/>
      <c r="M59" s="166"/>
      <c r="N59" s="166"/>
    </row>
    <row r="60" spans="1:14" ht="14.25" customHeight="1" thickBot="1" x14ac:dyDescent="0.4">
      <c r="A60" s="97"/>
      <c r="B60" s="276"/>
      <c r="C60" s="277"/>
      <c r="D60" s="277"/>
      <c r="E60" s="277"/>
      <c r="F60" s="277"/>
      <c r="G60" s="277"/>
      <c r="H60" s="277"/>
      <c r="I60" s="277"/>
      <c r="J60" s="277"/>
      <c r="K60" s="278"/>
      <c r="L60" s="97"/>
      <c r="M60" s="166"/>
      <c r="N60" s="166"/>
    </row>
    <row r="61" spans="1:14" ht="14.25" customHeight="1" thickBot="1" x14ac:dyDescent="0.4">
      <c r="A61" s="97"/>
      <c r="B61" s="276" t="s">
        <v>427</v>
      </c>
      <c r="C61" s="277"/>
      <c r="D61" s="277"/>
      <c r="E61" s="277"/>
      <c r="F61" s="277"/>
      <c r="G61" s="277"/>
      <c r="H61" s="277"/>
      <c r="I61" s="277"/>
      <c r="J61" s="277"/>
      <c r="K61" s="278"/>
      <c r="L61" s="97"/>
      <c r="M61" s="166"/>
      <c r="N61" s="166"/>
    </row>
    <row r="62" spans="1:14" ht="14.25" customHeight="1" x14ac:dyDescent="0.35">
      <c r="A62" s="97"/>
      <c r="B62" s="279" t="s">
        <v>228</v>
      </c>
      <c r="C62" s="268"/>
      <c r="D62" s="268"/>
      <c r="E62" s="268"/>
      <c r="F62" s="268"/>
      <c r="G62" s="268"/>
      <c r="H62" s="268"/>
      <c r="I62" s="268"/>
      <c r="J62" s="268"/>
      <c r="K62" s="268"/>
      <c r="L62" s="97"/>
      <c r="M62" s="166"/>
      <c r="N62" s="166"/>
    </row>
    <row r="63" spans="1:14" ht="14.25" customHeight="1" thickBot="1" x14ac:dyDescent="0.4">
      <c r="A63" s="97"/>
      <c r="B63" s="280" t="s">
        <v>420</v>
      </c>
      <c r="C63" s="275"/>
      <c r="D63" s="275"/>
      <c r="E63" s="275"/>
      <c r="F63" s="86" t="s">
        <v>229</v>
      </c>
      <c r="G63" s="280" t="s">
        <v>421</v>
      </c>
      <c r="H63" s="275"/>
      <c r="I63" s="275"/>
      <c r="J63" s="275"/>
      <c r="K63" s="281"/>
      <c r="L63" s="97"/>
      <c r="M63" s="166"/>
      <c r="N63" s="166"/>
    </row>
    <row r="64" spans="1:14" ht="14.25" customHeight="1" x14ac:dyDescent="0.35">
      <c r="A64" s="97"/>
      <c r="B64" s="273"/>
      <c r="C64" s="261"/>
      <c r="D64" s="64" t="s">
        <v>216</v>
      </c>
      <c r="E64" s="64" t="s">
        <v>98</v>
      </c>
      <c r="F64" s="64" t="s">
        <v>217</v>
      </c>
      <c r="G64" s="64" t="s">
        <v>98</v>
      </c>
      <c r="H64" s="64" t="s">
        <v>218</v>
      </c>
      <c r="I64" s="64" t="s">
        <v>98</v>
      </c>
      <c r="J64" s="64" t="s">
        <v>219</v>
      </c>
      <c r="K64" s="98" t="s">
        <v>98</v>
      </c>
      <c r="L64" s="97"/>
      <c r="M64" s="166"/>
      <c r="N64" s="166"/>
    </row>
    <row r="65" spans="1:14" ht="14.25" customHeight="1" x14ac:dyDescent="0.35">
      <c r="A65" s="97"/>
      <c r="B65" s="272" t="s">
        <v>233</v>
      </c>
      <c r="C65" s="261"/>
      <c r="D65" s="61"/>
      <c r="E65" s="61"/>
      <c r="F65" s="61"/>
      <c r="G65" s="61"/>
      <c r="H65" s="61"/>
      <c r="I65" s="61"/>
      <c r="J65" s="61"/>
      <c r="K65" s="99"/>
      <c r="L65" s="97"/>
      <c r="M65" s="166"/>
      <c r="N65" s="166"/>
    </row>
    <row r="66" spans="1:14" ht="14.25" customHeight="1" x14ac:dyDescent="0.35">
      <c r="A66" s="97"/>
      <c r="B66" s="273" t="s">
        <v>221</v>
      </c>
      <c r="C66" s="261"/>
      <c r="D66" s="64">
        <v>1598</v>
      </c>
      <c r="E66" s="61"/>
      <c r="F66" s="65">
        <v>1160169452</v>
      </c>
      <c r="G66" s="61"/>
      <c r="H66" s="65">
        <v>726013</v>
      </c>
      <c r="I66" s="64"/>
      <c r="J66" s="65">
        <v>590000</v>
      </c>
      <c r="K66" s="99"/>
      <c r="L66" s="97"/>
      <c r="M66" s="166"/>
      <c r="N66" s="166"/>
    </row>
    <row r="67" spans="1:14" ht="14.25" customHeight="1" x14ac:dyDescent="0.35">
      <c r="A67" s="97"/>
      <c r="B67" s="273" t="s">
        <v>230</v>
      </c>
      <c r="C67" s="261"/>
      <c r="D67" s="64">
        <v>2438</v>
      </c>
      <c r="E67" s="61"/>
      <c r="F67" s="65">
        <v>1831543730</v>
      </c>
      <c r="G67" s="61"/>
      <c r="H67" s="65">
        <v>751248</v>
      </c>
      <c r="I67" s="64"/>
      <c r="J67" s="65">
        <v>585000</v>
      </c>
      <c r="K67" s="100"/>
      <c r="L67" s="97"/>
      <c r="M67" s="166"/>
      <c r="N67" s="166"/>
    </row>
    <row r="68" spans="1:14" ht="14.25" customHeight="1" x14ac:dyDescent="0.35">
      <c r="A68" s="97"/>
      <c r="B68" s="273" t="s">
        <v>224</v>
      </c>
      <c r="C68" s="261"/>
      <c r="D68" s="74">
        <f>D66-D67</f>
        <v>-840</v>
      </c>
      <c r="E68" s="73">
        <f>D68/D67</f>
        <v>-0.34454470877768661</v>
      </c>
      <c r="F68" s="65">
        <f>F66-F67</f>
        <v>-671374278</v>
      </c>
      <c r="G68" s="73">
        <f>F68/F67</f>
        <v>-0.36656197010376596</v>
      </c>
      <c r="H68" s="65">
        <f>H66-H67</f>
        <v>-25235</v>
      </c>
      <c r="I68" s="73">
        <f>H68/H67</f>
        <v>-3.3590771622686519E-2</v>
      </c>
      <c r="J68" s="65">
        <f>J66-J67</f>
        <v>5000</v>
      </c>
      <c r="K68" s="67">
        <f>J68/J67</f>
        <v>8.5470085470085479E-3</v>
      </c>
      <c r="L68" s="97"/>
      <c r="M68" s="166"/>
      <c r="N68" s="166"/>
    </row>
    <row r="69" spans="1:14" ht="14.25" customHeight="1" x14ac:dyDescent="0.35">
      <c r="A69" s="97"/>
      <c r="B69" s="272" t="s">
        <v>234</v>
      </c>
      <c r="C69" s="261"/>
      <c r="D69" s="61"/>
      <c r="E69" s="61"/>
      <c r="F69" s="61"/>
      <c r="G69" s="61"/>
      <c r="H69" s="61"/>
      <c r="I69" s="61"/>
      <c r="J69" s="61"/>
      <c r="K69" s="99"/>
      <c r="L69" s="97"/>
      <c r="M69" s="166"/>
      <c r="N69" s="166"/>
    </row>
    <row r="70" spans="1:14" ht="14.25" customHeight="1" x14ac:dyDescent="0.35">
      <c r="A70" s="97"/>
      <c r="B70" s="273" t="s">
        <v>225</v>
      </c>
      <c r="C70" s="261"/>
      <c r="D70" s="64">
        <v>222</v>
      </c>
      <c r="E70" s="61"/>
      <c r="F70" s="65">
        <v>95185500</v>
      </c>
      <c r="G70" s="61"/>
      <c r="H70" s="65">
        <v>428763</v>
      </c>
      <c r="I70" s="64"/>
      <c r="J70" s="65">
        <v>400000</v>
      </c>
      <c r="K70" s="99"/>
      <c r="L70" s="97"/>
      <c r="M70" s="166"/>
      <c r="N70" s="166"/>
    </row>
    <row r="71" spans="1:14" ht="14.25" customHeight="1" x14ac:dyDescent="0.35">
      <c r="A71" s="97"/>
      <c r="B71" s="273" t="s">
        <v>230</v>
      </c>
      <c r="C71" s="261"/>
      <c r="D71" s="64">
        <v>274</v>
      </c>
      <c r="E71" s="61"/>
      <c r="F71" s="65">
        <v>109989025</v>
      </c>
      <c r="G71" s="61"/>
      <c r="H71" s="65">
        <v>401419</v>
      </c>
      <c r="I71" s="64"/>
      <c r="J71" s="65">
        <v>374000</v>
      </c>
      <c r="K71" s="99"/>
      <c r="L71" s="97"/>
      <c r="M71" s="166"/>
      <c r="N71" s="166"/>
    </row>
    <row r="72" spans="1:14" ht="14.25" customHeight="1" x14ac:dyDescent="0.35">
      <c r="A72" s="97"/>
      <c r="B72" s="273" t="s">
        <v>224</v>
      </c>
      <c r="C72" s="261"/>
      <c r="D72" s="74">
        <f>D70-D71</f>
        <v>-52</v>
      </c>
      <c r="E72" s="73">
        <f>D72/D71</f>
        <v>-0.18978102189781021</v>
      </c>
      <c r="F72" s="65">
        <f>F70-F71</f>
        <v>-14803525</v>
      </c>
      <c r="G72" s="73">
        <f>F72/F71</f>
        <v>-0.134590928504003</v>
      </c>
      <c r="H72" s="65">
        <f>H70-H71</f>
        <v>27344</v>
      </c>
      <c r="I72" s="73">
        <f>H72/H71</f>
        <v>6.8118350152832824E-2</v>
      </c>
      <c r="J72" s="65">
        <f>J70-J71</f>
        <v>26000</v>
      </c>
      <c r="K72" s="67">
        <f>J72/J71</f>
        <v>6.9518716577540107E-2</v>
      </c>
      <c r="L72" s="97"/>
      <c r="M72" s="166"/>
      <c r="N72" s="166"/>
    </row>
    <row r="73" spans="1:14" ht="14.25" customHeight="1" x14ac:dyDescent="0.35">
      <c r="A73" s="97"/>
      <c r="B73" s="272" t="s">
        <v>235</v>
      </c>
      <c r="C73" s="261"/>
      <c r="D73" s="61"/>
      <c r="E73" s="61"/>
      <c r="F73" s="61"/>
      <c r="G73" s="61"/>
      <c r="H73" s="61"/>
      <c r="I73" s="61"/>
      <c r="J73" s="61"/>
      <c r="K73" s="99"/>
      <c r="L73" s="97"/>
      <c r="M73" s="166"/>
      <c r="N73" s="166"/>
    </row>
    <row r="74" spans="1:14" ht="14.25" customHeight="1" x14ac:dyDescent="0.35">
      <c r="A74" s="97"/>
      <c r="B74" s="285" t="s">
        <v>225</v>
      </c>
      <c r="C74" s="265"/>
      <c r="D74" s="75">
        <f>D27</f>
        <v>1943</v>
      </c>
      <c r="E74" s="75"/>
      <c r="F74" s="104">
        <f>F27</f>
        <v>1296986912</v>
      </c>
      <c r="G74" s="104"/>
      <c r="H74" s="104">
        <f>H27</f>
        <v>667517</v>
      </c>
      <c r="I74" s="104"/>
      <c r="J74" s="104">
        <f>J27</f>
        <v>539000</v>
      </c>
      <c r="K74" s="102"/>
      <c r="L74" s="97"/>
      <c r="M74" s="166"/>
      <c r="N74" s="166"/>
    </row>
    <row r="75" spans="1:14" ht="14.25" customHeight="1" x14ac:dyDescent="0.35">
      <c r="A75" s="97"/>
      <c r="B75" s="285" t="s">
        <v>230</v>
      </c>
      <c r="C75" s="265"/>
      <c r="D75" s="75">
        <f>D28</f>
        <v>2858</v>
      </c>
      <c r="E75" s="75"/>
      <c r="F75" s="104">
        <f>F28</f>
        <v>1994908136</v>
      </c>
      <c r="G75" s="104"/>
      <c r="H75" s="104">
        <f>H28</f>
        <v>698008</v>
      </c>
      <c r="I75" s="104"/>
      <c r="J75" s="104">
        <f>J28</f>
        <v>540000</v>
      </c>
      <c r="K75" s="102"/>
      <c r="L75" s="97"/>
      <c r="M75" s="166"/>
      <c r="N75" s="166"/>
    </row>
    <row r="76" spans="1:14" ht="14.25" customHeight="1" x14ac:dyDescent="0.35">
      <c r="A76" s="97"/>
      <c r="B76" s="286" t="s">
        <v>224</v>
      </c>
      <c r="C76" s="287"/>
      <c r="D76" s="81">
        <f>D74-D75</f>
        <v>-915</v>
      </c>
      <c r="E76" s="80">
        <f>D76/D75</f>
        <v>-0.32015395381385586</v>
      </c>
      <c r="F76" s="104">
        <f>F74-F75</f>
        <v>-697921224</v>
      </c>
      <c r="G76" s="80">
        <f>F76/F75</f>
        <v>-0.34985130964446576</v>
      </c>
      <c r="H76" s="104">
        <f>H74-H75</f>
        <v>-30491</v>
      </c>
      <c r="I76" s="80">
        <f>H76/H75</f>
        <v>-4.3682880425439247E-2</v>
      </c>
      <c r="J76" s="104">
        <f>J74-J75</f>
        <v>-1000</v>
      </c>
      <c r="K76" s="103">
        <f>J76/J75</f>
        <v>-1.8518518518518519E-3</v>
      </c>
      <c r="L76" s="97"/>
      <c r="M76" s="166"/>
      <c r="N76" s="166"/>
    </row>
    <row r="77" spans="1:14" ht="14.25" customHeight="1" x14ac:dyDescent="0.3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166"/>
      <c r="N77" s="166"/>
    </row>
    <row r="78" spans="1:14" ht="14.25" customHeight="1" x14ac:dyDescent="0.5">
      <c r="A78" s="105"/>
      <c r="B78" s="288" t="s">
        <v>236</v>
      </c>
      <c r="C78" s="264"/>
      <c r="D78" s="264"/>
      <c r="E78" s="264"/>
      <c r="F78" s="264"/>
      <c r="G78" s="264"/>
      <c r="H78" s="264"/>
      <c r="I78" s="264"/>
      <c r="J78" s="264"/>
      <c r="K78" s="265"/>
      <c r="L78" s="105"/>
      <c r="M78" s="224"/>
      <c r="N78" s="224"/>
    </row>
    <row r="79" spans="1:14" ht="14.25" customHeight="1" thickBot="1" x14ac:dyDescent="0.4">
      <c r="A79" s="105"/>
      <c r="B79" s="280" t="s">
        <v>105</v>
      </c>
      <c r="C79" s="275"/>
      <c r="D79" s="275"/>
      <c r="E79" s="275"/>
      <c r="F79" s="275"/>
      <c r="G79" s="275"/>
      <c r="H79" s="275"/>
      <c r="I79" s="275"/>
      <c r="J79" s="275"/>
      <c r="K79" s="275"/>
      <c r="L79" s="105"/>
      <c r="M79" s="224"/>
      <c r="N79" s="224"/>
    </row>
    <row r="80" spans="1:14" ht="14.25" customHeight="1" thickBot="1" x14ac:dyDescent="0.4">
      <c r="A80" s="105"/>
      <c r="B80" s="276" t="s">
        <v>427</v>
      </c>
      <c r="C80" s="277"/>
      <c r="D80" s="277"/>
      <c r="E80" s="277"/>
      <c r="F80" s="277"/>
      <c r="G80" s="277"/>
      <c r="H80" s="277"/>
      <c r="I80" s="277"/>
      <c r="J80" s="277"/>
      <c r="K80" s="278"/>
      <c r="L80" s="105"/>
      <c r="M80" s="224"/>
      <c r="N80" s="224"/>
    </row>
    <row r="81" spans="1:14" ht="14.25" customHeight="1" x14ac:dyDescent="0.35">
      <c r="A81" s="105"/>
      <c r="B81" s="270" t="s">
        <v>237</v>
      </c>
      <c r="C81" s="271"/>
      <c r="D81" s="271"/>
      <c r="E81" s="271"/>
      <c r="F81" s="271"/>
      <c r="G81" s="271"/>
      <c r="H81" s="271"/>
      <c r="I81" s="271"/>
      <c r="J81" s="271"/>
      <c r="K81" s="284"/>
      <c r="L81" s="105"/>
      <c r="M81" s="224"/>
      <c r="N81" s="224"/>
    </row>
    <row r="82" spans="1:14" ht="14.25" customHeight="1" x14ac:dyDescent="0.35">
      <c r="A82" s="105"/>
      <c r="B82" s="273"/>
      <c r="C82" s="261"/>
      <c r="D82" s="64" t="s">
        <v>216</v>
      </c>
      <c r="E82" s="64" t="s">
        <v>98</v>
      </c>
      <c r="F82" s="64" t="s">
        <v>217</v>
      </c>
      <c r="G82" s="64" t="s">
        <v>98</v>
      </c>
      <c r="H82" s="64" t="s">
        <v>218</v>
      </c>
      <c r="I82" s="64" t="s">
        <v>98</v>
      </c>
      <c r="J82" s="64" t="s">
        <v>219</v>
      </c>
      <c r="K82" s="98" t="s">
        <v>98</v>
      </c>
      <c r="L82" s="105"/>
      <c r="M82" s="224"/>
      <c r="N82" s="224"/>
    </row>
    <row r="83" spans="1:14" ht="14.25" customHeight="1" x14ac:dyDescent="0.35">
      <c r="A83" s="105"/>
      <c r="B83" s="272" t="s">
        <v>238</v>
      </c>
      <c r="C83" s="261"/>
      <c r="D83" s="61"/>
      <c r="E83" s="61"/>
      <c r="F83" s="64"/>
      <c r="G83" s="61"/>
      <c r="H83" s="61"/>
      <c r="I83" s="61"/>
      <c r="J83" s="61"/>
      <c r="K83" s="99"/>
      <c r="L83" s="105"/>
      <c r="M83" s="224"/>
      <c r="N83" s="224"/>
    </row>
    <row r="84" spans="1:14" ht="14.25" customHeight="1" x14ac:dyDescent="0.35">
      <c r="A84" s="105"/>
      <c r="B84" s="273" t="s">
        <v>221</v>
      </c>
      <c r="C84" s="261"/>
      <c r="D84" s="64">
        <v>300</v>
      </c>
      <c r="E84" s="61"/>
      <c r="F84" s="65">
        <v>51555810</v>
      </c>
      <c r="G84" s="61"/>
      <c r="H84" s="65">
        <v>171852</v>
      </c>
      <c r="I84" s="64"/>
      <c r="J84" s="65">
        <v>131250</v>
      </c>
      <c r="K84" s="99"/>
      <c r="L84" s="105"/>
      <c r="M84" s="224"/>
      <c r="N84" s="224"/>
    </row>
    <row r="85" spans="1:14" ht="14.25" customHeight="1" x14ac:dyDescent="0.35">
      <c r="A85" s="105"/>
      <c r="B85" s="273" t="s">
        <v>226</v>
      </c>
      <c r="C85" s="261"/>
      <c r="D85" s="64">
        <v>347</v>
      </c>
      <c r="E85" s="61"/>
      <c r="F85" s="106">
        <v>62258991</v>
      </c>
      <c r="G85" s="61"/>
      <c r="H85" s="65">
        <v>179420</v>
      </c>
      <c r="I85" s="64"/>
      <c r="J85" s="65">
        <v>133500</v>
      </c>
      <c r="K85" s="100"/>
      <c r="L85" s="105"/>
      <c r="M85" s="224"/>
      <c r="N85" s="224"/>
    </row>
    <row r="86" spans="1:14" ht="14.25" customHeight="1" x14ac:dyDescent="0.35">
      <c r="A86" s="105"/>
      <c r="B86" s="285" t="s">
        <v>239</v>
      </c>
      <c r="C86" s="265"/>
      <c r="D86" s="69">
        <f>D84-D85</f>
        <v>-47</v>
      </c>
      <c r="E86" s="70">
        <f>D86/D85</f>
        <v>-0.13544668587896252</v>
      </c>
      <c r="F86" s="71">
        <f>F84-F85</f>
        <v>-10703181</v>
      </c>
      <c r="G86" s="70">
        <f>F86/F85</f>
        <v>-0.17191382044723469</v>
      </c>
      <c r="H86" s="71">
        <f>H84-H85</f>
        <v>-7568</v>
      </c>
      <c r="I86" s="70">
        <f>H86/H85</f>
        <v>-4.2180358934343999E-2</v>
      </c>
      <c r="J86" s="71">
        <f>J84-J85</f>
        <v>-2250</v>
      </c>
      <c r="K86" s="72">
        <f>J86/J85</f>
        <v>-1.6853932584269662E-2</v>
      </c>
      <c r="L86" s="105"/>
      <c r="M86" s="224"/>
      <c r="N86" s="224"/>
    </row>
    <row r="87" spans="1:14" ht="14.25" customHeight="1" x14ac:dyDescent="0.35">
      <c r="A87" s="105"/>
      <c r="B87" s="272" t="s">
        <v>240</v>
      </c>
      <c r="C87" s="261"/>
      <c r="D87" s="64"/>
      <c r="E87" s="61"/>
      <c r="F87" s="65"/>
      <c r="G87" s="61"/>
      <c r="H87" s="65"/>
      <c r="I87" s="64"/>
      <c r="J87" s="65"/>
      <c r="K87" s="99"/>
      <c r="L87" s="105"/>
      <c r="M87" s="224"/>
      <c r="N87" s="224"/>
    </row>
    <row r="88" spans="1:14" ht="14.25" customHeight="1" x14ac:dyDescent="0.35">
      <c r="A88" s="105"/>
      <c r="B88" s="285" t="s">
        <v>221</v>
      </c>
      <c r="C88" s="265"/>
      <c r="D88" s="75">
        <f>D10</f>
        <v>351</v>
      </c>
      <c r="E88" s="75"/>
      <c r="F88" s="107">
        <f>F10</f>
        <v>61794945</v>
      </c>
      <c r="G88" s="107"/>
      <c r="H88" s="107">
        <f>H10</f>
        <v>176053</v>
      </c>
      <c r="I88" s="107"/>
      <c r="J88" s="107">
        <f>J10</f>
        <v>130000</v>
      </c>
      <c r="K88" s="108"/>
      <c r="L88" s="105"/>
      <c r="M88" s="224"/>
      <c r="N88" s="224"/>
    </row>
    <row r="89" spans="1:14" ht="14.25" customHeight="1" x14ac:dyDescent="0.35">
      <c r="A89" s="105"/>
      <c r="B89" s="285" t="s">
        <v>222</v>
      </c>
      <c r="C89" s="265"/>
      <c r="D89" s="75">
        <f>D11</f>
        <v>460</v>
      </c>
      <c r="E89" s="75"/>
      <c r="F89" s="107">
        <f>F11</f>
        <v>73463493</v>
      </c>
      <c r="G89" s="107"/>
      <c r="H89" s="107">
        <f>H11</f>
        <v>159703</v>
      </c>
      <c r="I89" s="107"/>
      <c r="J89" s="107">
        <f>J11</f>
        <v>125000</v>
      </c>
      <c r="K89" s="109"/>
      <c r="L89" s="105"/>
      <c r="M89" s="224"/>
      <c r="N89" s="224"/>
    </row>
    <row r="90" spans="1:14" ht="14.25" customHeight="1" x14ac:dyDescent="0.35">
      <c r="A90" s="105"/>
      <c r="B90" s="286" t="s">
        <v>224</v>
      </c>
      <c r="C90" s="287"/>
      <c r="D90" s="81">
        <f>D88-D89</f>
        <v>-109</v>
      </c>
      <c r="E90" s="80">
        <f>D90/D89</f>
        <v>-0.23695652173913043</v>
      </c>
      <c r="F90" s="79">
        <f>F88-F89</f>
        <v>-11668548</v>
      </c>
      <c r="G90" s="80">
        <f>F90/F89</f>
        <v>-0.15883464729889715</v>
      </c>
      <c r="H90" s="79">
        <f>H88-H89</f>
        <v>16350</v>
      </c>
      <c r="I90" s="80">
        <f>H90/H89</f>
        <v>0.10237753830547955</v>
      </c>
      <c r="J90" s="79">
        <f>J88-J89</f>
        <v>5000</v>
      </c>
      <c r="K90" s="103">
        <f>J90/J89</f>
        <v>0.04</v>
      </c>
      <c r="L90" s="105"/>
      <c r="M90" s="224"/>
      <c r="N90" s="224"/>
    </row>
    <row r="91" spans="1:14" ht="14.25" customHeight="1" x14ac:dyDescent="0.35">
      <c r="A91" s="105"/>
      <c r="L91" s="105"/>
      <c r="M91" s="224"/>
      <c r="N91" s="224"/>
    </row>
    <row r="92" spans="1:14" ht="14.25" customHeight="1" thickBot="1" x14ac:dyDescent="0.4">
      <c r="A92" s="105"/>
      <c r="B92" s="276" t="s">
        <v>428</v>
      </c>
      <c r="C92" s="277"/>
      <c r="D92" s="277"/>
      <c r="E92" s="277"/>
      <c r="F92" s="277"/>
      <c r="G92" s="277"/>
      <c r="H92" s="277"/>
      <c r="I92" s="277"/>
      <c r="J92" s="277"/>
      <c r="K92" s="278"/>
      <c r="L92" s="105"/>
      <c r="M92" s="224"/>
      <c r="N92" s="224"/>
    </row>
    <row r="93" spans="1:14" ht="14.25" customHeight="1" x14ac:dyDescent="0.35">
      <c r="A93" s="105"/>
      <c r="B93" s="279" t="s">
        <v>240</v>
      </c>
      <c r="C93" s="268"/>
      <c r="D93" s="268"/>
      <c r="E93" s="268"/>
      <c r="F93" s="268"/>
      <c r="G93" s="268"/>
      <c r="H93" s="268"/>
      <c r="I93" s="268"/>
      <c r="J93" s="268"/>
      <c r="K93" s="268"/>
      <c r="L93" s="105"/>
      <c r="M93" s="224"/>
      <c r="N93" s="224"/>
    </row>
    <row r="94" spans="1:14" ht="14.25" customHeight="1" thickBot="1" x14ac:dyDescent="0.4">
      <c r="A94" s="105"/>
      <c r="B94" s="280" t="s">
        <v>420</v>
      </c>
      <c r="C94" s="275"/>
      <c r="D94" s="275"/>
      <c r="E94" s="275"/>
      <c r="F94" s="86" t="s">
        <v>229</v>
      </c>
      <c r="G94" s="280" t="s">
        <v>421</v>
      </c>
      <c r="H94" s="275"/>
      <c r="I94" s="275"/>
      <c r="J94" s="275"/>
      <c r="K94" s="281"/>
      <c r="L94" s="105"/>
      <c r="M94" s="224"/>
      <c r="N94" s="224"/>
    </row>
    <row r="95" spans="1:14" ht="14.25" customHeight="1" x14ac:dyDescent="0.35">
      <c r="A95" s="105"/>
      <c r="B95" s="270" t="s">
        <v>241</v>
      </c>
      <c r="C95" s="271"/>
      <c r="D95" s="271"/>
      <c r="E95" s="271"/>
      <c r="F95" s="271"/>
      <c r="G95" s="271"/>
      <c r="H95" s="271"/>
      <c r="I95" s="271"/>
      <c r="J95" s="271"/>
      <c r="K95" s="284"/>
      <c r="L95" s="105"/>
      <c r="M95" s="224"/>
      <c r="N95" s="224"/>
    </row>
    <row r="96" spans="1:14" ht="14.25" customHeight="1" x14ac:dyDescent="0.35">
      <c r="A96" s="105"/>
      <c r="B96" s="273"/>
      <c r="C96" s="261"/>
      <c r="D96" s="64" t="s">
        <v>216</v>
      </c>
      <c r="E96" s="64" t="s">
        <v>98</v>
      </c>
      <c r="F96" s="64" t="s">
        <v>217</v>
      </c>
      <c r="G96" s="64" t="s">
        <v>98</v>
      </c>
      <c r="H96" s="64" t="s">
        <v>218</v>
      </c>
      <c r="I96" s="64" t="s">
        <v>98</v>
      </c>
      <c r="J96" s="64" t="s">
        <v>219</v>
      </c>
      <c r="K96" s="98" t="s">
        <v>98</v>
      </c>
      <c r="L96" s="105"/>
      <c r="M96" s="224"/>
      <c r="N96" s="224"/>
    </row>
    <row r="97" spans="1:14" ht="14.25" customHeight="1" x14ac:dyDescent="0.35">
      <c r="A97" s="105"/>
      <c r="B97" s="272" t="s">
        <v>238</v>
      </c>
      <c r="C97" s="261"/>
      <c r="D97" s="61"/>
      <c r="E97" s="61"/>
      <c r="F97" s="64"/>
      <c r="G97" s="61"/>
      <c r="H97" s="61"/>
      <c r="I97" s="61"/>
      <c r="J97" s="61"/>
      <c r="K97" s="99"/>
      <c r="L97" s="105"/>
      <c r="M97" s="224"/>
      <c r="N97" s="224"/>
    </row>
    <row r="98" spans="1:14" ht="14.25" customHeight="1" x14ac:dyDescent="0.35">
      <c r="A98" s="105"/>
      <c r="B98" s="273" t="s">
        <v>221</v>
      </c>
      <c r="C98" s="261"/>
      <c r="D98" s="64">
        <v>459</v>
      </c>
      <c r="E98" s="61"/>
      <c r="F98" s="65">
        <v>82016613</v>
      </c>
      <c r="G98" s="61"/>
      <c r="H98" s="65">
        <v>178685</v>
      </c>
      <c r="I98" s="64"/>
      <c r="J98" s="65">
        <v>130000</v>
      </c>
      <c r="K98" s="99"/>
      <c r="L98" s="105"/>
      <c r="M98" s="224"/>
      <c r="N98" s="224"/>
    </row>
    <row r="99" spans="1:14" ht="14.25" customHeight="1" x14ac:dyDescent="0.35">
      <c r="A99" s="105"/>
      <c r="B99" s="273" t="s">
        <v>230</v>
      </c>
      <c r="C99" s="261"/>
      <c r="D99" s="64">
        <v>764</v>
      </c>
      <c r="E99" s="61"/>
      <c r="F99" s="106">
        <v>124320900</v>
      </c>
      <c r="G99" s="61"/>
      <c r="H99" s="65">
        <v>162723</v>
      </c>
      <c r="I99" s="64"/>
      <c r="J99" s="65">
        <v>124950</v>
      </c>
      <c r="K99" s="100"/>
      <c r="L99" s="105"/>
      <c r="M99" s="224"/>
      <c r="N99" s="224"/>
    </row>
    <row r="100" spans="1:14" ht="14.25" customHeight="1" x14ac:dyDescent="0.35">
      <c r="A100" s="105"/>
      <c r="B100" s="285" t="s">
        <v>239</v>
      </c>
      <c r="C100" s="265"/>
      <c r="D100" s="69">
        <f>D98-D99</f>
        <v>-305</v>
      </c>
      <c r="E100" s="70">
        <f>D100/D99</f>
        <v>-0.39921465968586389</v>
      </c>
      <c r="F100" s="71">
        <f>F98-F99</f>
        <v>-42304287</v>
      </c>
      <c r="G100" s="70">
        <f>F100/F99</f>
        <v>-0.34028298540309793</v>
      </c>
      <c r="H100" s="71">
        <f>H98-H99</f>
        <v>15962</v>
      </c>
      <c r="I100" s="70">
        <f>H100/H99</f>
        <v>9.809307842161219E-2</v>
      </c>
      <c r="J100" s="71">
        <f>J98-J99</f>
        <v>5050</v>
      </c>
      <c r="K100" s="72">
        <f>J100/J99</f>
        <v>4.0416166466586634E-2</v>
      </c>
      <c r="L100" s="105"/>
      <c r="M100" s="224"/>
      <c r="N100" s="224"/>
    </row>
    <row r="101" spans="1:14" ht="14.25" customHeight="1" x14ac:dyDescent="0.35">
      <c r="A101" s="105"/>
      <c r="B101" s="272" t="s">
        <v>240</v>
      </c>
      <c r="C101" s="261"/>
      <c r="D101" s="64"/>
      <c r="E101" s="61"/>
      <c r="F101" s="65"/>
      <c r="G101" s="61"/>
      <c r="H101" s="65"/>
      <c r="I101" s="64"/>
      <c r="J101" s="65"/>
      <c r="K101" s="99"/>
      <c r="L101" s="105"/>
      <c r="M101" s="224"/>
      <c r="N101" s="224"/>
    </row>
    <row r="102" spans="1:14" ht="14.25" customHeight="1" x14ac:dyDescent="0.35">
      <c r="A102" s="105"/>
      <c r="B102" s="285" t="s">
        <v>221</v>
      </c>
      <c r="C102" s="265"/>
      <c r="D102" s="75">
        <f>D31</f>
        <v>529</v>
      </c>
      <c r="E102" s="75"/>
      <c r="F102" s="107">
        <f>F31</f>
        <v>96211203</v>
      </c>
      <c r="G102" s="107"/>
      <c r="H102" s="107">
        <f>H31</f>
        <v>181873</v>
      </c>
      <c r="I102" s="107"/>
      <c r="J102" s="107">
        <f>J31</f>
        <v>130000</v>
      </c>
      <c r="K102" s="108"/>
      <c r="L102" s="105"/>
      <c r="M102" s="224"/>
      <c r="N102" s="224"/>
    </row>
    <row r="103" spans="1:14" ht="14.25" customHeight="1" x14ac:dyDescent="0.35">
      <c r="A103" s="105"/>
      <c r="B103" s="285" t="s">
        <v>222</v>
      </c>
      <c r="C103" s="265"/>
      <c r="D103" s="75">
        <f>D32</f>
        <v>853</v>
      </c>
      <c r="E103" s="75"/>
      <c r="F103" s="107">
        <f>F32</f>
        <v>141915017</v>
      </c>
      <c r="G103" s="107"/>
      <c r="H103" s="107">
        <f>H32</f>
        <v>166371</v>
      </c>
      <c r="I103" s="107"/>
      <c r="J103" s="107">
        <f>J32</f>
        <v>120000</v>
      </c>
      <c r="K103" s="109"/>
      <c r="L103" s="105"/>
      <c r="M103" s="224"/>
      <c r="N103" s="224"/>
    </row>
    <row r="104" spans="1:14" ht="14.25" customHeight="1" x14ac:dyDescent="0.35">
      <c r="A104" s="105"/>
      <c r="B104" s="286" t="s">
        <v>224</v>
      </c>
      <c r="C104" s="287"/>
      <c r="D104" s="81">
        <f>D102-D103</f>
        <v>-324</v>
      </c>
      <c r="E104" s="80">
        <f>D104/D103</f>
        <v>-0.3798358733880422</v>
      </c>
      <c r="F104" s="79">
        <f>F102-F103</f>
        <v>-45703814</v>
      </c>
      <c r="G104" s="80">
        <f>F104/F103</f>
        <v>-0.32205058327266378</v>
      </c>
      <c r="H104" s="79">
        <f>H102-H103</f>
        <v>15502</v>
      </c>
      <c r="I104" s="80">
        <f>H104/H103</f>
        <v>9.3177296524033643E-2</v>
      </c>
      <c r="J104" s="79">
        <f>J102-J103</f>
        <v>10000</v>
      </c>
      <c r="K104" s="103">
        <f>J104/J103</f>
        <v>8.3333333333333329E-2</v>
      </c>
      <c r="L104" s="105"/>
      <c r="M104" s="224"/>
      <c r="N104" s="224"/>
    </row>
    <row r="105" spans="1:14" ht="14.5" x14ac:dyDescent="0.35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224"/>
      <c r="N105" s="224"/>
    </row>
    <row r="106" spans="1:14" ht="21" x14ac:dyDescent="0.5">
      <c r="A106" s="110"/>
      <c r="B106" s="289" t="s">
        <v>242</v>
      </c>
      <c r="C106" s="290"/>
      <c r="D106" s="290"/>
      <c r="E106" s="290"/>
      <c r="F106" s="290"/>
      <c r="G106" s="290"/>
      <c r="H106" s="290"/>
      <c r="I106" s="290"/>
      <c r="J106" s="290"/>
      <c r="K106" s="291"/>
      <c r="L106" s="110"/>
      <c r="M106" s="225"/>
      <c r="N106" s="225"/>
    </row>
    <row r="107" spans="1:14" ht="14.25" customHeight="1" thickBot="1" x14ac:dyDescent="0.4">
      <c r="A107" s="110"/>
      <c r="B107" s="276" t="s">
        <v>427</v>
      </c>
      <c r="C107" s="277"/>
      <c r="D107" s="277"/>
      <c r="E107" s="277"/>
      <c r="F107" s="277"/>
      <c r="G107" s="277"/>
      <c r="H107" s="277"/>
      <c r="I107" s="277"/>
      <c r="J107" s="277"/>
      <c r="K107" s="278"/>
      <c r="L107" s="110"/>
      <c r="M107" s="225"/>
      <c r="N107" s="225"/>
    </row>
    <row r="108" spans="1:14" ht="14.25" customHeight="1" x14ac:dyDescent="0.35">
      <c r="A108" s="110"/>
      <c r="B108" s="292" t="s">
        <v>243</v>
      </c>
      <c r="C108" s="271"/>
      <c r="D108" s="271"/>
      <c r="E108" s="271"/>
      <c r="F108" s="271"/>
      <c r="G108" s="271"/>
      <c r="H108" s="271"/>
      <c r="I108" s="271"/>
      <c r="J108" s="271"/>
      <c r="K108" s="293"/>
      <c r="L108" s="110"/>
      <c r="M108" s="225"/>
      <c r="N108" s="225"/>
    </row>
    <row r="109" spans="1:14" ht="14.25" customHeight="1" x14ac:dyDescent="0.35">
      <c r="A109" s="110"/>
      <c r="B109" s="294"/>
      <c r="C109" s="261"/>
      <c r="D109" s="64" t="s">
        <v>216</v>
      </c>
      <c r="E109" s="64" t="s">
        <v>98</v>
      </c>
      <c r="F109" s="64" t="s">
        <v>217</v>
      </c>
      <c r="G109" s="64" t="s">
        <v>98</v>
      </c>
      <c r="H109" s="64" t="s">
        <v>218</v>
      </c>
      <c r="I109" s="64" t="s">
        <v>98</v>
      </c>
      <c r="J109" s="64" t="s">
        <v>219</v>
      </c>
      <c r="K109" s="111" t="s">
        <v>98</v>
      </c>
      <c r="L109" s="110"/>
      <c r="M109" s="225"/>
      <c r="N109" s="225"/>
    </row>
    <row r="110" spans="1:14" ht="14.25" customHeight="1" x14ac:dyDescent="0.35">
      <c r="A110" s="110"/>
      <c r="B110" s="295" t="s">
        <v>244</v>
      </c>
      <c r="C110" s="261"/>
      <c r="D110" s="61"/>
      <c r="E110" s="61"/>
      <c r="F110" s="61"/>
      <c r="G110" s="61"/>
      <c r="H110" s="61"/>
      <c r="I110" s="61"/>
      <c r="J110" s="61"/>
      <c r="K110" s="112"/>
      <c r="L110" s="110"/>
      <c r="M110" s="225"/>
      <c r="N110" s="225"/>
    </row>
    <row r="111" spans="1:14" ht="14.25" customHeight="1" x14ac:dyDescent="0.35">
      <c r="A111" s="110"/>
      <c r="B111" s="294" t="s">
        <v>221</v>
      </c>
      <c r="C111" s="261"/>
      <c r="D111" s="64">
        <v>2</v>
      </c>
      <c r="E111" s="61"/>
      <c r="F111" s="113">
        <v>636000</v>
      </c>
      <c r="G111" s="61"/>
      <c r="H111" s="113">
        <v>318000</v>
      </c>
      <c r="I111" s="61"/>
      <c r="J111" s="113">
        <v>318000</v>
      </c>
      <c r="K111" s="112"/>
      <c r="L111" s="110"/>
      <c r="M111" s="225"/>
      <c r="N111" s="225"/>
    </row>
    <row r="112" spans="1:14" ht="14.25" customHeight="1" x14ac:dyDescent="0.35">
      <c r="A112" s="110"/>
      <c r="B112" s="294" t="s">
        <v>222</v>
      </c>
      <c r="C112" s="261"/>
      <c r="D112" s="64">
        <v>1</v>
      </c>
      <c r="E112" s="61"/>
      <c r="F112" s="113">
        <v>225000</v>
      </c>
      <c r="G112" s="61"/>
      <c r="H112" s="113">
        <v>225000</v>
      </c>
      <c r="I112" s="61"/>
      <c r="J112" s="113">
        <v>225000</v>
      </c>
      <c r="K112" s="111"/>
      <c r="L112" s="110"/>
      <c r="M112" s="225"/>
      <c r="N112" s="225"/>
    </row>
    <row r="113" spans="1:14" ht="14.25" customHeight="1" x14ac:dyDescent="0.35">
      <c r="A113" s="110"/>
      <c r="B113" s="294" t="s">
        <v>224</v>
      </c>
      <c r="C113" s="261"/>
      <c r="D113" s="74">
        <f>D111-D112</f>
        <v>1</v>
      </c>
      <c r="E113" s="73">
        <f>D113/D112</f>
        <v>1</v>
      </c>
      <c r="F113" s="113">
        <f>F111-F112</f>
        <v>411000</v>
      </c>
      <c r="G113" s="73">
        <f>F113/F112</f>
        <v>1.8266666666666667</v>
      </c>
      <c r="H113" s="113">
        <f>H111-H112</f>
        <v>93000</v>
      </c>
      <c r="I113" s="73">
        <f>H113/H112</f>
        <v>0.41333333333333333</v>
      </c>
      <c r="J113" s="113">
        <f>J111-J112</f>
        <v>93000</v>
      </c>
      <c r="K113" s="73">
        <f>J113/J112</f>
        <v>0.41333333333333333</v>
      </c>
      <c r="L113" s="110"/>
      <c r="M113" s="225"/>
      <c r="N113" s="225"/>
    </row>
    <row r="114" spans="1:14" ht="14.25" customHeight="1" x14ac:dyDescent="0.35">
      <c r="A114" s="110"/>
      <c r="B114" s="295" t="s">
        <v>245</v>
      </c>
      <c r="C114" s="261"/>
      <c r="D114" s="61"/>
      <c r="E114" s="61"/>
      <c r="F114" s="61"/>
      <c r="G114" s="64"/>
      <c r="H114" s="61"/>
      <c r="I114" s="64"/>
      <c r="J114" s="61"/>
      <c r="K114" s="111"/>
      <c r="L114" s="110"/>
      <c r="M114" s="225"/>
      <c r="N114" s="225"/>
    </row>
    <row r="115" spans="1:14" ht="14.25" customHeight="1" x14ac:dyDescent="0.35">
      <c r="A115" s="110"/>
      <c r="B115" s="294" t="s">
        <v>225</v>
      </c>
      <c r="C115" s="261"/>
      <c r="D115" s="64">
        <v>10</v>
      </c>
      <c r="E115" s="61"/>
      <c r="F115" s="113">
        <v>1683300</v>
      </c>
      <c r="G115" s="61"/>
      <c r="H115" s="113">
        <v>168330</v>
      </c>
      <c r="I115" s="61"/>
      <c r="J115" s="113">
        <v>117000</v>
      </c>
      <c r="K115" s="111"/>
      <c r="L115" s="110"/>
      <c r="M115" s="225"/>
      <c r="N115" s="225"/>
    </row>
    <row r="116" spans="1:14" ht="14.25" customHeight="1" x14ac:dyDescent="0.35">
      <c r="A116" s="110"/>
      <c r="B116" s="294" t="s">
        <v>226</v>
      </c>
      <c r="C116" s="261"/>
      <c r="D116" s="64">
        <v>7</v>
      </c>
      <c r="E116" s="61"/>
      <c r="F116" s="113">
        <v>699750</v>
      </c>
      <c r="G116" s="64"/>
      <c r="H116" s="113">
        <v>99964</v>
      </c>
      <c r="I116" s="64"/>
      <c r="J116" s="113">
        <v>98000</v>
      </c>
      <c r="K116" s="111"/>
      <c r="L116" s="110"/>
      <c r="M116" s="225"/>
      <c r="N116" s="225"/>
    </row>
    <row r="117" spans="1:14" ht="14.25" customHeight="1" x14ac:dyDescent="0.35">
      <c r="A117" s="110"/>
      <c r="B117" s="294" t="s">
        <v>224</v>
      </c>
      <c r="C117" s="261"/>
      <c r="D117" s="74">
        <f>D115-D116</f>
        <v>3</v>
      </c>
      <c r="E117" s="73">
        <f>D117/D116</f>
        <v>0.42857142857142855</v>
      </c>
      <c r="F117" s="113">
        <f>F115-F116</f>
        <v>983550</v>
      </c>
      <c r="G117" s="73">
        <f>F117/F116</f>
        <v>1.4055734190782423</v>
      </c>
      <c r="H117" s="113">
        <f>H115-H116</f>
        <v>68366</v>
      </c>
      <c r="I117" s="73">
        <f>H117/H116</f>
        <v>0.68390620623424436</v>
      </c>
      <c r="J117" s="113">
        <f>J115-J116</f>
        <v>19000</v>
      </c>
      <c r="K117" s="114">
        <f>J117/J116</f>
        <v>0.19387755102040816</v>
      </c>
      <c r="L117" s="110"/>
      <c r="M117" s="225"/>
      <c r="N117" s="225"/>
    </row>
    <row r="118" spans="1:14" ht="14.25" customHeight="1" x14ac:dyDescent="0.35">
      <c r="A118" s="110"/>
      <c r="B118" s="295" t="s">
        <v>246</v>
      </c>
      <c r="C118" s="261"/>
      <c r="D118" s="61"/>
      <c r="E118" s="64"/>
      <c r="F118" s="61"/>
      <c r="G118" s="64"/>
      <c r="H118" s="61"/>
      <c r="I118" s="64"/>
      <c r="J118" s="61"/>
      <c r="K118" s="111"/>
      <c r="L118" s="110"/>
      <c r="M118" s="225"/>
      <c r="N118" s="225"/>
    </row>
    <row r="119" spans="1:14" ht="14.25" customHeight="1" x14ac:dyDescent="0.35">
      <c r="A119" s="110"/>
      <c r="B119" s="296" t="s">
        <v>225</v>
      </c>
      <c r="C119" s="265"/>
      <c r="D119" s="69">
        <f>D111+D115</f>
        <v>12</v>
      </c>
      <c r="E119" s="75"/>
      <c r="F119" s="104">
        <f>F111+F115</f>
        <v>2319300</v>
      </c>
      <c r="G119" s="75"/>
      <c r="H119" s="104">
        <f>H111+H115</f>
        <v>486330</v>
      </c>
      <c r="I119" s="75"/>
      <c r="J119" s="104">
        <f>J111+J115</f>
        <v>435000</v>
      </c>
      <c r="K119" s="115"/>
      <c r="L119" s="110"/>
      <c r="M119" s="225"/>
      <c r="N119" s="225"/>
    </row>
    <row r="120" spans="1:14" ht="14.25" customHeight="1" x14ac:dyDescent="0.35">
      <c r="A120" s="110"/>
      <c r="B120" s="296" t="s">
        <v>226</v>
      </c>
      <c r="C120" s="265"/>
      <c r="D120" s="69">
        <f>D112+D116</f>
        <v>8</v>
      </c>
      <c r="E120" s="75"/>
      <c r="F120" s="104">
        <f>F112+F116</f>
        <v>924750</v>
      </c>
      <c r="G120" s="75"/>
      <c r="H120" s="104">
        <f>H112+H116</f>
        <v>324964</v>
      </c>
      <c r="I120" s="75"/>
      <c r="J120" s="104">
        <f>J112+J116</f>
        <v>323000</v>
      </c>
      <c r="K120" s="115"/>
      <c r="L120" s="110"/>
      <c r="M120" s="225"/>
      <c r="N120" s="225"/>
    </row>
    <row r="121" spans="1:14" ht="14.25" customHeight="1" x14ac:dyDescent="0.35">
      <c r="A121" s="110"/>
      <c r="B121" s="297" t="s">
        <v>224</v>
      </c>
      <c r="C121" s="291"/>
      <c r="D121" s="116">
        <f>D119-D120</f>
        <v>4</v>
      </c>
      <c r="E121" s="117">
        <f>D121/D120</f>
        <v>0.5</v>
      </c>
      <c r="F121" s="118">
        <f>F119-F120</f>
        <v>1394550</v>
      </c>
      <c r="G121" s="117">
        <f>F121/F120</f>
        <v>1.5080291970802919</v>
      </c>
      <c r="H121" s="118">
        <f>H119-H120</f>
        <v>161366</v>
      </c>
      <c r="I121" s="117">
        <f>H121/H120</f>
        <v>0.49656577343951946</v>
      </c>
      <c r="J121" s="118">
        <f>J119-J120</f>
        <v>112000</v>
      </c>
      <c r="K121" s="119">
        <f>J121/J120</f>
        <v>0.34674922600619196</v>
      </c>
      <c r="L121" s="110"/>
      <c r="M121" s="225"/>
      <c r="N121" s="225"/>
    </row>
    <row r="122" spans="1:14" ht="14.25" customHeight="1" x14ac:dyDescent="0.35">
      <c r="A122" s="110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110"/>
      <c r="M122" s="225"/>
      <c r="N122" s="225"/>
    </row>
    <row r="123" spans="1:14" ht="14.25" customHeight="1" thickBot="1" x14ac:dyDescent="0.4">
      <c r="A123" s="110"/>
      <c r="B123" s="276" t="s">
        <v>427</v>
      </c>
      <c r="C123" s="277"/>
      <c r="D123" s="277"/>
      <c r="E123" s="277"/>
      <c r="F123" s="277"/>
      <c r="G123" s="277"/>
      <c r="H123" s="277"/>
      <c r="I123" s="277"/>
      <c r="J123" s="277"/>
      <c r="K123" s="278"/>
      <c r="L123" s="110"/>
      <c r="M123" s="225"/>
      <c r="N123" s="225"/>
    </row>
    <row r="124" spans="1:14" ht="14.25" customHeight="1" x14ac:dyDescent="0.35">
      <c r="A124" s="110"/>
      <c r="B124" s="279" t="s">
        <v>228</v>
      </c>
      <c r="C124" s="268"/>
      <c r="D124" s="268"/>
      <c r="E124" s="268"/>
      <c r="F124" s="268"/>
      <c r="G124" s="268"/>
      <c r="H124" s="268"/>
      <c r="I124" s="268"/>
      <c r="J124" s="268"/>
      <c r="K124" s="268"/>
      <c r="L124" s="110"/>
      <c r="M124" s="225"/>
      <c r="N124" s="225"/>
    </row>
    <row r="125" spans="1:14" ht="14.25" customHeight="1" thickBot="1" x14ac:dyDescent="0.4">
      <c r="A125" s="110"/>
      <c r="B125" s="280" t="s">
        <v>420</v>
      </c>
      <c r="C125" s="275"/>
      <c r="D125" s="275"/>
      <c r="E125" s="275"/>
      <c r="F125" s="86" t="s">
        <v>229</v>
      </c>
      <c r="G125" s="280" t="s">
        <v>421</v>
      </c>
      <c r="H125" s="275"/>
      <c r="I125" s="275"/>
      <c r="J125" s="275"/>
      <c r="K125" s="281"/>
      <c r="L125" s="110"/>
      <c r="M125" s="225"/>
      <c r="N125" s="225"/>
    </row>
    <row r="126" spans="1:14" ht="14.25" customHeight="1" x14ac:dyDescent="0.35">
      <c r="A126" s="110"/>
      <c r="B126" s="292"/>
      <c r="C126" s="271"/>
      <c r="D126" s="271"/>
      <c r="E126" s="271"/>
      <c r="F126" s="271"/>
      <c r="G126" s="271"/>
      <c r="H126" s="271"/>
      <c r="I126" s="271"/>
      <c r="J126" s="271"/>
      <c r="K126" s="293"/>
      <c r="L126" s="110"/>
      <c r="M126" s="225"/>
      <c r="N126" s="225"/>
    </row>
    <row r="127" spans="1:14" ht="14.25" customHeight="1" x14ac:dyDescent="0.35">
      <c r="A127" s="110"/>
      <c r="B127" s="294"/>
      <c r="C127" s="261"/>
      <c r="D127" s="64" t="s">
        <v>216</v>
      </c>
      <c r="E127" s="64" t="s">
        <v>98</v>
      </c>
      <c r="F127" s="64" t="s">
        <v>217</v>
      </c>
      <c r="G127" s="64" t="s">
        <v>98</v>
      </c>
      <c r="H127" s="64" t="s">
        <v>218</v>
      </c>
      <c r="I127" s="64" t="s">
        <v>98</v>
      </c>
      <c r="J127" s="64" t="s">
        <v>219</v>
      </c>
      <c r="K127" s="111" t="s">
        <v>98</v>
      </c>
      <c r="L127" s="110"/>
      <c r="M127" s="225"/>
      <c r="N127" s="225"/>
    </row>
    <row r="128" spans="1:14" ht="14.25" customHeight="1" x14ac:dyDescent="0.35">
      <c r="A128" s="110"/>
      <c r="B128" s="295" t="s">
        <v>244</v>
      </c>
      <c r="C128" s="261"/>
      <c r="D128" s="61"/>
      <c r="E128" s="61"/>
      <c r="F128" s="61"/>
      <c r="G128" s="61"/>
      <c r="H128" s="61"/>
      <c r="I128" s="61"/>
      <c r="J128" s="61"/>
      <c r="K128" s="112"/>
      <c r="L128" s="110"/>
      <c r="M128" s="225"/>
      <c r="N128" s="225"/>
    </row>
    <row r="129" spans="1:14" ht="14.25" customHeight="1" x14ac:dyDescent="0.35">
      <c r="A129" s="110"/>
      <c r="B129" s="294" t="s">
        <v>221</v>
      </c>
      <c r="C129" s="261"/>
      <c r="D129" s="64">
        <v>2</v>
      </c>
      <c r="E129" s="61"/>
      <c r="F129" s="113">
        <v>636000</v>
      </c>
      <c r="G129" s="61"/>
      <c r="H129" s="113">
        <v>318000</v>
      </c>
      <c r="I129" s="61"/>
      <c r="J129" s="113">
        <v>318000</v>
      </c>
      <c r="K129" s="112"/>
      <c r="L129" s="110"/>
      <c r="M129" s="225"/>
      <c r="N129" s="225"/>
    </row>
    <row r="130" spans="1:14" ht="14.25" customHeight="1" x14ac:dyDescent="0.35">
      <c r="A130" s="110"/>
      <c r="B130" s="294" t="s">
        <v>230</v>
      </c>
      <c r="C130" s="261"/>
      <c r="D130" s="64">
        <v>3</v>
      </c>
      <c r="E130" s="61"/>
      <c r="F130" s="113">
        <v>2336000</v>
      </c>
      <c r="G130" s="61"/>
      <c r="H130" s="113">
        <v>778666</v>
      </c>
      <c r="I130" s="61"/>
      <c r="J130" s="113">
        <v>640000</v>
      </c>
      <c r="K130" s="111"/>
      <c r="L130" s="110"/>
      <c r="M130" s="225"/>
      <c r="N130" s="225"/>
    </row>
    <row r="131" spans="1:14" ht="14.25" customHeight="1" x14ac:dyDescent="0.35">
      <c r="A131" s="110"/>
      <c r="B131" s="294" t="s">
        <v>224</v>
      </c>
      <c r="C131" s="261"/>
      <c r="D131" s="74">
        <f>D129-D130</f>
        <v>-1</v>
      </c>
      <c r="E131" s="73">
        <f>D131/D130</f>
        <v>-0.33333333333333331</v>
      </c>
      <c r="F131" s="113">
        <f>F129-F130</f>
        <v>-1700000</v>
      </c>
      <c r="G131" s="73">
        <f>F131/F130</f>
        <v>-0.72773972602739723</v>
      </c>
      <c r="H131" s="113">
        <f>H129-H130</f>
        <v>-460666</v>
      </c>
      <c r="I131" s="73">
        <f>H131/H130</f>
        <v>-0.59160923939147203</v>
      </c>
      <c r="J131" s="113">
        <f>J129-J130</f>
        <v>-322000</v>
      </c>
      <c r="K131" s="114">
        <f>J131/J130</f>
        <v>-0.50312500000000004</v>
      </c>
      <c r="L131" s="110"/>
      <c r="M131" s="225"/>
      <c r="N131" s="225"/>
    </row>
    <row r="132" spans="1:14" ht="14.25" customHeight="1" x14ac:dyDescent="0.35">
      <c r="A132" s="110"/>
      <c r="B132" s="295" t="s">
        <v>245</v>
      </c>
      <c r="C132" s="261"/>
      <c r="D132" s="61"/>
      <c r="E132" s="61"/>
      <c r="F132" s="61"/>
      <c r="G132" s="64"/>
      <c r="H132" s="61"/>
      <c r="I132" s="64"/>
      <c r="J132" s="61"/>
      <c r="K132" s="111"/>
      <c r="L132" s="110"/>
      <c r="M132" s="225"/>
      <c r="N132" s="225"/>
    </row>
    <row r="133" spans="1:14" ht="14.25" customHeight="1" x14ac:dyDescent="0.35">
      <c r="A133" s="110"/>
      <c r="B133" s="294" t="s">
        <v>225</v>
      </c>
      <c r="C133" s="261"/>
      <c r="D133" s="64">
        <v>12</v>
      </c>
      <c r="E133" s="61"/>
      <c r="F133" s="113">
        <v>2220300</v>
      </c>
      <c r="G133" s="61"/>
      <c r="H133" s="113">
        <v>185025</v>
      </c>
      <c r="I133" s="61"/>
      <c r="J133" s="113">
        <v>110000</v>
      </c>
      <c r="K133" s="111"/>
      <c r="L133" s="110"/>
      <c r="M133" s="225"/>
      <c r="N133" s="225"/>
    </row>
    <row r="134" spans="1:14" ht="14.25" customHeight="1" x14ac:dyDescent="0.35">
      <c r="A134" s="110"/>
      <c r="B134" s="294" t="s">
        <v>230</v>
      </c>
      <c r="C134" s="261"/>
      <c r="D134" s="64">
        <v>16</v>
      </c>
      <c r="E134" s="61"/>
      <c r="F134" s="113">
        <v>2499335</v>
      </c>
      <c r="G134" s="64"/>
      <c r="H134" s="113">
        <v>156208</v>
      </c>
      <c r="I134" s="64"/>
      <c r="J134" s="113">
        <v>116917</v>
      </c>
      <c r="K134" s="111"/>
      <c r="L134" s="110"/>
      <c r="M134" s="225"/>
      <c r="N134" s="225"/>
    </row>
    <row r="135" spans="1:14" ht="14.25" customHeight="1" x14ac:dyDescent="0.35">
      <c r="A135" s="110"/>
      <c r="B135" s="294" t="s">
        <v>224</v>
      </c>
      <c r="C135" s="261"/>
      <c r="D135" s="74">
        <f>D133-D134</f>
        <v>-4</v>
      </c>
      <c r="E135" s="73">
        <f>D135/D134</f>
        <v>-0.25</v>
      </c>
      <c r="F135" s="113">
        <f>F133-F134</f>
        <v>-279035</v>
      </c>
      <c r="G135" s="73">
        <f>F135/F134</f>
        <v>-0.11164369722346144</v>
      </c>
      <c r="H135" s="113">
        <f>H133-H134</f>
        <v>28817</v>
      </c>
      <c r="I135" s="73">
        <f>H135/H134</f>
        <v>0.18447838779063813</v>
      </c>
      <c r="J135" s="113">
        <f>J133-J134</f>
        <v>-6917</v>
      </c>
      <c r="K135" s="114">
        <f>J135/J134</f>
        <v>-5.9161627479322937E-2</v>
      </c>
      <c r="L135" s="110"/>
      <c r="M135" s="225"/>
      <c r="N135" s="225"/>
    </row>
    <row r="136" spans="1:14" ht="14.25" customHeight="1" x14ac:dyDescent="0.35">
      <c r="A136" s="110"/>
      <c r="B136" s="295" t="s">
        <v>246</v>
      </c>
      <c r="C136" s="261"/>
      <c r="D136" s="61"/>
      <c r="E136" s="64"/>
      <c r="F136" s="61"/>
      <c r="G136" s="64"/>
      <c r="H136" s="61"/>
      <c r="I136" s="64"/>
      <c r="J136" s="61"/>
      <c r="K136" s="111"/>
      <c r="L136" s="110"/>
      <c r="M136" s="225"/>
      <c r="N136" s="225"/>
    </row>
    <row r="137" spans="1:14" ht="14.25" customHeight="1" x14ac:dyDescent="0.35">
      <c r="A137" s="110"/>
      <c r="B137" s="296" t="s">
        <v>225</v>
      </c>
      <c r="C137" s="265"/>
      <c r="D137" s="69">
        <f>D129+D133</f>
        <v>14</v>
      </c>
      <c r="E137" s="75"/>
      <c r="F137" s="104">
        <f>F129+F133</f>
        <v>2856300</v>
      </c>
      <c r="G137" s="101"/>
      <c r="H137" s="104">
        <f>H129+H133</f>
        <v>503025</v>
      </c>
      <c r="I137" s="101"/>
      <c r="J137" s="104">
        <f>J129+J133</f>
        <v>428000</v>
      </c>
      <c r="K137" s="115"/>
      <c r="L137" s="110"/>
      <c r="M137" s="225"/>
      <c r="N137" s="225"/>
    </row>
    <row r="138" spans="1:14" ht="14.25" customHeight="1" x14ac:dyDescent="0.35">
      <c r="A138" s="110"/>
      <c r="B138" s="296" t="s">
        <v>226</v>
      </c>
      <c r="C138" s="265"/>
      <c r="D138" s="69">
        <f>D130+D134</f>
        <v>19</v>
      </c>
      <c r="E138" s="75"/>
      <c r="F138" s="104">
        <f>F130+F134</f>
        <v>4835335</v>
      </c>
      <c r="G138" s="101"/>
      <c r="H138" s="104">
        <f>H130+H134</f>
        <v>934874</v>
      </c>
      <c r="I138" s="101"/>
      <c r="J138" s="104">
        <f>J130+J134</f>
        <v>756917</v>
      </c>
      <c r="K138" s="115"/>
      <c r="L138" s="110"/>
      <c r="M138" s="225"/>
      <c r="N138" s="225"/>
    </row>
    <row r="139" spans="1:14" ht="14.25" customHeight="1" x14ac:dyDescent="0.35">
      <c r="A139" s="110"/>
      <c r="B139" s="297" t="s">
        <v>224</v>
      </c>
      <c r="C139" s="291"/>
      <c r="D139" s="116">
        <f>D137-D138</f>
        <v>-5</v>
      </c>
      <c r="E139" s="117">
        <f>D139/D138</f>
        <v>-0.26315789473684209</v>
      </c>
      <c r="F139" s="118">
        <f>F137-F138</f>
        <v>-1979035</v>
      </c>
      <c r="G139" s="117">
        <f>F139/F138</f>
        <v>-0.40928601637735545</v>
      </c>
      <c r="H139" s="118">
        <f>H137-H138</f>
        <v>-431849</v>
      </c>
      <c r="I139" s="117">
        <f>H139/H138</f>
        <v>-0.46193283800811658</v>
      </c>
      <c r="J139" s="118">
        <f>J137-J138</f>
        <v>-328917</v>
      </c>
      <c r="K139" s="119">
        <f>J139/J138</f>
        <v>-0.43454830582481302</v>
      </c>
      <c r="L139" s="110"/>
      <c r="M139" s="225"/>
      <c r="N139" s="225"/>
    </row>
    <row r="140" spans="1:14" ht="14.25" customHeight="1" x14ac:dyDescent="0.3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225"/>
      <c r="N140" s="225"/>
    </row>
    <row r="141" spans="1:14" ht="14.25" customHeight="1" x14ac:dyDescent="0.3"/>
    <row r="142" spans="1:14" ht="14.25" customHeight="1" x14ac:dyDescent="0.3"/>
    <row r="143" spans="1:14" ht="14.25" customHeight="1" x14ac:dyDescent="0.3"/>
    <row r="144" spans="1:1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37">
    <mergeCell ref="B92:K92"/>
    <mergeCell ref="B93:K93"/>
    <mergeCell ref="B94:E94"/>
    <mergeCell ref="G94:K94"/>
    <mergeCell ref="B95:K95"/>
    <mergeCell ref="B96:C96"/>
    <mergeCell ref="B97:C97"/>
    <mergeCell ref="B98:C9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9:C139"/>
    <mergeCell ref="B128:C128"/>
    <mergeCell ref="B129:C129"/>
    <mergeCell ref="B130:C130"/>
    <mergeCell ref="B131:C131"/>
    <mergeCell ref="B132:C132"/>
    <mergeCell ref="B133:C133"/>
    <mergeCell ref="B134:C134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K60"/>
    <mergeCell ref="B61:K61"/>
    <mergeCell ref="B62:K62"/>
    <mergeCell ref="G63:K63"/>
    <mergeCell ref="B63:E63"/>
    <mergeCell ref="B64:C64"/>
    <mergeCell ref="B124:K124"/>
    <mergeCell ref="B125:E125"/>
    <mergeCell ref="G125:K125"/>
    <mergeCell ref="B126:K126"/>
    <mergeCell ref="B127:C127"/>
    <mergeCell ref="B135:C135"/>
    <mergeCell ref="B136:C136"/>
    <mergeCell ref="B137:C137"/>
    <mergeCell ref="B138:C138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3:K123"/>
    <mergeCell ref="B104:C104"/>
    <mergeCell ref="B106:K106"/>
    <mergeCell ref="B107:K107"/>
    <mergeCell ref="B108:K108"/>
    <mergeCell ref="B109:C109"/>
    <mergeCell ref="B110:C110"/>
    <mergeCell ref="B111:C111"/>
    <mergeCell ref="B112:C112"/>
    <mergeCell ref="B113:C113"/>
    <mergeCell ref="B47:C47"/>
    <mergeCell ref="B48:C48"/>
    <mergeCell ref="B49:C49"/>
    <mergeCell ref="B99:C99"/>
    <mergeCell ref="B100:C100"/>
    <mergeCell ref="B101:C101"/>
    <mergeCell ref="B102:C102"/>
    <mergeCell ref="B103:C103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8:K78"/>
    <mergeCell ref="B79:K79"/>
    <mergeCell ref="B80:K80"/>
    <mergeCell ref="B81:K81"/>
    <mergeCell ref="B36:C36"/>
    <mergeCell ref="B37:C37"/>
    <mergeCell ref="B38:C38"/>
    <mergeCell ref="B39:C39"/>
    <mergeCell ref="B40:C40"/>
    <mergeCell ref="B41:C41"/>
    <mergeCell ref="B43:K43"/>
    <mergeCell ref="B44:K44"/>
    <mergeCell ref="B46:K4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19:C19"/>
    <mergeCell ref="B20:C20"/>
    <mergeCell ref="B22:K22"/>
    <mergeCell ref="B23:K23"/>
    <mergeCell ref="B24:E24"/>
    <mergeCell ref="G24:K24"/>
    <mergeCell ref="O24:R24"/>
    <mergeCell ref="B25:C25"/>
    <mergeCell ref="B26:C26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:M1"/>
    <mergeCell ref="B2:M2"/>
    <mergeCell ref="B3:M3"/>
    <mergeCell ref="B4:C4"/>
    <mergeCell ref="B5:C5"/>
    <mergeCell ref="B6:C6"/>
    <mergeCell ref="B7:C7"/>
    <mergeCell ref="B8:C8"/>
    <mergeCell ref="B9:C9"/>
  </mergeCells>
  <pageMargins left="0.7" right="0.7" top="0.75" bottom="0.75" header="0" footer="0"/>
  <pageSetup orientation="portrait" r:id="rId1"/>
  <ignoredErrors>
    <ignoredError sqref="E33 F33:J33 E37:J37 E41:J41 E51:J51 E55:J55 E59:J59 E68:J68 E72:J72 E76:J76 E86:J86 E90:J90 E100:J100 E104:J104 F113 H113 J113 E117:J117 E121:J121 E131:J131 E135:J135 E139:J139 E8:L8 E12:K12 E16:L16 E20:L20 E29:J29" formula="1"/>
    <ignoredError sqref="K113" evalError="1"/>
    <ignoredError sqref="E113 G113 I113" evalError="1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JK163"/>
  <sheetViews>
    <sheetView workbookViewId="0">
      <pane xSplit="1" ySplit="1" topLeftCell="GL52" activePane="bottomRight" state="frozen"/>
      <selection pane="topRight" activeCell="B1" sqref="B1"/>
      <selection pane="bottomLeft" activeCell="A2" sqref="A2"/>
      <selection pane="bottomRight" activeCell="GS79" sqref="GS79"/>
    </sheetView>
  </sheetViews>
  <sheetFormatPr defaultColWidth="12.58203125" defaultRowHeight="15" customHeight="1" x14ac:dyDescent="0.3"/>
  <cols>
    <col min="1" max="1" width="31" style="182" customWidth="1"/>
    <col min="2" max="2" width="6.4140625" bestFit="1" customWidth="1"/>
    <col min="3" max="3" width="5.9140625" bestFit="1" customWidth="1"/>
    <col min="4" max="5" width="6.58203125" bestFit="1" customWidth="1"/>
    <col min="6" max="6" width="5.9140625" customWidth="1"/>
    <col min="7" max="7" width="6.58203125" bestFit="1" customWidth="1"/>
    <col min="8" max="8" width="6.08203125" customWidth="1"/>
    <col min="9" max="9" width="6.4140625" bestFit="1" customWidth="1"/>
    <col min="10" max="11" width="6.58203125" bestFit="1" customWidth="1"/>
    <col min="12" max="12" width="6.08203125" bestFit="1" customWidth="1"/>
    <col min="13" max="13" width="6.5" customWidth="1"/>
    <col min="14" max="14" width="6.4140625" bestFit="1" customWidth="1"/>
    <col min="15" max="15" width="5.9140625" bestFit="1" customWidth="1"/>
    <col min="16" max="17" width="6.58203125" bestFit="1" customWidth="1"/>
    <col min="18" max="19" width="7.58203125" bestFit="1" customWidth="1"/>
    <col min="20" max="20" width="9" bestFit="1" customWidth="1"/>
    <col min="21" max="21" width="41.08203125" bestFit="1" customWidth="1"/>
    <col min="22" max="24" width="7.58203125" bestFit="1" customWidth="1"/>
    <col min="25" max="25" width="9.08203125" bestFit="1" customWidth="1"/>
    <col min="26" max="26" width="31.9140625" bestFit="1" customWidth="1"/>
    <col min="27" max="32" width="7.58203125" bestFit="1" customWidth="1"/>
    <col min="33" max="94" width="9.9140625" bestFit="1" customWidth="1"/>
    <col min="95" max="95" width="12.9140625" bestFit="1" customWidth="1"/>
    <col min="96" max="202" width="9.9140625" bestFit="1" customWidth="1"/>
    <col min="203" max="232" width="10.9140625" bestFit="1" customWidth="1"/>
    <col min="233" max="238" width="10.58203125" customWidth="1"/>
    <col min="239" max="244" width="10.9140625" bestFit="1" customWidth="1"/>
  </cols>
  <sheetData>
    <row r="1" spans="1:249" s="204" customFormat="1" ht="14.25" customHeight="1" x14ac:dyDescent="0.3">
      <c r="A1" s="202" t="s">
        <v>113</v>
      </c>
      <c r="B1" s="202">
        <v>37777</v>
      </c>
      <c r="C1" s="202">
        <v>37807</v>
      </c>
      <c r="D1" s="202">
        <v>37838</v>
      </c>
      <c r="E1" s="202">
        <v>37869</v>
      </c>
      <c r="F1" s="202">
        <v>37899</v>
      </c>
      <c r="G1" s="202">
        <v>37930</v>
      </c>
      <c r="H1" s="202">
        <v>37960</v>
      </c>
      <c r="I1" s="202">
        <v>37991</v>
      </c>
      <c r="J1" s="202">
        <v>38022</v>
      </c>
      <c r="K1" s="202">
        <v>38051</v>
      </c>
      <c r="L1" s="202">
        <v>38082</v>
      </c>
      <c r="M1" s="202">
        <v>38112</v>
      </c>
      <c r="N1" s="202">
        <v>38143</v>
      </c>
      <c r="O1" s="202">
        <v>38173</v>
      </c>
      <c r="P1" s="202">
        <v>38204</v>
      </c>
      <c r="Q1" s="202">
        <v>38235</v>
      </c>
      <c r="R1" s="202">
        <v>38265</v>
      </c>
      <c r="S1" s="202">
        <v>38296</v>
      </c>
      <c r="T1" s="202">
        <v>38326</v>
      </c>
      <c r="U1" s="202">
        <v>38357</v>
      </c>
      <c r="V1" s="202">
        <v>38388</v>
      </c>
      <c r="W1" s="202">
        <v>38416</v>
      </c>
      <c r="X1" s="202">
        <v>38447</v>
      </c>
      <c r="Y1" s="202">
        <v>38477</v>
      </c>
      <c r="Z1" s="202">
        <v>38508</v>
      </c>
      <c r="AA1" s="202">
        <v>38538</v>
      </c>
      <c r="AB1" s="202">
        <v>38569</v>
      </c>
      <c r="AC1" s="202">
        <v>38600</v>
      </c>
      <c r="AD1" s="202">
        <v>38630</v>
      </c>
      <c r="AE1" s="202">
        <v>38661</v>
      </c>
      <c r="AF1" s="202">
        <v>38691</v>
      </c>
      <c r="AG1" s="202">
        <v>38722</v>
      </c>
      <c r="AH1" s="202">
        <v>38753</v>
      </c>
      <c r="AI1" s="202">
        <v>38781</v>
      </c>
      <c r="AJ1" s="202">
        <v>38812</v>
      </c>
      <c r="AK1" s="202">
        <v>38843</v>
      </c>
      <c r="AL1" s="202">
        <v>38874</v>
      </c>
      <c r="AM1" s="202">
        <v>38904</v>
      </c>
      <c r="AN1" s="202">
        <v>38935</v>
      </c>
      <c r="AO1" s="202">
        <v>38966</v>
      </c>
      <c r="AP1" s="202">
        <v>38996</v>
      </c>
      <c r="AQ1" s="202">
        <v>39027</v>
      </c>
      <c r="AR1" s="202">
        <v>39057</v>
      </c>
      <c r="AS1" s="202">
        <v>39088</v>
      </c>
      <c r="AT1" s="202">
        <v>39119</v>
      </c>
      <c r="AU1" s="202">
        <v>39147</v>
      </c>
      <c r="AV1" s="202">
        <v>39178</v>
      </c>
      <c r="AW1" s="202">
        <v>39208</v>
      </c>
      <c r="AX1" s="202">
        <v>39239</v>
      </c>
      <c r="AY1" s="202">
        <v>39269</v>
      </c>
      <c r="AZ1" s="202">
        <v>39300</v>
      </c>
      <c r="BA1" s="202">
        <v>39331</v>
      </c>
      <c r="BB1" s="202">
        <v>39361</v>
      </c>
      <c r="BC1" s="202">
        <v>39392</v>
      </c>
      <c r="BD1" s="202">
        <v>39422</v>
      </c>
      <c r="BE1" s="202">
        <v>39453</v>
      </c>
      <c r="BF1" s="202">
        <v>39484</v>
      </c>
      <c r="BG1" s="202">
        <v>39513</v>
      </c>
      <c r="BH1" s="202">
        <v>39544</v>
      </c>
      <c r="BI1" s="202">
        <v>39574</v>
      </c>
      <c r="BJ1" s="202">
        <v>39605</v>
      </c>
      <c r="BK1" s="202">
        <v>39635</v>
      </c>
      <c r="BL1" s="202">
        <v>39666</v>
      </c>
      <c r="BM1" s="202">
        <v>39697</v>
      </c>
      <c r="BN1" s="202">
        <v>39727</v>
      </c>
      <c r="BO1" s="202">
        <v>39758</v>
      </c>
      <c r="BP1" s="202">
        <v>39788</v>
      </c>
      <c r="BQ1" s="202">
        <v>39819</v>
      </c>
      <c r="BR1" s="202">
        <v>39850</v>
      </c>
      <c r="BS1" s="202">
        <v>39878</v>
      </c>
      <c r="BT1" s="202">
        <v>39909</v>
      </c>
      <c r="BU1" s="202">
        <v>39939</v>
      </c>
      <c r="BV1" s="202">
        <v>39970</v>
      </c>
      <c r="BW1" s="202">
        <v>40000</v>
      </c>
      <c r="BX1" s="202">
        <v>40031</v>
      </c>
      <c r="BY1" s="202">
        <v>40062</v>
      </c>
      <c r="BZ1" s="202">
        <v>40092</v>
      </c>
      <c r="CA1" s="202">
        <v>40123</v>
      </c>
      <c r="CB1" s="202">
        <v>40153</v>
      </c>
      <c r="CC1" s="202">
        <v>40184</v>
      </c>
      <c r="CD1" s="202">
        <v>40215</v>
      </c>
      <c r="CE1" s="202">
        <v>40243</v>
      </c>
      <c r="CF1" s="202">
        <v>40274</v>
      </c>
      <c r="CG1" s="202">
        <v>40304</v>
      </c>
      <c r="CH1" s="202">
        <v>40335</v>
      </c>
      <c r="CI1" s="202">
        <v>40365</v>
      </c>
      <c r="CJ1" s="202">
        <v>40396</v>
      </c>
      <c r="CK1" s="202">
        <v>40427</v>
      </c>
      <c r="CL1" s="202">
        <v>40457</v>
      </c>
      <c r="CM1" s="202">
        <v>40488</v>
      </c>
      <c r="CN1" s="202">
        <v>40518</v>
      </c>
      <c r="CO1" s="202">
        <v>40549</v>
      </c>
      <c r="CP1" s="202">
        <v>40580</v>
      </c>
      <c r="CQ1" s="202">
        <v>40608</v>
      </c>
      <c r="CR1" s="202">
        <v>40639</v>
      </c>
      <c r="CS1" s="202">
        <v>40669</v>
      </c>
      <c r="CT1" s="202">
        <v>40700</v>
      </c>
      <c r="CU1" s="202">
        <v>40730</v>
      </c>
      <c r="CV1" s="202">
        <v>40761</v>
      </c>
      <c r="CW1" s="202">
        <v>40792</v>
      </c>
      <c r="CX1" s="202">
        <v>40822</v>
      </c>
      <c r="CY1" s="202">
        <v>40853</v>
      </c>
      <c r="CZ1" s="202">
        <v>40883</v>
      </c>
      <c r="DA1" s="202">
        <v>40914</v>
      </c>
      <c r="DB1" s="202">
        <v>40945</v>
      </c>
      <c r="DC1" s="202">
        <v>40974</v>
      </c>
      <c r="DD1" s="202">
        <v>41005</v>
      </c>
      <c r="DE1" s="202">
        <v>41035</v>
      </c>
      <c r="DF1" s="202">
        <v>41066</v>
      </c>
      <c r="DG1" s="202">
        <v>41096</v>
      </c>
      <c r="DH1" s="202">
        <v>41127</v>
      </c>
      <c r="DI1" s="202">
        <v>41158</v>
      </c>
      <c r="DJ1" s="202">
        <v>41188</v>
      </c>
      <c r="DK1" s="202">
        <v>41219</v>
      </c>
      <c r="DL1" s="202">
        <v>41249</v>
      </c>
      <c r="DM1" s="202">
        <v>41280</v>
      </c>
      <c r="DN1" s="202">
        <v>41311</v>
      </c>
      <c r="DO1" s="202">
        <v>41339</v>
      </c>
      <c r="DP1" s="202">
        <v>41370</v>
      </c>
      <c r="DQ1" s="202">
        <v>41400</v>
      </c>
      <c r="DR1" s="202">
        <v>41431</v>
      </c>
      <c r="DS1" s="202">
        <v>41461</v>
      </c>
      <c r="DT1" s="202">
        <v>41492</v>
      </c>
      <c r="DU1" s="202">
        <v>41523</v>
      </c>
      <c r="DV1" s="202">
        <v>41553</v>
      </c>
      <c r="DW1" s="202">
        <v>41584</v>
      </c>
      <c r="DX1" s="202">
        <v>41614</v>
      </c>
      <c r="DY1" s="202">
        <v>41645</v>
      </c>
      <c r="DZ1" s="202">
        <v>41676</v>
      </c>
      <c r="EA1" s="202">
        <v>41704</v>
      </c>
      <c r="EB1" s="202">
        <v>41735</v>
      </c>
      <c r="EC1" s="202">
        <v>41765</v>
      </c>
      <c r="ED1" s="202">
        <v>41796</v>
      </c>
      <c r="EE1" s="202">
        <v>41826</v>
      </c>
      <c r="EF1" s="202">
        <v>41857</v>
      </c>
      <c r="EG1" s="202">
        <v>41888</v>
      </c>
      <c r="EH1" s="202">
        <v>41918</v>
      </c>
      <c r="EI1" s="202">
        <v>41949</v>
      </c>
      <c r="EJ1" s="202">
        <v>41979</v>
      </c>
      <c r="EK1" s="202">
        <v>42010</v>
      </c>
      <c r="EL1" s="202">
        <v>42041</v>
      </c>
      <c r="EM1" s="202">
        <v>42069</v>
      </c>
      <c r="EN1" s="202">
        <v>42100</v>
      </c>
      <c r="EO1" s="202">
        <v>42130</v>
      </c>
      <c r="EP1" s="202">
        <v>42161</v>
      </c>
      <c r="EQ1" s="202">
        <v>42191</v>
      </c>
      <c r="ER1" s="202">
        <v>42222</v>
      </c>
      <c r="ES1" s="202">
        <v>42253</v>
      </c>
      <c r="ET1" s="202">
        <v>42283</v>
      </c>
      <c r="EU1" s="202">
        <v>42314</v>
      </c>
      <c r="EV1" s="202">
        <v>42344</v>
      </c>
      <c r="EW1" s="202">
        <v>42375</v>
      </c>
      <c r="EX1" s="202">
        <v>42406</v>
      </c>
      <c r="EY1" s="202">
        <v>42435</v>
      </c>
      <c r="EZ1" s="202">
        <v>42466</v>
      </c>
      <c r="FA1" s="202">
        <v>42496</v>
      </c>
      <c r="FB1" s="202">
        <v>42527</v>
      </c>
      <c r="FC1" s="202">
        <v>42557</v>
      </c>
      <c r="FD1" s="202">
        <v>42588</v>
      </c>
      <c r="FE1" s="202">
        <v>42619</v>
      </c>
      <c r="FF1" s="202">
        <v>42649</v>
      </c>
      <c r="FG1" s="202">
        <v>42680</v>
      </c>
      <c r="FH1" s="202">
        <v>42710</v>
      </c>
      <c r="FI1" s="202">
        <v>42741</v>
      </c>
      <c r="FJ1" s="202">
        <v>42772</v>
      </c>
      <c r="FK1" s="202">
        <v>42800</v>
      </c>
      <c r="FL1" s="202">
        <v>42831</v>
      </c>
      <c r="FM1" s="202">
        <v>42861</v>
      </c>
      <c r="FN1" s="202">
        <v>42892</v>
      </c>
      <c r="FO1" s="202">
        <v>42922</v>
      </c>
      <c r="FP1" s="202">
        <v>42953</v>
      </c>
      <c r="FQ1" s="202">
        <v>42984</v>
      </c>
      <c r="FR1" s="202">
        <v>43014</v>
      </c>
      <c r="FS1" s="202">
        <v>43045</v>
      </c>
      <c r="FT1" s="202">
        <v>43075</v>
      </c>
      <c r="FU1" s="202">
        <v>43106</v>
      </c>
      <c r="FV1" s="202">
        <v>43137</v>
      </c>
      <c r="FW1" s="202">
        <v>43165</v>
      </c>
      <c r="FX1" s="202">
        <v>43196</v>
      </c>
      <c r="FY1" s="202">
        <v>43226</v>
      </c>
      <c r="FZ1" s="202">
        <v>43257</v>
      </c>
      <c r="GA1" s="202">
        <v>43287</v>
      </c>
      <c r="GB1" s="202">
        <v>43318</v>
      </c>
      <c r="GC1" s="202">
        <v>43349</v>
      </c>
      <c r="GD1" s="202">
        <v>43379</v>
      </c>
      <c r="GE1" s="202">
        <v>43410</v>
      </c>
      <c r="GF1" s="202">
        <v>43440</v>
      </c>
      <c r="GG1" s="202">
        <v>43471</v>
      </c>
      <c r="GH1" s="202">
        <v>43502</v>
      </c>
      <c r="GI1" s="202">
        <v>43530</v>
      </c>
      <c r="GJ1" s="202">
        <v>43561</v>
      </c>
      <c r="GK1" s="202">
        <v>43591</v>
      </c>
      <c r="GL1" s="202">
        <v>43622</v>
      </c>
      <c r="GM1" s="202">
        <v>43652</v>
      </c>
      <c r="GN1" s="202">
        <v>43683</v>
      </c>
      <c r="GO1" s="202">
        <v>43714</v>
      </c>
      <c r="GP1" s="202">
        <v>43744</v>
      </c>
      <c r="GQ1" s="202">
        <v>43775</v>
      </c>
      <c r="GR1" s="202">
        <v>43800</v>
      </c>
      <c r="GS1" s="202">
        <v>43836</v>
      </c>
      <c r="GT1" s="202">
        <v>43867</v>
      </c>
      <c r="GU1" s="202">
        <v>43896</v>
      </c>
      <c r="GV1" s="202">
        <v>43927</v>
      </c>
      <c r="GW1" s="202">
        <v>43957</v>
      </c>
      <c r="GX1" s="202">
        <v>43988</v>
      </c>
      <c r="GY1" s="202">
        <v>44018</v>
      </c>
      <c r="GZ1" s="202">
        <v>44049</v>
      </c>
      <c r="HA1" s="202">
        <v>44080</v>
      </c>
      <c r="HB1" s="202">
        <v>44110</v>
      </c>
      <c r="HC1" s="202">
        <v>44141</v>
      </c>
      <c r="HD1" s="202">
        <v>44171</v>
      </c>
      <c r="HE1" s="202">
        <v>44202</v>
      </c>
      <c r="HF1" s="202">
        <v>44233</v>
      </c>
      <c r="HG1" s="202">
        <v>44261</v>
      </c>
      <c r="HH1" s="202">
        <v>44292</v>
      </c>
      <c r="HI1" s="202">
        <v>44322</v>
      </c>
      <c r="HJ1" s="202">
        <v>44353</v>
      </c>
      <c r="HK1" s="202">
        <v>44383</v>
      </c>
      <c r="HL1" s="202">
        <v>44414</v>
      </c>
      <c r="HM1" s="202">
        <v>44445</v>
      </c>
      <c r="HN1" s="202">
        <v>44475</v>
      </c>
      <c r="HO1" s="202">
        <v>44506</v>
      </c>
      <c r="HP1" s="202">
        <v>44536</v>
      </c>
      <c r="HQ1" s="202">
        <v>44567</v>
      </c>
      <c r="HR1" s="202">
        <v>44598</v>
      </c>
      <c r="HS1" s="202">
        <v>44626</v>
      </c>
      <c r="HT1" s="202">
        <v>44657</v>
      </c>
      <c r="HU1" s="202">
        <v>44687</v>
      </c>
      <c r="HV1" s="202">
        <v>44718</v>
      </c>
      <c r="HW1" s="202">
        <v>44748</v>
      </c>
      <c r="HX1" s="203">
        <v>44779</v>
      </c>
      <c r="HY1" s="202">
        <v>44810</v>
      </c>
      <c r="HZ1" s="202">
        <v>44840</v>
      </c>
      <c r="IA1" s="202">
        <v>44871</v>
      </c>
      <c r="IB1" s="202">
        <v>44901</v>
      </c>
      <c r="IC1" s="202">
        <v>44932</v>
      </c>
      <c r="ID1" s="202">
        <v>44963</v>
      </c>
      <c r="IE1" s="202">
        <v>44991</v>
      </c>
      <c r="IF1" s="202">
        <v>45022</v>
      </c>
      <c r="IG1" s="202">
        <v>45052</v>
      </c>
      <c r="IH1" s="202">
        <v>45083</v>
      </c>
      <c r="II1" s="202">
        <v>45113</v>
      </c>
      <c r="IJ1" s="202">
        <v>45144</v>
      </c>
      <c r="IK1" s="202">
        <v>45175</v>
      </c>
      <c r="IL1" s="202">
        <v>45205</v>
      </c>
      <c r="IM1" s="202">
        <v>45236</v>
      </c>
      <c r="IN1" s="202">
        <v>45266</v>
      </c>
      <c r="IO1" s="202">
        <v>45297</v>
      </c>
    </row>
    <row r="2" spans="1:249" s="166" customFormat="1" ht="14.25" customHeight="1" x14ac:dyDescent="0.35">
      <c r="A2" s="205" t="s">
        <v>247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21"/>
      <c r="HS2" s="121"/>
      <c r="HT2" s="121"/>
      <c r="HU2" s="121"/>
      <c r="HV2" s="121"/>
      <c r="HW2" s="121"/>
      <c r="HX2" s="168"/>
      <c r="HY2" s="121"/>
      <c r="HZ2" s="121"/>
      <c r="IA2" s="121"/>
      <c r="IB2" s="121"/>
      <c r="IC2" s="121"/>
      <c r="ID2" s="121"/>
      <c r="IE2" s="121"/>
      <c r="IF2" s="121"/>
      <c r="IG2" s="121"/>
      <c r="IH2" s="121"/>
      <c r="II2" s="121"/>
      <c r="IJ2" s="121"/>
    </row>
    <row r="3" spans="1:249" ht="14.25" customHeight="1" x14ac:dyDescent="0.35">
      <c r="A3" s="192" t="s">
        <v>248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>
        <v>233</v>
      </c>
      <c r="Q3" s="4">
        <v>303</v>
      </c>
      <c r="R3" s="4">
        <v>282</v>
      </c>
      <c r="S3" s="4">
        <v>296</v>
      </c>
      <c r="T3" s="4">
        <v>196</v>
      </c>
      <c r="U3" s="4">
        <v>328</v>
      </c>
      <c r="V3" s="4">
        <v>367</v>
      </c>
      <c r="W3" s="4">
        <v>411</v>
      </c>
      <c r="X3" s="4">
        <v>451</v>
      </c>
      <c r="Y3" s="4">
        <v>385</v>
      </c>
      <c r="Z3" s="4">
        <v>424</v>
      </c>
      <c r="AA3" s="4">
        <v>474</v>
      </c>
      <c r="AB3" s="4">
        <v>591</v>
      </c>
      <c r="AC3" s="4">
        <v>560</v>
      </c>
      <c r="AD3" s="4">
        <v>618</v>
      </c>
      <c r="AE3" s="4">
        <v>631</v>
      </c>
      <c r="AF3" s="4">
        <v>480</v>
      </c>
      <c r="AG3" s="4">
        <v>637</v>
      </c>
      <c r="AH3" s="4">
        <v>721</v>
      </c>
      <c r="AI3" s="4">
        <v>833</v>
      </c>
      <c r="AJ3" s="4">
        <v>809</v>
      </c>
      <c r="AK3" s="4">
        <v>792</v>
      </c>
      <c r="AL3" s="4">
        <v>659</v>
      </c>
      <c r="AM3" s="4">
        <v>549</v>
      </c>
      <c r="AN3" s="4">
        <v>573</v>
      </c>
      <c r="AO3" s="4">
        <v>567</v>
      </c>
      <c r="AP3" s="4">
        <v>502</v>
      </c>
      <c r="AQ3" s="4">
        <v>453</v>
      </c>
      <c r="AR3" s="4">
        <v>333</v>
      </c>
      <c r="AS3" s="4">
        <v>670</v>
      </c>
      <c r="AT3" s="4">
        <v>639</v>
      </c>
      <c r="AU3" s="4">
        <v>744</v>
      </c>
      <c r="AV3" s="4">
        <v>678</v>
      </c>
      <c r="AW3" s="4">
        <v>637</v>
      </c>
      <c r="AX3" s="4">
        <v>510</v>
      </c>
      <c r="AY3" s="4">
        <v>537</v>
      </c>
      <c r="AZ3" s="4">
        <v>569</v>
      </c>
      <c r="BA3" s="4">
        <v>492</v>
      </c>
      <c r="BB3" s="4">
        <v>544</v>
      </c>
      <c r="BC3" s="4">
        <v>479</v>
      </c>
      <c r="BD3" s="4">
        <v>314</v>
      </c>
      <c r="BE3" s="4">
        <v>571</v>
      </c>
      <c r="BF3" s="4">
        <v>579</v>
      </c>
      <c r="BG3" s="4">
        <v>592</v>
      </c>
      <c r="BH3" s="4">
        <v>467</v>
      </c>
      <c r="BI3" s="4">
        <v>426</v>
      </c>
      <c r="BJ3" s="4">
        <v>466</v>
      </c>
      <c r="BK3" s="4">
        <v>424</v>
      </c>
      <c r="BL3" s="4">
        <v>458</v>
      </c>
      <c r="BM3" s="4">
        <v>498</v>
      </c>
      <c r="BN3" s="4">
        <v>442</v>
      </c>
      <c r="BO3" s="4">
        <v>341</v>
      </c>
      <c r="BP3" s="4">
        <v>249</v>
      </c>
      <c r="BQ3" s="4">
        <v>497</v>
      </c>
      <c r="BR3" s="4">
        <v>497</v>
      </c>
      <c r="BS3" s="4">
        <v>584</v>
      </c>
      <c r="BT3" s="4">
        <v>445</v>
      </c>
      <c r="BU3" s="4">
        <v>499</v>
      </c>
      <c r="BV3" s="4">
        <v>484</v>
      </c>
      <c r="BW3" s="4">
        <v>435</v>
      </c>
      <c r="BX3" s="4">
        <v>414</v>
      </c>
      <c r="BY3" s="4">
        <v>448</v>
      </c>
      <c r="BZ3" s="4">
        <v>401</v>
      </c>
      <c r="CA3" s="4">
        <v>308</v>
      </c>
      <c r="CB3" s="4">
        <v>233</v>
      </c>
      <c r="CC3" s="4">
        <v>361</v>
      </c>
      <c r="CD3" s="4">
        <v>424</v>
      </c>
      <c r="CE3" s="4">
        <v>573</v>
      </c>
      <c r="CF3" s="4">
        <v>516</v>
      </c>
      <c r="CG3" s="4">
        <v>398</v>
      </c>
      <c r="CH3" s="4">
        <v>400</v>
      </c>
      <c r="CI3" s="4">
        <v>324</v>
      </c>
      <c r="CJ3" s="4">
        <v>369</v>
      </c>
      <c r="CK3" s="4">
        <v>339</v>
      </c>
      <c r="CL3" s="4">
        <v>298</v>
      </c>
      <c r="CM3" s="4">
        <v>300</v>
      </c>
      <c r="CN3" s="4">
        <v>198</v>
      </c>
      <c r="CO3" s="4">
        <v>340</v>
      </c>
      <c r="CP3" s="4">
        <v>364</v>
      </c>
      <c r="CQ3" s="4">
        <v>470</v>
      </c>
      <c r="CR3" s="4">
        <v>365</v>
      </c>
      <c r="CS3" s="4">
        <v>353</v>
      </c>
      <c r="CT3" s="4">
        <v>342</v>
      </c>
      <c r="CU3" s="4">
        <v>282</v>
      </c>
      <c r="CV3" s="4">
        <v>252</v>
      </c>
      <c r="CW3" s="4">
        <v>264</v>
      </c>
      <c r="CX3" s="4">
        <v>398</v>
      </c>
      <c r="CY3" s="4">
        <v>340</v>
      </c>
      <c r="CZ3" s="4">
        <v>268</v>
      </c>
      <c r="DA3" s="4">
        <v>361</v>
      </c>
      <c r="DB3" s="4">
        <v>467</v>
      </c>
      <c r="DC3" s="4">
        <v>477</v>
      </c>
      <c r="DD3" s="4">
        <v>441</v>
      </c>
      <c r="DE3" s="4">
        <v>381</v>
      </c>
      <c r="DF3" s="4">
        <v>324</v>
      </c>
      <c r="DG3" s="4">
        <v>349</v>
      </c>
      <c r="DH3" s="4">
        <v>346</v>
      </c>
      <c r="DI3" s="4">
        <v>328</v>
      </c>
      <c r="DJ3" s="4">
        <v>342</v>
      </c>
      <c r="DK3" s="4">
        <v>268</v>
      </c>
      <c r="DL3" s="4">
        <v>215</v>
      </c>
      <c r="DM3" s="4">
        <v>416</v>
      </c>
      <c r="DN3" s="4">
        <v>337</v>
      </c>
      <c r="DO3" s="4">
        <v>435</v>
      </c>
      <c r="DP3" s="4">
        <v>465</v>
      </c>
      <c r="DQ3" s="4">
        <v>388</v>
      </c>
      <c r="DR3" s="4">
        <v>351</v>
      </c>
      <c r="DS3" s="4">
        <v>353</v>
      </c>
      <c r="DT3" s="4">
        <v>377</v>
      </c>
      <c r="DU3" s="4">
        <v>342</v>
      </c>
      <c r="DV3" s="4">
        <v>425</v>
      </c>
      <c r="DW3" s="4">
        <v>347</v>
      </c>
      <c r="DX3" s="4">
        <v>213</v>
      </c>
      <c r="DY3" s="4">
        <v>373</v>
      </c>
      <c r="DZ3" s="4">
        <v>378</v>
      </c>
      <c r="EA3" s="4">
        <v>514</v>
      </c>
      <c r="EB3" s="4">
        <v>455</v>
      </c>
      <c r="EC3" s="4">
        <v>437</v>
      </c>
      <c r="ED3" s="4">
        <v>382</v>
      </c>
      <c r="EE3" s="4">
        <v>368</v>
      </c>
      <c r="EF3" s="4">
        <v>360</v>
      </c>
      <c r="EG3" s="4">
        <v>361</v>
      </c>
      <c r="EH3" s="4">
        <v>331</v>
      </c>
      <c r="EI3" s="4">
        <v>276</v>
      </c>
      <c r="EJ3" s="4">
        <v>198</v>
      </c>
      <c r="EK3" s="4">
        <v>394</v>
      </c>
      <c r="EL3" s="4">
        <v>378</v>
      </c>
      <c r="EM3" s="4">
        <v>464</v>
      </c>
      <c r="EN3" s="4">
        <v>458</v>
      </c>
      <c r="EO3" s="4">
        <v>419</v>
      </c>
      <c r="EP3" s="4">
        <v>359</v>
      </c>
      <c r="EQ3" s="4">
        <v>344</v>
      </c>
      <c r="ER3" s="4">
        <v>326</v>
      </c>
      <c r="ES3" s="4">
        <v>418</v>
      </c>
      <c r="ET3" s="4">
        <v>331</v>
      </c>
      <c r="EU3" s="4">
        <v>296</v>
      </c>
      <c r="EV3" s="4">
        <v>245</v>
      </c>
      <c r="EW3" s="4">
        <v>326</v>
      </c>
      <c r="EX3" s="4">
        <v>394</v>
      </c>
      <c r="EY3" s="4">
        <v>440</v>
      </c>
      <c r="EZ3" s="4">
        <v>449</v>
      </c>
      <c r="FA3" s="4">
        <v>335</v>
      </c>
      <c r="FB3" s="4">
        <v>384</v>
      </c>
      <c r="FC3" s="4">
        <v>305</v>
      </c>
      <c r="FD3" s="4">
        <v>304</v>
      </c>
      <c r="FE3" s="4">
        <v>367</v>
      </c>
      <c r="FF3" s="4">
        <v>256</v>
      </c>
      <c r="FG3" s="4">
        <v>270</v>
      </c>
      <c r="FH3" s="4">
        <v>213</v>
      </c>
      <c r="FI3" s="4">
        <v>343</v>
      </c>
      <c r="FJ3" s="4">
        <v>358</v>
      </c>
      <c r="FK3" s="4">
        <v>471</v>
      </c>
      <c r="FL3" s="4">
        <v>366</v>
      </c>
      <c r="FM3" s="4">
        <v>397</v>
      </c>
      <c r="FN3" s="4">
        <v>325</v>
      </c>
      <c r="FO3" s="4">
        <v>329</v>
      </c>
      <c r="FP3" s="4">
        <v>347</v>
      </c>
      <c r="FQ3" s="4">
        <v>310</v>
      </c>
      <c r="FR3" s="4">
        <v>366</v>
      </c>
      <c r="FS3" s="4">
        <v>275</v>
      </c>
      <c r="FT3" s="4">
        <v>204</v>
      </c>
      <c r="FU3" s="4">
        <v>283</v>
      </c>
      <c r="FV3" s="4">
        <v>354</v>
      </c>
      <c r="FW3" s="4">
        <v>457</v>
      </c>
      <c r="FX3" s="4">
        <v>390</v>
      </c>
      <c r="FY3" s="4">
        <v>429</v>
      </c>
      <c r="FZ3" s="4">
        <v>368</v>
      </c>
      <c r="GA3" s="4">
        <v>356</v>
      </c>
      <c r="GB3" s="4">
        <v>405</v>
      </c>
      <c r="GC3" s="4">
        <v>269</v>
      </c>
      <c r="GD3" s="4">
        <v>404</v>
      </c>
      <c r="GE3" s="4">
        <v>320</v>
      </c>
      <c r="GF3" s="4">
        <v>224</v>
      </c>
      <c r="GG3" s="4">
        <v>409</v>
      </c>
      <c r="GH3" s="4">
        <v>433</v>
      </c>
      <c r="GI3" s="4">
        <v>564</v>
      </c>
      <c r="GJ3" s="4">
        <v>479</v>
      </c>
      <c r="GK3" s="4">
        <v>397</v>
      </c>
      <c r="GL3" s="4">
        <v>321</v>
      </c>
      <c r="GM3" s="4">
        <v>339</v>
      </c>
      <c r="GN3" s="4">
        <v>385</v>
      </c>
      <c r="GO3" s="4">
        <v>321</v>
      </c>
      <c r="GP3" s="4">
        <v>431</v>
      </c>
      <c r="GQ3" s="4">
        <v>335</v>
      </c>
      <c r="GR3" s="4">
        <v>214</v>
      </c>
      <c r="GS3" s="4">
        <v>401</v>
      </c>
      <c r="GT3" s="4">
        <v>423</v>
      </c>
      <c r="GU3" s="4">
        <v>384</v>
      </c>
      <c r="GV3" s="4">
        <v>151</v>
      </c>
      <c r="GW3" s="4">
        <v>387</v>
      </c>
      <c r="GX3" s="4">
        <v>418</v>
      </c>
      <c r="GY3" s="4">
        <v>448</v>
      </c>
      <c r="GZ3" s="4">
        <v>411</v>
      </c>
      <c r="HA3" s="4">
        <v>482</v>
      </c>
      <c r="HB3" s="4">
        <v>429</v>
      </c>
      <c r="HC3" s="4">
        <v>346</v>
      </c>
      <c r="HD3" s="4">
        <v>254</v>
      </c>
      <c r="HE3" s="4">
        <v>357</v>
      </c>
      <c r="HF3" s="4">
        <v>411</v>
      </c>
      <c r="HG3" s="4">
        <v>478</v>
      </c>
      <c r="HH3" s="4">
        <v>524</v>
      </c>
      <c r="HI3" s="4">
        <v>488</v>
      </c>
      <c r="HJ3" s="4">
        <v>395</v>
      </c>
      <c r="HK3" s="4">
        <v>485</v>
      </c>
      <c r="HL3" s="4">
        <v>413</v>
      </c>
      <c r="HM3" s="4">
        <v>373</v>
      </c>
      <c r="HN3" s="4">
        <v>342</v>
      </c>
      <c r="HO3" s="4">
        <v>289</v>
      </c>
      <c r="HP3" s="4">
        <v>217</v>
      </c>
      <c r="HQ3" s="4">
        <v>321</v>
      </c>
      <c r="HR3" s="4">
        <v>321</v>
      </c>
      <c r="HS3" s="4">
        <v>440</v>
      </c>
      <c r="HT3" s="4">
        <v>426</v>
      </c>
      <c r="HU3" s="4">
        <v>415</v>
      </c>
      <c r="HV3" s="4">
        <v>437</v>
      </c>
      <c r="HW3" s="4">
        <v>367</v>
      </c>
      <c r="HX3" s="122">
        <v>317</v>
      </c>
      <c r="HY3" s="4">
        <v>258</v>
      </c>
      <c r="HZ3" s="4">
        <v>234</v>
      </c>
      <c r="IA3" s="4">
        <v>229</v>
      </c>
      <c r="IB3" s="4">
        <v>151</v>
      </c>
      <c r="IC3" s="4">
        <v>212</v>
      </c>
      <c r="ID3" s="4">
        <v>255</v>
      </c>
      <c r="IE3" s="4">
        <v>275</v>
      </c>
      <c r="IF3" s="4">
        <v>264</v>
      </c>
      <c r="IG3" s="4">
        <v>285</v>
      </c>
      <c r="IH3" s="4">
        <v>267</v>
      </c>
      <c r="II3" s="4">
        <v>312</v>
      </c>
      <c r="IJ3" s="122">
        <v>303</v>
      </c>
    </row>
    <row r="4" spans="1:249" ht="14.25" customHeight="1" x14ac:dyDescent="0.35">
      <c r="A4" s="206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18</v>
      </c>
      <c r="V4" s="4">
        <v>38</v>
      </c>
      <c r="W4" s="4">
        <v>68</v>
      </c>
      <c r="X4" s="4">
        <v>76</v>
      </c>
      <c r="Y4" s="4">
        <v>51</v>
      </c>
      <c r="Z4" s="4">
        <v>72</v>
      </c>
      <c r="AA4" s="4">
        <v>77</v>
      </c>
      <c r="AB4" s="4">
        <v>104</v>
      </c>
      <c r="AC4" s="4">
        <v>70</v>
      </c>
      <c r="AD4" s="4">
        <v>118</v>
      </c>
      <c r="AE4" s="4">
        <v>96</v>
      </c>
      <c r="AF4" s="4">
        <v>93</v>
      </c>
      <c r="AG4" s="4">
        <v>180</v>
      </c>
      <c r="AH4" s="4">
        <v>102</v>
      </c>
      <c r="AI4" s="4">
        <v>131</v>
      </c>
      <c r="AJ4" s="4">
        <v>137</v>
      </c>
      <c r="AK4" s="4">
        <v>157</v>
      </c>
      <c r="AL4" s="4">
        <v>127</v>
      </c>
      <c r="AM4" s="4">
        <v>163</v>
      </c>
      <c r="AN4" s="4">
        <v>191</v>
      </c>
      <c r="AO4" s="4">
        <v>194</v>
      </c>
      <c r="AP4" s="4">
        <v>180</v>
      </c>
      <c r="AQ4" s="4">
        <v>182</v>
      </c>
      <c r="AR4" s="4">
        <v>164</v>
      </c>
      <c r="AS4" s="4">
        <v>200</v>
      </c>
      <c r="AT4" s="4">
        <v>131</v>
      </c>
      <c r="AU4" s="4">
        <v>188</v>
      </c>
      <c r="AV4" s="4">
        <v>181</v>
      </c>
      <c r="AW4" s="4">
        <v>188</v>
      </c>
      <c r="AX4" s="4">
        <v>132</v>
      </c>
      <c r="AY4" s="4">
        <v>205</v>
      </c>
      <c r="AZ4" s="4">
        <v>160</v>
      </c>
      <c r="BA4" s="4">
        <v>174</v>
      </c>
      <c r="BB4" s="4">
        <v>221</v>
      </c>
      <c r="BC4" s="4">
        <v>158</v>
      </c>
      <c r="BD4" s="4">
        <v>150</v>
      </c>
      <c r="BE4" s="4">
        <v>252</v>
      </c>
      <c r="BF4" s="4">
        <v>168</v>
      </c>
      <c r="BG4" s="4">
        <v>193</v>
      </c>
      <c r="BH4" s="4">
        <v>158</v>
      </c>
      <c r="BI4" s="4">
        <v>154</v>
      </c>
      <c r="BJ4" s="4">
        <v>156</v>
      </c>
      <c r="BK4" s="4">
        <v>181</v>
      </c>
      <c r="BL4" s="4">
        <v>149</v>
      </c>
      <c r="BM4" s="4">
        <v>169</v>
      </c>
      <c r="BN4" s="4">
        <v>147</v>
      </c>
      <c r="BO4" s="4">
        <v>116</v>
      </c>
      <c r="BP4" s="4">
        <v>118</v>
      </c>
      <c r="BQ4" s="4">
        <v>230</v>
      </c>
      <c r="BR4" s="4">
        <v>137</v>
      </c>
      <c r="BS4" s="4">
        <v>183</v>
      </c>
      <c r="BT4" s="4">
        <v>124</v>
      </c>
      <c r="BU4" s="4">
        <v>117</v>
      </c>
      <c r="BV4" s="4">
        <v>101</v>
      </c>
      <c r="BW4" s="4">
        <v>137</v>
      </c>
      <c r="BX4" s="4">
        <v>126</v>
      </c>
      <c r="BY4" s="4">
        <v>100</v>
      </c>
      <c r="BZ4" s="4">
        <v>153</v>
      </c>
      <c r="CA4" s="4">
        <v>144</v>
      </c>
      <c r="CB4" s="4">
        <v>117</v>
      </c>
      <c r="CC4" s="4">
        <v>210</v>
      </c>
      <c r="CD4" s="4">
        <v>126</v>
      </c>
      <c r="CE4" s="4">
        <v>150</v>
      </c>
      <c r="CF4" s="4">
        <v>132</v>
      </c>
      <c r="CG4" s="4">
        <v>116</v>
      </c>
      <c r="CH4" s="4">
        <v>123</v>
      </c>
      <c r="CI4" s="4">
        <v>152</v>
      </c>
      <c r="CJ4" s="4">
        <v>126</v>
      </c>
      <c r="CK4" s="4">
        <v>123</v>
      </c>
      <c r="CL4" s="4">
        <v>118</v>
      </c>
      <c r="CM4" s="4">
        <v>129</v>
      </c>
      <c r="CN4" s="4">
        <v>139</v>
      </c>
      <c r="CO4" s="4">
        <v>207</v>
      </c>
      <c r="CP4" s="4">
        <v>101</v>
      </c>
      <c r="CQ4" s="4">
        <v>145</v>
      </c>
      <c r="CR4" s="4">
        <v>130</v>
      </c>
      <c r="CS4" s="4">
        <v>115</v>
      </c>
      <c r="CT4" s="4">
        <v>147</v>
      </c>
      <c r="CU4" s="4">
        <v>117</v>
      </c>
      <c r="CV4" s="4">
        <v>99</v>
      </c>
      <c r="CW4" s="4">
        <v>127</v>
      </c>
      <c r="CX4" s="4">
        <v>147</v>
      </c>
      <c r="CY4" s="4">
        <v>98</v>
      </c>
      <c r="CZ4" s="4">
        <v>110</v>
      </c>
      <c r="DA4" s="4">
        <v>197</v>
      </c>
      <c r="DB4" s="4">
        <v>169</v>
      </c>
      <c r="DC4" s="4">
        <v>127</v>
      </c>
      <c r="DD4" s="4">
        <v>116</v>
      </c>
      <c r="DE4" s="4">
        <v>122</v>
      </c>
      <c r="DF4" s="4">
        <v>106</v>
      </c>
      <c r="DG4" s="4">
        <v>133</v>
      </c>
      <c r="DH4" s="4">
        <v>117</v>
      </c>
      <c r="DI4" s="4">
        <v>138</v>
      </c>
      <c r="DJ4" s="4">
        <v>120</v>
      </c>
      <c r="DK4" s="4">
        <v>85</v>
      </c>
      <c r="DL4" s="4">
        <v>100</v>
      </c>
      <c r="DM4" s="4">
        <v>190</v>
      </c>
      <c r="DN4" s="4">
        <v>106</v>
      </c>
      <c r="DO4" s="4">
        <v>108</v>
      </c>
      <c r="DP4" s="4">
        <v>113</v>
      </c>
      <c r="DQ4" s="4">
        <v>113</v>
      </c>
      <c r="DR4" s="4">
        <v>120</v>
      </c>
      <c r="DS4" s="4">
        <v>126</v>
      </c>
      <c r="DT4" s="4">
        <v>100</v>
      </c>
      <c r="DU4" s="4">
        <v>109</v>
      </c>
      <c r="DV4" s="4">
        <v>133</v>
      </c>
      <c r="DW4" s="4">
        <v>92</v>
      </c>
      <c r="DX4" s="4">
        <v>94</v>
      </c>
      <c r="DY4" s="4">
        <v>161</v>
      </c>
      <c r="DZ4" s="4">
        <v>125</v>
      </c>
      <c r="EA4" s="4">
        <v>135</v>
      </c>
      <c r="EB4" s="4">
        <v>99</v>
      </c>
      <c r="EC4" s="4">
        <v>129</v>
      </c>
      <c r="ED4" s="4">
        <v>94</v>
      </c>
      <c r="EE4" s="4">
        <v>105</v>
      </c>
      <c r="EF4" s="4">
        <v>89</v>
      </c>
      <c r="EG4" s="4">
        <v>108</v>
      </c>
      <c r="EH4" s="4">
        <v>139</v>
      </c>
      <c r="EI4" s="4">
        <v>73</v>
      </c>
      <c r="EJ4" s="4">
        <v>102</v>
      </c>
      <c r="EK4" s="4">
        <v>132</v>
      </c>
      <c r="EL4" s="4">
        <v>67</v>
      </c>
      <c r="EM4" s="4">
        <v>107</v>
      </c>
      <c r="EN4" s="4">
        <v>100</v>
      </c>
      <c r="EO4" s="4">
        <v>129</v>
      </c>
      <c r="EP4" s="4">
        <v>109</v>
      </c>
      <c r="EQ4" s="4">
        <v>113</v>
      </c>
      <c r="ER4" s="4">
        <v>115</v>
      </c>
      <c r="ES4" s="4">
        <v>93</v>
      </c>
      <c r="ET4" s="4">
        <v>123</v>
      </c>
      <c r="EU4" s="4">
        <v>102</v>
      </c>
      <c r="EV4" s="4">
        <v>127</v>
      </c>
      <c r="EW4" s="4">
        <v>154</v>
      </c>
      <c r="EX4" s="4">
        <v>109</v>
      </c>
      <c r="EY4" s="4">
        <v>97</v>
      </c>
      <c r="EZ4" s="4">
        <v>109</v>
      </c>
      <c r="FA4" s="4">
        <v>95</v>
      </c>
      <c r="FB4" s="4">
        <v>104</v>
      </c>
      <c r="FC4" s="4">
        <v>117</v>
      </c>
      <c r="FD4" s="4">
        <v>140</v>
      </c>
      <c r="FE4" s="4">
        <v>120</v>
      </c>
      <c r="FF4" s="4">
        <v>118</v>
      </c>
      <c r="FG4" s="4">
        <v>97</v>
      </c>
      <c r="FH4" s="4">
        <v>119</v>
      </c>
      <c r="FI4" s="4">
        <v>142</v>
      </c>
      <c r="FJ4" s="4">
        <v>106</v>
      </c>
      <c r="FK4" s="4">
        <v>104</v>
      </c>
      <c r="FL4" s="4">
        <v>108</v>
      </c>
      <c r="FM4" s="4">
        <v>115</v>
      </c>
      <c r="FN4" s="4">
        <v>96</v>
      </c>
      <c r="FO4" s="4">
        <v>101</v>
      </c>
      <c r="FP4" s="4">
        <v>98</v>
      </c>
      <c r="FQ4" s="4">
        <v>108</v>
      </c>
      <c r="FR4" s="4">
        <v>106</v>
      </c>
      <c r="FS4" s="4">
        <v>97</v>
      </c>
      <c r="FT4" s="4">
        <v>86</v>
      </c>
      <c r="FU4" s="4">
        <v>121</v>
      </c>
      <c r="FV4" s="4">
        <v>81</v>
      </c>
      <c r="FW4" s="4">
        <v>103</v>
      </c>
      <c r="FX4" s="4">
        <v>98</v>
      </c>
      <c r="FY4" s="4">
        <v>103</v>
      </c>
      <c r="FZ4" s="4">
        <v>114</v>
      </c>
      <c r="GA4" s="4">
        <v>153</v>
      </c>
      <c r="GB4" s="4">
        <v>105</v>
      </c>
      <c r="GC4" s="4">
        <v>93</v>
      </c>
      <c r="GD4" s="4">
        <v>134</v>
      </c>
      <c r="GE4" s="4">
        <v>101</v>
      </c>
      <c r="GF4" s="4">
        <v>65</v>
      </c>
      <c r="GG4" s="4">
        <v>116</v>
      </c>
      <c r="GH4" s="4">
        <v>107</v>
      </c>
      <c r="GI4" s="4">
        <v>98</v>
      </c>
      <c r="GJ4" s="4">
        <v>107</v>
      </c>
      <c r="GK4" s="4">
        <v>131</v>
      </c>
      <c r="GL4" s="4">
        <v>95</v>
      </c>
      <c r="GM4" s="4">
        <v>106</v>
      </c>
      <c r="GN4" s="4">
        <v>117</v>
      </c>
      <c r="GO4" s="4">
        <v>93</v>
      </c>
      <c r="GP4" s="4">
        <v>115</v>
      </c>
      <c r="GQ4" s="4">
        <v>78</v>
      </c>
      <c r="GR4" s="4">
        <v>70</v>
      </c>
      <c r="GS4" s="4">
        <v>123</v>
      </c>
      <c r="GT4" s="4">
        <v>83</v>
      </c>
      <c r="GU4" s="4">
        <v>121</v>
      </c>
      <c r="GV4" s="4">
        <v>80</v>
      </c>
      <c r="GW4" s="4">
        <v>117</v>
      </c>
      <c r="GX4" s="4">
        <v>131</v>
      </c>
      <c r="GY4" s="4">
        <v>156</v>
      </c>
      <c r="GZ4" s="4">
        <v>158</v>
      </c>
      <c r="HA4" s="4">
        <v>149</v>
      </c>
      <c r="HB4" s="4">
        <v>131</v>
      </c>
      <c r="HC4" s="4">
        <v>88</v>
      </c>
      <c r="HD4" s="4">
        <v>106</v>
      </c>
      <c r="HE4" s="4">
        <v>113</v>
      </c>
      <c r="HF4" s="4">
        <v>85</v>
      </c>
      <c r="HG4" s="4">
        <v>112</v>
      </c>
      <c r="HH4" s="4">
        <v>94</v>
      </c>
      <c r="HI4" s="4">
        <v>95</v>
      </c>
      <c r="HJ4" s="4">
        <v>91</v>
      </c>
      <c r="HK4" s="4">
        <v>101</v>
      </c>
      <c r="HL4" s="4">
        <v>92</v>
      </c>
      <c r="HM4" s="4">
        <v>76</v>
      </c>
      <c r="HN4" s="4">
        <v>90</v>
      </c>
      <c r="HO4" s="4">
        <v>86</v>
      </c>
      <c r="HP4" s="4">
        <v>61</v>
      </c>
      <c r="HQ4" s="4">
        <v>84</v>
      </c>
      <c r="HR4" s="4">
        <v>63</v>
      </c>
      <c r="HS4" s="4">
        <v>84</v>
      </c>
      <c r="HT4" s="4">
        <v>65</v>
      </c>
      <c r="HU4" s="4">
        <v>73</v>
      </c>
      <c r="HV4" s="4">
        <v>53</v>
      </c>
      <c r="HW4" s="4">
        <v>82</v>
      </c>
      <c r="HX4" s="122">
        <v>68</v>
      </c>
      <c r="HY4" s="4">
        <v>71</v>
      </c>
      <c r="HZ4" s="4">
        <v>64</v>
      </c>
      <c r="IA4" s="4">
        <v>47</v>
      </c>
      <c r="IB4" s="4">
        <v>67</v>
      </c>
      <c r="IC4" s="4">
        <v>81</v>
      </c>
      <c r="ID4" s="4">
        <v>55</v>
      </c>
      <c r="IE4" s="4">
        <v>48</v>
      </c>
      <c r="IF4" s="4">
        <v>55</v>
      </c>
      <c r="IG4" s="4">
        <v>58</v>
      </c>
      <c r="IH4" s="4">
        <v>60</v>
      </c>
      <c r="II4" s="4">
        <v>52</v>
      </c>
      <c r="IJ4" s="122">
        <v>49</v>
      </c>
    </row>
    <row r="5" spans="1:249" ht="14.25" customHeight="1" x14ac:dyDescent="0.35">
      <c r="A5" s="192" t="s">
        <v>250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0</v>
      </c>
      <c r="Q5" s="4">
        <v>0</v>
      </c>
      <c r="R5" s="4">
        <v>0</v>
      </c>
      <c r="S5" s="4">
        <v>0</v>
      </c>
      <c r="T5" s="4">
        <v>0</v>
      </c>
      <c r="U5" s="41">
        <v>39</v>
      </c>
      <c r="V5" s="41">
        <v>87</v>
      </c>
      <c r="W5" s="41">
        <v>105</v>
      </c>
      <c r="X5" s="41">
        <v>122</v>
      </c>
      <c r="Y5" s="41">
        <v>167</v>
      </c>
      <c r="Z5" s="41">
        <v>178</v>
      </c>
      <c r="AA5" s="4">
        <v>198</v>
      </c>
      <c r="AB5" s="4">
        <v>242</v>
      </c>
      <c r="AC5" s="4">
        <v>234</v>
      </c>
      <c r="AD5" s="4">
        <v>328</v>
      </c>
      <c r="AE5" s="4">
        <v>343</v>
      </c>
      <c r="AF5" s="4">
        <v>254</v>
      </c>
      <c r="AG5" s="4">
        <v>438</v>
      </c>
      <c r="AH5" s="4">
        <v>378</v>
      </c>
      <c r="AI5" s="4">
        <v>433</v>
      </c>
      <c r="AJ5" s="4">
        <v>522</v>
      </c>
      <c r="AK5" s="4">
        <v>676</v>
      </c>
      <c r="AL5" s="4">
        <v>665</v>
      </c>
      <c r="AM5" s="4">
        <v>653</v>
      </c>
      <c r="AN5" s="4">
        <v>665</v>
      </c>
      <c r="AO5" s="4">
        <v>563</v>
      </c>
      <c r="AP5" s="4">
        <v>562</v>
      </c>
      <c r="AQ5" s="4">
        <v>357</v>
      </c>
      <c r="AR5" s="4">
        <v>271</v>
      </c>
      <c r="AS5" s="4">
        <v>415</v>
      </c>
      <c r="AT5" s="4">
        <v>375</v>
      </c>
      <c r="AU5" s="4">
        <v>533</v>
      </c>
      <c r="AV5" s="4">
        <v>489</v>
      </c>
      <c r="AW5" s="4">
        <v>599</v>
      </c>
      <c r="AX5" s="4">
        <v>592</v>
      </c>
      <c r="AY5" s="4">
        <v>570</v>
      </c>
      <c r="AZ5" s="4">
        <v>603</v>
      </c>
      <c r="BA5" s="4">
        <v>531</v>
      </c>
      <c r="BB5" s="4">
        <v>539</v>
      </c>
      <c r="BC5" s="4">
        <v>415</v>
      </c>
      <c r="BD5" s="4">
        <v>309</v>
      </c>
      <c r="BE5" s="4">
        <v>490</v>
      </c>
      <c r="BF5" s="4">
        <v>456</v>
      </c>
      <c r="BG5" s="4">
        <v>518</v>
      </c>
      <c r="BH5" s="4">
        <v>567</v>
      </c>
      <c r="BI5" s="4">
        <v>511</v>
      </c>
      <c r="BJ5" s="4">
        <v>472</v>
      </c>
      <c r="BK5" s="4">
        <v>533</v>
      </c>
      <c r="BL5" s="4">
        <v>493</v>
      </c>
      <c r="BM5" s="4">
        <v>499</v>
      </c>
      <c r="BN5" s="4">
        <v>552</v>
      </c>
      <c r="BO5" s="4">
        <v>468</v>
      </c>
      <c r="BP5" s="4">
        <v>359</v>
      </c>
      <c r="BQ5" s="4">
        <v>469</v>
      </c>
      <c r="BR5" s="4">
        <v>492</v>
      </c>
      <c r="BS5" s="4">
        <v>600</v>
      </c>
      <c r="BT5" s="4">
        <v>476</v>
      </c>
      <c r="BU5" s="4">
        <v>460</v>
      </c>
      <c r="BV5" s="4">
        <v>472</v>
      </c>
      <c r="BW5" s="4">
        <v>506</v>
      </c>
      <c r="BX5" s="4">
        <v>472</v>
      </c>
      <c r="BY5" s="4">
        <v>448</v>
      </c>
      <c r="BZ5" s="4">
        <v>529</v>
      </c>
      <c r="CA5" s="4">
        <v>360</v>
      </c>
      <c r="CB5" s="4">
        <v>322</v>
      </c>
      <c r="CC5" s="4">
        <v>385</v>
      </c>
      <c r="CD5" s="4">
        <v>365</v>
      </c>
      <c r="CE5" s="4">
        <v>498</v>
      </c>
      <c r="CF5" s="4">
        <v>507</v>
      </c>
      <c r="CG5" s="4">
        <v>436</v>
      </c>
      <c r="CH5" s="4">
        <v>483</v>
      </c>
      <c r="CI5" s="4">
        <v>456</v>
      </c>
      <c r="CJ5" s="4">
        <v>433</v>
      </c>
      <c r="CK5" s="4">
        <v>435</v>
      </c>
      <c r="CL5" s="4">
        <v>441</v>
      </c>
      <c r="CM5" s="4">
        <v>328</v>
      </c>
      <c r="CN5" s="4">
        <v>270</v>
      </c>
      <c r="CO5" s="4">
        <v>404</v>
      </c>
      <c r="CP5" s="4">
        <v>333</v>
      </c>
      <c r="CQ5" s="4">
        <v>440</v>
      </c>
      <c r="CR5" s="4">
        <v>355</v>
      </c>
      <c r="CS5" s="4">
        <v>415</v>
      </c>
      <c r="CT5" s="4">
        <v>420</v>
      </c>
      <c r="CU5" s="4">
        <v>355</v>
      </c>
      <c r="CV5" s="4">
        <v>317</v>
      </c>
      <c r="CW5" s="4">
        <v>342</v>
      </c>
      <c r="CX5" s="4">
        <v>437</v>
      </c>
      <c r="CY5" s="4">
        <v>379</v>
      </c>
      <c r="CZ5" s="4">
        <v>288</v>
      </c>
      <c r="DA5" s="4">
        <v>405</v>
      </c>
      <c r="DB5" s="4">
        <v>362</v>
      </c>
      <c r="DC5" s="4">
        <v>391</v>
      </c>
      <c r="DD5" s="4">
        <v>387</v>
      </c>
      <c r="DE5" s="4">
        <v>411</v>
      </c>
      <c r="DF5" s="4">
        <v>404</v>
      </c>
      <c r="DG5" s="4">
        <v>384</v>
      </c>
      <c r="DH5" s="4">
        <v>280</v>
      </c>
      <c r="DI5" s="4">
        <v>323</v>
      </c>
      <c r="DJ5" s="4">
        <v>392</v>
      </c>
      <c r="DK5" s="4">
        <v>321</v>
      </c>
      <c r="DL5" s="4">
        <v>249</v>
      </c>
      <c r="DM5" s="4">
        <v>419</v>
      </c>
      <c r="DN5" s="4">
        <v>370</v>
      </c>
      <c r="DO5" s="4">
        <v>398</v>
      </c>
      <c r="DP5" s="4">
        <v>419</v>
      </c>
      <c r="DQ5" s="4">
        <v>428</v>
      </c>
      <c r="DR5" s="4">
        <v>395</v>
      </c>
      <c r="DS5" s="4">
        <v>433</v>
      </c>
      <c r="DT5" s="4">
        <v>372</v>
      </c>
      <c r="DU5" s="4">
        <v>364</v>
      </c>
      <c r="DV5" s="4">
        <v>441</v>
      </c>
      <c r="DW5" s="4">
        <v>338</v>
      </c>
      <c r="DX5" s="4">
        <v>273</v>
      </c>
      <c r="DY5" s="4">
        <v>327</v>
      </c>
      <c r="DZ5" s="4">
        <v>337</v>
      </c>
      <c r="EA5" s="4">
        <v>357</v>
      </c>
      <c r="EB5" s="4">
        <v>427</v>
      </c>
      <c r="EC5" s="4">
        <v>481</v>
      </c>
      <c r="ED5" s="4">
        <v>425</v>
      </c>
      <c r="EE5" s="4">
        <v>408</v>
      </c>
      <c r="EF5" s="4">
        <v>423</v>
      </c>
      <c r="EG5" s="4">
        <v>502</v>
      </c>
      <c r="EH5" s="4">
        <v>404</v>
      </c>
      <c r="EI5" s="4">
        <v>305</v>
      </c>
      <c r="EJ5" s="4">
        <v>227</v>
      </c>
      <c r="EK5" s="4">
        <v>297</v>
      </c>
      <c r="EL5" s="4">
        <v>287</v>
      </c>
      <c r="EM5" s="4">
        <v>362</v>
      </c>
      <c r="EN5" s="4">
        <v>390</v>
      </c>
      <c r="EO5" s="4">
        <v>447</v>
      </c>
      <c r="EP5" s="4">
        <v>382</v>
      </c>
      <c r="EQ5" s="4">
        <v>425</v>
      </c>
      <c r="ER5" s="4">
        <v>409</v>
      </c>
      <c r="ES5" s="4">
        <v>358</v>
      </c>
      <c r="ET5" s="4">
        <v>323</v>
      </c>
      <c r="EU5" s="4">
        <v>272</v>
      </c>
      <c r="EV5" s="4">
        <v>203</v>
      </c>
      <c r="EW5" s="4">
        <v>311</v>
      </c>
      <c r="EX5" s="4">
        <v>272</v>
      </c>
      <c r="EY5" s="4">
        <v>336</v>
      </c>
      <c r="EZ5" s="4">
        <v>393</v>
      </c>
      <c r="FA5" s="4">
        <v>355</v>
      </c>
      <c r="FB5" s="4">
        <v>349</v>
      </c>
      <c r="FC5" s="4">
        <v>317</v>
      </c>
      <c r="FD5" s="4">
        <v>354</v>
      </c>
      <c r="FE5" s="4">
        <v>333</v>
      </c>
      <c r="FF5" s="4">
        <v>281</v>
      </c>
      <c r="FG5" s="4">
        <v>252</v>
      </c>
      <c r="FH5" s="4">
        <v>190</v>
      </c>
      <c r="FI5" s="4">
        <v>268</v>
      </c>
      <c r="FJ5" s="4">
        <v>276</v>
      </c>
      <c r="FK5" s="4">
        <v>306</v>
      </c>
      <c r="FL5" s="4">
        <v>305</v>
      </c>
      <c r="FM5" s="4">
        <v>291</v>
      </c>
      <c r="FN5" s="4">
        <v>291</v>
      </c>
      <c r="FO5" s="4">
        <v>300</v>
      </c>
      <c r="FP5" s="4">
        <v>330</v>
      </c>
      <c r="FQ5" s="4">
        <v>328</v>
      </c>
      <c r="FR5" s="4">
        <v>340</v>
      </c>
      <c r="FS5" s="4">
        <v>245</v>
      </c>
      <c r="FT5" s="4">
        <v>207</v>
      </c>
      <c r="FU5" s="4">
        <v>233</v>
      </c>
      <c r="FV5" s="4">
        <v>269</v>
      </c>
      <c r="FW5" s="4">
        <v>341</v>
      </c>
      <c r="FX5" s="4">
        <v>303</v>
      </c>
      <c r="FY5" s="4">
        <v>380</v>
      </c>
      <c r="FZ5" s="4">
        <v>328</v>
      </c>
      <c r="GA5" s="4">
        <v>332</v>
      </c>
      <c r="GB5" s="4">
        <v>339</v>
      </c>
      <c r="GC5" s="4">
        <v>275</v>
      </c>
      <c r="GD5" s="4">
        <v>378</v>
      </c>
      <c r="GE5" s="4">
        <v>310</v>
      </c>
      <c r="GF5" s="4">
        <v>191</v>
      </c>
      <c r="GG5" s="4">
        <v>350</v>
      </c>
      <c r="GH5" s="4">
        <v>319</v>
      </c>
      <c r="GI5" s="4">
        <v>381</v>
      </c>
      <c r="GJ5" s="4">
        <v>421</v>
      </c>
      <c r="GK5" s="4">
        <v>432</v>
      </c>
      <c r="GL5" s="4">
        <v>378</v>
      </c>
      <c r="GM5" s="4">
        <v>375</v>
      </c>
      <c r="GN5" s="4">
        <v>389</v>
      </c>
      <c r="GO5" s="4">
        <v>261</v>
      </c>
      <c r="GP5" s="4">
        <v>376</v>
      </c>
      <c r="GQ5" s="4">
        <v>255</v>
      </c>
      <c r="GR5" s="4">
        <v>191</v>
      </c>
      <c r="GS5" s="4">
        <v>325</v>
      </c>
      <c r="GT5" s="4">
        <v>283</v>
      </c>
      <c r="GU5" s="4">
        <v>204</v>
      </c>
      <c r="GV5" s="4">
        <v>96</v>
      </c>
      <c r="GW5" s="4">
        <v>218</v>
      </c>
      <c r="GX5" s="4">
        <v>266</v>
      </c>
      <c r="GY5" s="4">
        <v>230</v>
      </c>
      <c r="GZ5" s="4">
        <v>208</v>
      </c>
      <c r="HA5" s="4">
        <v>212</v>
      </c>
      <c r="HB5" s="4">
        <v>228</v>
      </c>
      <c r="HC5" s="4">
        <v>163</v>
      </c>
      <c r="HD5" s="4">
        <v>130</v>
      </c>
      <c r="HE5" s="4">
        <v>140</v>
      </c>
      <c r="HF5" s="4">
        <v>96</v>
      </c>
      <c r="HG5" s="4">
        <v>135</v>
      </c>
      <c r="HH5" s="4">
        <v>158</v>
      </c>
      <c r="HI5" s="4">
        <v>150</v>
      </c>
      <c r="HJ5" s="4">
        <v>167</v>
      </c>
      <c r="HK5" s="4">
        <v>169</v>
      </c>
      <c r="HL5" s="4">
        <v>204</v>
      </c>
      <c r="HM5" s="4">
        <v>175</v>
      </c>
      <c r="HN5" s="4">
        <v>156</v>
      </c>
      <c r="HO5" s="4">
        <v>110</v>
      </c>
      <c r="HP5" s="4">
        <v>77</v>
      </c>
      <c r="HQ5" s="4">
        <v>82</v>
      </c>
      <c r="HR5" s="4">
        <v>83</v>
      </c>
      <c r="HS5" s="4">
        <v>113</v>
      </c>
      <c r="HT5" s="4">
        <v>147</v>
      </c>
      <c r="HU5" s="4">
        <v>171</v>
      </c>
      <c r="HV5" s="4">
        <v>238</v>
      </c>
      <c r="HW5" s="4">
        <v>215</v>
      </c>
      <c r="HX5" s="122">
        <v>234</v>
      </c>
      <c r="HY5" s="4">
        <v>235</v>
      </c>
      <c r="HZ5" s="4">
        <v>187</v>
      </c>
      <c r="IA5" s="4">
        <v>182</v>
      </c>
      <c r="IB5" s="4">
        <v>104</v>
      </c>
      <c r="IC5" s="4">
        <v>168</v>
      </c>
      <c r="ID5" s="4">
        <v>115</v>
      </c>
      <c r="IE5" s="4">
        <v>154</v>
      </c>
      <c r="IF5" s="4">
        <v>132</v>
      </c>
      <c r="IG5" s="4">
        <v>161</v>
      </c>
      <c r="IH5" s="4">
        <v>150</v>
      </c>
      <c r="II5" s="4">
        <v>183</v>
      </c>
      <c r="IJ5" s="122">
        <v>194</v>
      </c>
    </row>
    <row r="6" spans="1:249" s="169" customFormat="1" ht="14.25" customHeight="1" x14ac:dyDescent="0.35">
      <c r="A6" s="207" t="s">
        <v>112</v>
      </c>
      <c r="P6" s="169">
        <v>0</v>
      </c>
      <c r="Q6" s="169">
        <v>0</v>
      </c>
      <c r="R6" s="169">
        <v>0</v>
      </c>
      <c r="S6" s="169">
        <v>0</v>
      </c>
      <c r="T6" s="169">
        <v>0</v>
      </c>
      <c r="U6" s="169">
        <v>184</v>
      </c>
      <c r="V6" s="169">
        <v>181</v>
      </c>
      <c r="W6" s="169">
        <v>258</v>
      </c>
      <c r="X6" s="169">
        <v>308</v>
      </c>
      <c r="Y6" s="169">
        <v>401</v>
      </c>
      <c r="Z6" s="169">
        <v>344</v>
      </c>
      <c r="AA6" s="169">
        <v>279</v>
      </c>
      <c r="AB6" s="169">
        <v>244</v>
      </c>
      <c r="AC6" s="169">
        <v>284</v>
      </c>
      <c r="AD6" s="169">
        <v>311</v>
      </c>
      <c r="AE6" s="169">
        <v>229</v>
      </c>
      <c r="AF6" s="169">
        <v>169</v>
      </c>
      <c r="AG6" s="169">
        <v>162</v>
      </c>
      <c r="AH6" s="169">
        <v>116</v>
      </c>
      <c r="AI6" s="169">
        <v>176</v>
      </c>
      <c r="AJ6" s="169">
        <v>153</v>
      </c>
      <c r="AK6" s="169">
        <v>207</v>
      </c>
      <c r="AL6" s="169">
        <v>157</v>
      </c>
      <c r="AM6" s="169">
        <v>123</v>
      </c>
      <c r="AN6" s="169">
        <v>171</v>
      </c>
      <c r="AO6" s="169">
        <v>123</v>
      </c>
      <c r="AP6" s="169">
        <v>176</v>
      </c>
      <c r="AQ6" s="169">
        <v>101</v>
      </c>
      <c r="AR6" s="169">
        <v>125</v>
      </c>
      <c r="AS6" s="169">
        <v>97</v>
      </c>
      <c r="AT6" s="169">
        <v>122</v>
      </c>
      <c r="AU6" s="169">
        <v>112</v>
      </c>
      <c r="AV6" s="169">
        <v>143</v>
      </c>
      <c r="AW6" s="169">
        <v>171</v>
      </c>
      <c r="AX6" s="169">
        <v>140</v>
      </c>
      <c r="AY6" s="169">
        <v>123</v>
      </c>
      <c r="AZ6" s="169">
        <v>129</v>
      </c>
      <c r="BA6" s="169">
        <v>133</v>
      </c>
      <c r="BB6" s="169">
        <v>121</v>
      </c>
      <c r="BC6" s="169">
        <v>130</v>
      </c>
      <c r="BD6" s="169">
        <v>101</v>
      </c>
      <c r="BE6" s="169">
        <v>87</v>
      </c>
      <c r="BF6" s="169">
        <v>98</v>
      </c>
      <c r="BG6" s="169">
        <v>110</v>
      </c>
      <c r="BH6" s="169">
        <v>124</v>
      </c>
      <c r="BI6" s="169">
        <v>135</v>
      </c>
      <c r="BJ6" s="169">
        <v>136</v>
      </c>
      <c r="BK6" s="169">
        <v>114</v>
      </c>
      <c r="BL6" s="169">
        <v>128</v>
      </c>
      <c r="BM6" s="169">
        <v>126</v>
      </c>
      <c r="BN6" s="169">
        <v>101</v>
      </c>
      <c r="BO6" s="169">
        <v>80</v>
      </c>
      <c r="BP6" s="169">
        <v>83</v>
      </c>
      <c r="BQ6" s="169">
        <v>53</v>
      </c>
      <c r="BR6" s="169">
        <v>78</v>
      </c>
      <c r="BS6" s="169">
        <v>101</v>
      </c>
      <c r="BT6" s="169">
        <v>88</v>
      </c>
      <c r="BU6" s="169">
        <v>126</v>
      </c>
      <c r="BV6" s="169">
        <v>142</v>
      </c>
      <c r="BW6" s="169">
        <v>121</v>
      </c>
      <c r="BX6" s="169">
        <v>134</v>
      </c>
      <c r="BY6" s="169">
        <v>137</v>
      </c>
      <c r="BZ6" s="169">
        <v>140</v>
      </c>
      <c r="CA6" s="169">
        <v>129</v>
      </c>
      <c r="CB6" s="169">
        <v>135</v>
      </c>
      <c r="CC6" s="169">
        <v>99</v>
      </c>
      <c r="CD6" s="169">
        <v>93</v>
      </c>
      <c r="CE6" s="169">
        <v>124</v>
      </c>
      <c r="CF6" s="169">
        <v>160</v>
      </c>
      <c r="CG6" s="169">
        <v>170</v>
      </c>
      <c r="CH6" s="169">
        <v>168</v>
      </c>
      <c r="CI6" s="169">
        <v>148</v>
      </c>
      <c r="CJ6" s="169">
        <v>129</v>
      </c>
      <c r="CK6" s="169">
        <v>143</v>
      </c>
      <c r="CL6" s="169">
        <v>138</v>
      </c>
      <c r="CM6" s="169">
        <v>136</v>
      </c>
      <c r="CN6" s="169">
        <v>155</v>
      </c>
      <c r="CO6" s="169">
        <v>99</v>
      </c>
      <c r="CP6" s="169">
        <v>107</v>
      </c>
      <c r="CQ6" s="169">
        <v>169</v>
      </c>
      <c r="CR6" s="169">
        <v>167</v>
      </c>
      <c r="CS6" s="169">
        <v>157</v>
      </c>
      <c r="CT6" s="169">
        <v>177</v>
      </c>
      <c r="CU6" s="169">
        <v>146</v>
      </c>
      <c r="CV6" s="169">
        <v>132</v>
      </c>
      <c r="CW6" s="169">
        <v>138</v>
      </c>
      <c r="CX6" s="169">
        <v>132</v>
      </c>
      <c r="CY6" s="169">
        <v>122</v>
      </c>
      <c r="CZ6" s="169">
        <v>140</v>
      </c>
      <c r="DA6" s="169">
        <v>116</v>
      </c>
      <c r="DB6" s="169">
        <v>143</v>
      </c>
      <c r="DC6" s="169">
        <v>227</v>
      </c>
      <c r="DD6" s="169">
        <v>186</v>
      </c>
      <c r="DE6" s="169">
        <v>206</v>
      </c>
      <c r="DF6" s="169">
        <v>182</v>
      </c>
      <c r="DG6" s="169">
        <v>151</v>
      </c>
      <c r="DH6" s="169">
        <v>173</v>
      </c>
      <c r="DI6" s="169">
        <v>176</v>
      </c>
      <c r="DJ6" s="169">
        <v>177</v>
      </c>
      <c r="DK6" s="169">
        <v>165</v>
      </c>
      <c r="DL6" s="169">
        <v>140</v>
      </c>
      <c r="DM6" s="169">
        <v>115</v>
      </c>
      <c r="DN6" s="169">
        <v>146</v>
      </c>
      <c r="DO6" s="169">
        <v>180</v>
      </c>
      <c r="DP6" s="169">
        <v>213</v>
      </c>
      <c r="DQ6" s="169">
        <v>194</v>
      </c>
      <c r="DR6" s="169">
        <v>187</v>
      </c>
      <c r="DS6" s="169">
        <v>202</v>
      </c>
      <c r="DT6" s="169">
        <v>184</v>
      </c>
      <c r="DU6" s="169">
        <v>172</v>
      </c>
      <c r="DV6" s="169">
        <v>164</v>
      </c>
      <c r="DW6" s="169">
        <v>147</v>
      </c>
      <c r="DX6" s="169">
        <v>189</v>
      </c>
      <c r="DY6" s="169">
        <v>133</v>
      </c>
      <c r="DZ6" s="169">
        <v>117</v>
      </c>
      <c r="EA6" s="169">
        <v>146</v>
      </c>
      <c r="EB6" s="169">
        <v>189</v>
      </c>
      <c r="EC6" s="169">
        <v>231</v>
      </c>
      <c r="ED6" s="169">
        <v>200</v>
      </c>
      <c r="EE6" s="169">
        <v>201</v>
      </c>
      <c r="EF6" s="169">
        <v>174</v>
      </c>
      <c r="EG6" s="169">
        <v>201</v>
      </c>
      <c r="EH6" s="169">
        <v>192</v>
      </c>
      <c r="EI6" s="169">
        <v>153</v>
      </c>
      <c r="EJ6" s="169">
        <v>202</v>
      </c>
      <c r="EK6" s="169">
        <v>129</v>
      </c>
      <c r="EL6" s="169">
        <v>142</v>
      </c>
      <c r="EM6" s="169">
        <v>184</v>
      </c>
      <c r="EN6" s="169">
        <v>193</v>
      </c>
      <c r="EO6" s="169">
        <v>241</v>
      </c>
      <c r="EP6" s="169">
        <v>227</v>
      </c>
      <c r="EQ6" s="169">
        <v>218</v>
      </c>
      <c r="ER6" s="169">
        <v>187</v>
      </c>
      <c r="ES6" s="169">
        <v>198</v>
      </c>
      <c r="ET6" s="169">
        <v>198</v>
      </c>
      <c r="EU6" s="169">
        <v>176</v>
      </c>
      <c r="EV6" s="169">
        <v>198</v>
      </c>
      <c r="EW6" s="169">
        <v>145</v>
      </c>
      <c r="EX6" s="169">
        <v>130</v>
      </c>
      <c r="EY6" s="169">
        <v>184</v>
      </c>
      <c r="EZ6" s="169">
        <v>201</v>
      </c>
      <c r="FA6" s="169">
        <v>217</v>
      </c>
      <c r="FB6" s="169">
        <v>238</v>
      </c>
      <c r="FC6" s="169">
        <v>201</v>
      </c>
      <c r="FD6" s="169">
        <v>204</v>
      </c>
      <c r="FE6" s="169">
        <v>211</v>
      </c>
      <c r="FF6" s="169">
        <v>193</v>
      </c>
      <c r="FG6" s="169">
        <v>167</v>
      </c>
      <c r="FH6" s="169">
        <v>197</v>
      </c>
      <c r="FI6" s="169">
        <v>141</v>
      </c>
      <c r="FJ6" s="169">
        <v>149</v>
      </c>
      <c r="FK6" s="169">
        <v>235</v>
      </c>
      <c r="FL6" s="169">
        <v>219</v>
      </c>
      <c r="FM6" s="169">
        <v>254</v>
      </c>
      <c r="FN6" s="169">
        <v>295</v>
      </c>
      <c r="FO6" s="169">
        <v>185</v>
      </c>
      <c r="FP6" s="169">
        <v>224</v>
      </c>
      <c r="FQ6" s="169">
        <v>207</v>
      </c>
      <c r="FR6" s="169">
        <v>235</v>
      </c>
      <c r="FS6" s="169">
        <v>208</v>
      </c>
      <c r="FT6" s="169">
        <v>208</v>
      </c>
      <c r="FU6" s="169">
        <v>153</v>
      </c>
      <c r="FV6" s="169">
        <v>112</v>
      </c>
      <c r="FW6" s="169">
        <v>232</v>
      </c>
      <c r="FX6" s="169">
        <v>225</v>
      </c>
      <c r="FY6" s="169">
        <v>267</v>
      </c>
      <c r="FZ6" s="169">
        <v>245</v>
      </c>
      <c r="GA6" s="169">
        <v>209</v>
      </c>
      <c r="GB6" s="169">
        <v>228</v>
      </c>
      <c r="GC6" s="169">
        <v>178</v>
      </c>
      <c r="GD6" s="169">
        <v>215</v>
      </c>
      <c r="GE6" s="169">
        <v>162</v>
      </c>
      <c r="GF6" s="169">
        <v>192</v>
      </c>
      <c r="GG6" s="169">
        <v>144</v>
      </c>
      <c r="GH6" s="169">
        <v>163</v>
      </c>
      <c r="GI6" s="169">
        <v>218</v>
      </c>
      <c r="GJ6" s="169">
        <v>229</v>
      </c>
      <c r="GK6" s="169">
        <v>253</v>
      </c>
      <c r="GL6" s="169">
        <v>232</v>
      </c>
      <c r="GM6" s="169">
        <v>232</v>
      </c>
      <c r="GN6" s="169">
        <v>243</v>
      </c>
      <c r="GO6" s="169">
        <v>199</v>
      </c>
      <c r="GP6" s="169">
        <v>224</v>
      </c>
      <c r="GQ6" s="169">
        <v>150</v>
      </c>
      <c r="GR6" s="169">
        <v>219</v>
      </c>
      <c r="GS6" s="169">
        <v>179</v>
      </c>
      <c r="GT6" s="169">
        <v>181</v>
      </c>
      <c r="GU6" s="169">
        <v>236</v>
      </c>
      <c r="GV6" s="169">
        <v>181</v>
      </c>
      <c r="GW6" s="169">
        <v>178</v>
      </c>
      <c r="GX6" s="169">
        <v>251</v>
      </c>
      <c r="GY6" s="169">
        <v>452</v>
      </c>
      <c r="GZ6" s="169">
        <v>403</v>
      </c>
      <c r="HA6" s="169">
        <v>445</v>
      </c>
      <c r="HB6" s="169">
        <v>460</v>
      </c>
      <c r="HC6" s="169">
        <v>378</v>
      </c>
      <c r="HD6" s="169">
        <v>400</v>
      </c>
      <c r="HE6" s="169">
        <v>335</v>
      </c>
      <c r="HF6" s="169">
        <v>298</v>
      </c>
      <c r="HG6" s="169">
        <v>447</v>
      </c>
      <c r="HH6" s="169">
        <v>444</v>
      </c>
      <c r="HI6" s="169">
        <v>440</v>
      </c>
      <c r="HJ6" s="169">
        <v>430</v>
      </c>
      <c r="HK6" s="169">
        <v>369</v>
      </c>
      <c r="HL6" s="169">
        <v>329</v>
      </c>
      <c r="HM6" s="169">
        <v>313</v>
      </c>
      <c r="HN6" s="169">
        <v>333</v>
      </c>
      <c r="HO6" s="169">
        <v>340</v>
      </c>
      <c r="HP6" s="169">
        <v>319</v>
      </c>
      <c r="HQ6" s="169">
        <v>285</v>
      </c>
      <c r="HR6" s="169">
        <v>248</v>
      </c>
      <c r="HS6" s="169">
        <v>387</v>
      </c>
      <c r="HT6" s="169">
        <v>344</v>
      </c>
      <c r="HU6" s="169">
        <v>331</v>
      </c>
      <c r="HV6" s="169">
        <v>290</v>
      </c>
      <c r="HW6" s="169">
        <v>233</v>
      </c>
      <c r="HX6" s="169">
        <v>265</v>
      </c>
      <c r="HY6" s="169">
        <v>231</v>
      </c>
      <c r="HZ6" s="169">
        <v>207</v>
      </c>
      <c r="IA6" s="169">
        <v>195</v>
      </c>
      <c r="IB6" s="169">
        <v>168</v>
      </c>
      <c r="IC6" s="169">
        <v>141</v>
      </c>
      <c r="ID6" s="169">
        <v>174</v>
      </c>
      <c r="IE6" s="169">
        <v>242</v>
      </c>
      <c r="IF6" s="169">
        <v>215</v>
      </c>
      <c r="IG6" s="169">
        <v>229</v>
      </c>
      <c r="IH6" s="169">
        <v>245</v>
      </c>
      <c r="II6" s="169">
        <v>169</v>
      </c>
      <c r="IJ6" s="169">
        <v>185</v>
      </c>
    </row>
    <row r="7" spans="1:249" ht="14.25" customHeight="1" x14ac:dyDescent="0.35">
      <c r="A7" s="192" t="s">
        <v>19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 t="s">
        <v>251</v>
      </c>
      <c r="Q7" s="4">
        <v>0</v>
      </c>
      <c r="R7" s="4">
        <v>0</v>
      </c>
      <c r="S7" s="4">
        <v>0</v>
      </c>
      <c r="T7" s="4">
        <v>0</v>
      </c>
      <c r="U7" s="4">
        <v>27</v>
      </c>
      <c r="V7" s="4">
        <v>96</v>
      </c>
      <c r="W7" s="4">
        <v>256</v>
      </c>
      <c r="X7" s="4">
        <v>326</v>
      </c>
      <c r="Y7" s="4">
        <v>363</v>
      </c>
      <c r="Z7" s="4">
        <v>377</v>
      </c>
      <c r="AA7" s="4">
        <v>323</v>
      </c>
      <c r="AB7" s="4">
        <v>294</v>
      </c>
      <c r="AC7" s="4">
        <v>286</v>
      </c>
      <c r="AD7" s="4">
        <v>309</v>
      </c>
      <c r="AE7" s="4">
        <v>247</v>
      </c>
      <c r="AF7" s="4">
        <v>199</v>
      </c>
      <c r="AG7" s="4">
        <v>263</v>
      </c>
      <c r="AH7" s="4">
        <v>180</v>
      </c>
      <c r="AI7" s="4">
        <v>203</v>
      </c>
      <c r="AJ7" s="4">
        <v>197</v>
      </c>
      <c r="AK7" s="4">
        <v>198</v>
      </c>
      <c r="AL7" s="4">
        <v>129</v>
      </c>
      <c r="AM7" s="4">
        <v>133</v>
      </c>
      <c r="AN7" s="4">
        <v>166</v>
      </c>
      <c r="AO7" s="4">
        <v>130</v>
      </c>
      <c r="AP7" s="4">
        <v>126</v>
      </c>
      <c r="AQ7" s="4">
        <v>146</v>
      </c>
      <c r="AR7" s="4">
        <v>137</v>
      </c>
      <c r="AS7" s="4">
        <v>136</v>
      </c>
      <c r="AT7" s="4">
        <v>134</v>
      </c>
      <c r="AU7" s="4">
        <v>163</v>
      </c>
      <c r="AV7" s="4">
        <v>163</v>
      </c>
      <c r="AW7" s="4">
        <v>161</v>
      </c>
      <c r="AX7" s="4">
        <v>124</v>
      </c>
      <c r="AY7" s="4">
        <v>157</v>
      </c>
      <c r="AZ7" s="4">
        <v>147</v>
      </c>
      <c r="BA7" s="4">
        <v>116</v>
      </c>
      <c r="BB7" s="4">
        <v>118</v>
      </c>
      <c r="BC7" s="4">
        <v>108</v>
      </c>
      <c r="BD7" s="4">
        <v>90</v>
      </c>
      <c r="BE7" s="4">
        <v>114</v>
      </c>
      <c r="BF7" s="4">
        <v>131</v>
      </c>
      <c r="BG7" s="4">
        <v>138</v>
      </c>
      <c r="BH7" s="4">
        <v>159</v>
      </c>
      <c r="BI7" s="4">
        <v>150</v>
      </c>
      <c r="BJ7" s="4">
        <v>125</v>
      </c>
      <c r="BK7" s="4">
        <v>147</v>
      </c>
      <c r="BL7" s="4">
        <v>133</v>
      </c>
      <c r="BM7" s="4">
        <v>107</v>
      </c>
      <c r="BN7" s="4">
        <v>101</v>
      </c>
      <c r="BO7" s="4">
        <v>73</v>
      </c>
      <c r="BP7" s="4">
        <v>73</v>
      </c>
      <c r="BQ7" s="4">
        <v>89</v>
      </c>
      <c r="BR7" s="4">
        <v>117</v>
      </c>
      <c r="BS7" s="4">
        <v>124</v>
      </c>
      <c r="BT7" s="4">
        <v>150</v>
      </c>
      <c r="BU7" s="4">
        <v>139</v>
      </c>
      <c r="BV7" s="4">
        <v>130</v>
      </c>
      <c r="BW7" s="4">
        <v>138</v>
      </c>
      <c r="BX7" s="4">
        <v>151</v>
      </c>
      <c r="BY7" s="4">
        <v>136</v>
      </c>
      <c r="BZ7" s="4">
        <v>178</v>
      </c>
      <c r="CA7" s="4">
        <v>109</v>
      </c>
      <c r="CB7" s="4">
        <v>99</v>
      </c>
      <c r="CC7" s="4">
        <v>110</v>
      </c>
      <c r="CD7" s="4">
        <v>137</v>
      </c>
      <c r="CE7" s="4">
        <v>165</v>
      </c>
      <c r="CF7" s="4">
        <v>195</v>
      </c>
      <c r="CG7" s="4">
        <v>171</v>
      </c>
      <c r="CH7" s="4">
        <v>185</v>
      </c>
      <c r="CI7" s="4">
        <v>144</v>
      </c>
      <c r="CJ7" s="4">
        <v>196</v>
      </c>
      <c r="CK7" s="4">
        <v>148</v>
      </c>
      <c r="CL7" s="4">
        <v>155</v>
      </c>
      <c r="CM7" s="4">
        <v>162</v>
      </c>
      <c r="CN7" s="4">
        <v>88</v>
      </c>
      <c r="CO7" s="4">
        <v>133</v>
      </c>
      <c r="CP7" s="4">
        <v>173</v>
      </c>
      <c r="CQ7" s="4">
        <v>199</v>
      </c>
      <c r="CR7" s="4">
        <v>170</v>
      </c>
      <c r="CS7" s="4">
        <v>151</v>
      </c>
      <c r="CT7" s="4">
        <v>166</v>
      </c>
      <c r="CU7" s="4">
        <v>191</v>
      </c>
      <c r="CV7" s="4">
        <v>112</v>
      </c>
      <c r="CW7" s="4">
        <v>127</v>
      </c>
      <c r="CX7" s="4">
        <v>144</v>
      </c>
      <c r="CY7" s="4">
        <v>138</v>
      </c>
      <c r="CZ7" s="4">
        <v>130</v>
      </c>
      <c r="DA7" s="4">
        <v>184</v>
      </c>
      <c r="DB7" s="4">
        <v>197</v>
      </c>
      <c r="DC7" s="4">
        <v>188</v>
      </c>
      <c r="DD7" s="4">
        <v>211</v>
      </c>
      <c r="DE7" s="4">
        <v>222</v>
      </c>
      <c r="DF7" s="4">
        <v>170</v>
      </c>
      <c r="DG7" s="4">
        <v>188</v>
      </c>
      <c r="DH7" s="4">
        <v>192</v>
      </c>
      <c r="DI7" s="4">
        <v>189</v>
      </c>
      <c r="DJ7" s="4">
        <v>172</v>
      </c>
      <c r="DK7" s="4">
        <v>128</v>
      </c>
      <c r="DL7" s="4">
        <v>100</v>
      </c>
      <c r="DM7" s="4">
        <v>215</v>
      </c>
      <c r="DN7" s="4">
        <v>175</v>
      </c>
      <c r="DO7" s="4">
        <v>217</v>
      </c>
      <c r="DP7" s="4">
        <v>179</v>
      </c>
      <c r="DQ7" s="4">
        <v>205</v>
      </c>
      <c r="DR7" s="4">
        <v>187</v>
      </c>
      <c r="DS7" s="4">
        <v>173</v>
      </c>
      <c r="DT7" s="4">
        <v>158</v>
      </c>
      <c r="DU7" s="4">
        <v>153</v>
      </c>
      <c r="DV7" s="4">
        <v>141</v>
      </c>
      <c r="DW7" s="4">
        <v>157</v>
      </c>
      <c r="DX7" s="4">
        <v>128</v>
      </c>
      <c r="DY7" s="4">
        <v>114</v>
      </c>
      <c r="DZ7" s="4">
        <v>125</v>
      </c>
      <c r="EA7" s="4">
        <v>163</v>
      </c>
      <c r="EB7" s="4">
        <v>180</v>
      </c>
      <c r="EC7" s="4">
        <v>154</v>
      </c>
      <c r="ED7" s="4">
        <v>155</v>
      </c>
      <c r="EE7" s="4">
        <v>144</v>
      </c>
      <c r="EF7" s="4">
        <v>167</v>
      </c>
      <c r="EG7" s="4">
        <v>151</v>
      </c>
      <c r="EH7" s="4">
        <v>146</v>
      </c>
      <c r="EI7" s="4">
        <v>103</v>
      </c>
      <c r="EJ7" s="4">
        <v>137</v>
      </c>
      <c r="EK7" s="4">
        <v>121</v>
      </c>
      <c r="EL7" s="4">
        <v>128</v>
      </c>
      <c r="EM7" s="4">
        <v>370</v>
      </c>
      <c r="EN7" s="4">
        <v>287</v>
      </c>
      <c r="EO7" s="4">
        <v>237</v>
      </c>
      <c r="EP7" s="4">
        <v>239</v>
      </c>
      <c r="EQ7" s="4">
        <v>247</v>
      </c>
      <c r="ER7" s="4">
        <v>233</v>
      </c>
      <c r="ES7" s="4">
        <v>243</v>
      </c>
      <c r="ET7" s="4">
        <v>229</v>
      </c>
      <c r="EU7" s="4">
        <v>177</v>
      </c>
      <c r="EV7" s="4">
        <v>168</v>
      </c>
      <c r="EW7" s="4">
        <v>189</v>
      </c>
      <c r="EX7" s="4">
        <v>212</v>
      </c>
      <c r="EY7" s="4">
        <v>266</v>
      </c>
      <c r="EZ7" s="4">
        <v>265</v>
      </c>
      <c r="FA7" s="4">
        <v>291</v>
      </c>
      <c r="FB7" s="4">
        <v>219</v>
      </c>
      <c r="FC7" s="4">
        <v>269</v>
      </c>
      <c r="FD7" s="4">
        <v>277</v>
      </c>
      <c r="FE7" s="4">
        <v>228</v>
      </c>
      <c r="FF7" s="4">
        <v>192</v>
      </c>
      <c r="FG7" s="4">
        <v>202</v>
      </c>
      <c r="FH7" s="4">
        <v>147</v>
      </c>
      <c r="FI7" s="4">
        <v>231</v>
      </c>
      <c r="FJ7" s="4">
        <v>217</v>
      </c>
      <c r="FK7" s="4">
        <v>352</v>
      </c>
      <c r="FL7" s="4">
        <v>282</v>
      </c>
      <c r="FM7" s="4">
        <v>298</v>
      </c>
      <c r="FN7" s="4">
        <v>248</v>
      </c>
      <c r="FO7" s="4">
        <v>262</v>
      </c>
      <c r="FP7" s="4">
        <v>280</v>
      </c>
      <c r="FQ7" s="4">
        <v>270</v>
      </c>
      <c r="FR7" s="4">
        <v>251</v>
      </c>
      <c r="FS7" s="4">
        <v>221</v>
      </c>
      <c r="FT7" s="4">
        <v>149</v>
      </c>
      <c r="FU7" s="4">
        <v>204</v>
      </c>
      <c r="FV7" s="4">
        <v>245</v>
      </c>
      <c r="FW7" s="4">
        <v>298</v>
      </c>
      <c r="FX7" s="4">
        <v>286</v>
      </c>
      <c r="FY7" s="4">
        <v>281</v>
      </c>
      <c r="FZ7" s="4">
        <v>236</v>
      </c>
      <c r="GA7" s="4">
        <v>299</v>
      </c>
      <c r="GB7" s="4">
        <v>260</v>
      </c>
      <c r="GC7" s="4">
        <v>182</v>
      </c>
      <c r="GD7" s="4">
        <v>220</v>
      </c>
      <c r="GE7" s="4">
        <v>196</v>
      </c>
      <c r="GF7" s="4">
        <v>128</v>
      </c>
      <c r="GG7" s="4">
        <v>221</v>
      </c>
      <c r="GH7" s="4">
        <v>251</v>
      </c>
      <c r="GI7" s="4">
        <v>309</v>
      </c>
      <c r="GJ7" s="4">
        <v>291</v>
      </c>
      <c r="GK7" s="4">
        <v>287</v>
      </c>
      <c r="GL7" s="4">
        <v>265</v>
      </c>
      <c r="GM7" s="4">
        <v>308</v>
      </c>
      <c r="GN7" s="4">
        <v>281</v>
      </c>
      <c r="GO7" s="4">
        <v>238</v>
      </c>
      <c r="GP7" s="4">
        <v>323</v>
      </c>
      <c r="GQ7" s="4">
        <v>223</v>
      </c>
      <c r="GR7" s="4">
        <v>184</v>
      </c>
      <c r="GS7" s="4">
        <v>263</v>
      </c>
      <c r="GT7" s="4">
        <v>346</v>
      </c>
      <c r="GU7" s="4">
        <v>265</v>
      </c>
      <c r="GV7" s="4">
        <v>112</v>
      </c>
      <c r="GW7" s="4">
        <v>410</v>
      </c>
      <c r="GX7" s="4">
        <v>626</v>
      </c>
      <c r="GY7" s="4">
        <v>583</v>
      </c>
      <c r="GZ7" s="4">
        <v>562</v>
      </c>
      <c r="HA7" s="4">
        <v>534</v>
      </c>
      <c r="HB7" s="4">
        <v>517</v>
      </c>
      <c r="HC7" s="4">
        <v>387</v>
      </c>
      <c r="HD7" s="4">
        <v>326</v>
      </c>
      <c r="HE7" s="4">
        <v>450</v>
      </c>
      <c r="HF7" s="4">
        <v>383</v>
      </c>
      <c r="HG7" s="4">
        <v>558</v>
      </c>
      <c r="HH7" s="4">
        <v>512</v>
      </c>
      <c r="HI7" s="4">
        <v>467</v>
      </c>
      <c r="HJ7" s="4">
        <v>366</v>
      </c>
      <c r="HK7" s="4">
        <v>382</v>
      </c>
      <c r="HL7" s="4">
        <v>429</v>
      </c>
      <c r="HM7" s="4">
        <v>410</v>
      </c>
      <c r="HN7" s="4">
        <v>400</v>
      </c>
      <c r="HO7" s="4">
        <v>349</v>
      </c>
      <c r="HP7" s="4">
        <v>263</v>
      </c>
      <c r="HQ7" s="4">
        <v>349</v>
      </c>
      <c r="HR7" s="4">
        <v>365</v>
      </c>
      <c r="HS7" s="4">
        <v>400</v>
      </c>
      <c r="HT7" s="4">
        <v>360</v>
      </c>
      <c r="HU7" s="4">
        <v>289</v>
      </c>
      <c r="HV7" s="4">
        <v>255</v>
      </c>
      <c r="HW7" s="4">
        <v>295</v>
      </c>
      <c r="HX7" s="122">
        <v>311</v>
      </c>
      <c r="HY7" s="4">
        <v>261</v>
      </c>
      <c r="HZ7" s="4">
        <v>221</v>
      </c>
      <c r="IA7" s="4">
        <v>162</v>
      </c>
      <c r="IB7" s="4">
        <v>135</v>
      </c>
      <c r="IC7" s="4">
        <v>263</v>
      </c>
      <c r="ID7" s="4">
        <v>246</v>
      </c>
      <c r="IE7" s="4">
        <v>261</v>
      </c>
      <c r="IF7" s="4">
        <v>256</v>
      </c>
      <c r="IG7" s="4">
        <v>255</v>
      </c>
      <c r="IH7" s="4">
        <v>217</v>
      </c>
      <c r="II7" s="4">
        <v>238</v>
      </c>
      <c r="IJ7" s="122">
        <v>264</v>
      </c>
    </row>
    <row r="8" spans="1:249" ht="14.25" customHeight="1" x14ac:dyDescent="0.35">
      <c r="A8" s="192" t="s">
        <v>252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6</v>
      </c>
      <c r="V8" s="4">
        <v>6</v>
      </c>
      <c r="W8" s="4">
        <v>7</v>
      </c>
      <c r="X8" s="4">
        <v>12</v>
      </c>
      <c r="Y8" s="4">
        <v>14</v>
      </c>
      <c r="Z8" s="4">
        <v>31</v>
      </c>
      <c r="AA8" s="4">
        <v>47</v>
      </c>
      <c r="AB8" s="4">
        <v>32</v>
      </c>
      <c r="AC8" s="4">
        <v>62</v>
      </c>
      <c r="AD8" s="4">
        <v>65</v>
      </c>
      <c r="AE8" s="4">
        <v>90</v>
      </c>
      <c r="AF8" s="4">
        <v>92</v>
      </c>
      <c r="AG8" s="4">
        <v>214</v>
      </c>
      <c r="AH8" s="4">
        <v>130</v>
      </c>
      <c r="AI8" s="4">
        <v>184</v>
      </c>
      <c r="AJ8" s="4">
        <v>199</v>
      </c>
      <c r="AK8" s="4">
        <v>193</v>
      </c>
      <c r="AL8" s="4">
        <v>183</v>
      </c>
      <c r="AM8" s="4">
        <v>194</v>
      </c>
      <c r="AN8" s="4">
        <v>229</v>
      </c>
      <c r="AO8" s="4">
        <v>202</v>
      </c>
      <c r="AP8" s="4">
        <v>224</v>
      </c>
      <c r="AQ8" s="4">
        <v>185</v>
      </c>
      <c r="AR8" s="4">
        <v>149</v>
      </c>
      <c r="AS8" s="4">
        <v>185</v>
      </c>
      <c r="AT8" s="4">
        <v>145</v>
      </c>
      <c r="AU8" s="4">
        <v>221</v>
      </c>
      <c r="AV8" s="4">
        <v>187</v>
      </c>
      <c r="AW8" s="4">
        <v>153</v>
      </c>
      <c r="AX8" s="4">
        <v>174</v>
      </c>
      <c r="AY8" s="4">
        <v>170</v>
      </c>
      <c r="AZ8" s="4">
        <v>178</v>
      </c>
      <c r="BA8" s="4">
        <v>132</v>
      </c>
      <c r="BB8" s="4">
        <v>186</v>
      </c>
      <c r="BC8" s="4">
        <v>151</v>
      </c>
      <c r="BD8" s="4">
        <v>149</v>
      </c>
      <c r="BE8" s="4">
        <v>140</v>
      </c>
      <c r="BF8" s="4">
        <v>137</v>
      </c>
      <c r="BG8" s="4">
        <v>145</v>
      </c>
      <c r="BH8" s="4">
        <v>111</v>
      </c>
      <c r="BI8" s="4">
        <v>162</v>
      </c>
      <c r="BJ8" s="4">
        <v>162</v>
      </c>
      <c r="BK8" s="4">
        <v>108</v>
      </c>
      <c r="BL8" s="4">
        <v>111</v>
      </c>
      <c r="BM8" s="4">
        <v>164</v>
      </c>
      <c r="BN8" s="4">
        <v>138</v>
      </c>
      <c r="BO8" s="4">
        <v>87</v>
      </c>
      <c r="BP8" s="4">
        <v>116</v>
      </c>
      <c r="BQ8" s="4">
        <v>149</v>
      </c>
      <c r="BR8" s="4">
        <v>128</v>
      </c>
      <c r="BS8" s="4">
        <v>184</v>
      </c>
      <c r="BT8" s="4">
        <v>110</v>
      </c>
      <c r="BU8" s="4">
        <v>151</v>
      </c>
      <c r="BV8" s="4">
        <v>127</v>
      </c>
      <c r="BW8" s="4">
        <v>103</v>
      </c>
      <c r="BX8" s="4">
        <v>117</v>
      </c>
      <c r="BY8" s="4">
        <v>145</v>
      </c>
      <c r="BZ8" s="4">
        <v>114</v>
      </c>
      <c r="CA8" s="4">
        <v>102</v>
      </c>
      <c r="CB8" s="4">
        <v>138</v>
      </c>
      <c r="CC8" s="4">
        <v>92</v>
      </c>
      <c r="CD8" s="4">
        <v>100</v>
      </c>
      <c r="CE8" s="4">
        <v>95</v>
      </c>
      <c r="CF8" s="4">
        <v>125</v>
      </c>
      <c r="CG8" s="4">
        <v>73</v>
      </c>
      <c r="CH8" s="4">
        <v>143</v>
      </c>
      <c r="CI8" s="4">
        <v>99</v>
      </c>
      <c r="CJ8" s="4">
        <v>108</v>
      </c>
      <c r="CK8" s="4">
        <v>119</v>
      </c>
      <c r="CL8" s="4">
        <v>128</v>
      </c>
      <c r="CM8" s="4">
        <v>96</v>
      </c>
      <c r="CN8" s="4">
        <v>81</v>
      </c>
      <c r="CO8" s="4">
        <v>86</v>
      </c>
      <c r="CP8" s="4">
        <v>67</v>
      </c>
      <c r="CQ8" s="4">
        <v>74</v>
      </c>
      <c r="CR8" s="4">
        <v>105</v>
      </c>
      <c r="CS8" s="4">
        <v>85</v>
      </c>
      <c r="CT8" s="4">
        <v>74</v>
      </c>
      <c r="CU8" s="4">
        <v>56</v>
      </c>
      <c r="CV8" s="4">
        <v>68</v>
      </c>
      <c r="CW8" s="4">
        <v>89</v>
      </c>
      <c r="CX8" s="4">
        <v>89</v>
      </c>
      <c r="CY8" s="4">
        <v>100</v>
      </c>
      <c r="CZ8" s="4">
        <v>83</v>
      </c>
      <c r="DA8" s="4">
        <v>103</v>
      </c>
      <c r="DB8" s="4">
        <v>78</v>
      </c>
      <c r="DC8" s="4">
        <v>80</v>
      </c>
      <c r="DD8" s="4">
        <v>96</v>
      </c>
      <c r="DE8" s="4">
        <v>74</v>
      </c>
      <c r="DF8" s="4">
        <v>79</v>
      </c>
      <c r="DG8" s="4">
        <v>74</v>
      </c>
      <c r="DH8" s="4">
        <v>74</v>
      </c>
      <c r="DI8" s="4">
        <v>64</v>
      </c>
      <c r="DJ8" s="4">
        <v>53</v>
      </c>
      <c r="DK8" s="4">
        <v>72</v>
      </c>
      <c r="DL8" s="4">
        <v>115</v>
      </c>
      <c r="DM8" s="4">
        <v>75</v>
      </c>
      <c r="DN8" s="4">
        <v>55</v>
      </c>
      <c r="DO8" s="4">
        <v>82</v>
      </c>
      <c r="DP8" s="4">
        <v>73</v>
      </c>
      <c r="DQ8" s="4">
        <v>104</v>
      </c>
      <c r="DR8" s="4">
        <v>110</v>
      </c>
      <c r="DS8" s="4">
        <v>66</v>
      </c>
      <c r="DT8" s="4">
        <v>81</v>
      </c>
      <c r="DU8" s="4">
        <v>88</v>
      </c>
      <c r="DV8" s="4">
        <v>122</v>
      </c>
      <c r="DW8" s="4">
        <v>74</v>
      </c>
      <c r="DX8" s="4">
        <v>54</v>
      </c>
      <c r="DY8" s="4">
        <v>92</v>
      </c>
      <c r="DZ8" s="4">
        <v>104</v>
      </c>
      <c r="EA8" s="4">
        <v>65</v>
      </c>
      <c r="EB8" s="4">
        <v>94</v>
      </c>
      <c r="EC8" s="4">
        <v>84</v>
      </c>
      <c r="ED8" s="4">
        <v>93</v>
      </c>
      <c r="EE8" s="4">
        <v>80</v>
      </c>
      <c r="EF8" s="4">
        <v>80</v>
      </c>
      <c r="EG8" s="4">
        <v>67</v>
      </c>
      <c r="EH8" s="4">
        <v>111</v>
      </c>
      <c r="EI8" s="4">
        <v>55</v>
      </c>
      <c r="EJ8" s="4">
        <v>100</v>
      </c>
      <c r="EK8" s="4">
        <v>71</v>
      </c>
      <c r="EL8" s="4">
        <v>68</v>
      </c>
      <c r="EM8" s="4">
        <v>84</v>
      </c>
      <c r="EN8" s="4">
        <v>71</v>
      </c>
      <c r="EO8" s="4">
        <v>82</v>
      </c>
      <c r="EP8" s="4">
        <v>78</v>
      </c>
      <c r="EQ8" s="4">
        <v>68</v>
      </c>
      <c r="ER8" s="4">
        <v>84</v>
      </c>
      <c r="ES8" s="4">
        <v>114</v>
      </c>
      <c r="ET8" s="4">
        <v>71</v>
      </c>
      <c r="EU8" s="4">
        <v>92</v>
      </c>
      <c r="EV8" s="4">
        <v>118</v>
      </c>
      <c r="EW8" s="4">
        <v>126</v>
      </c>
      <c r="EX8" s="4">
        <v>117</v>
      </c>
      <c r="EY8" s="4">
        <v>66</v>
      </c>
      <c r="EZ8" s="4">
        <v>71</v>
      </c>
      <c r="FA8" s="4">
        <v>97</v>
      </c>
      <c r="FB8" s="4">
        <v>80</v>
      </c>
      <c r="FC8" s="4">
        <v>100</v>
      </c>
      <c r="FD8" s="4">
        <v>81</v>
      </c>
      <c r="FE8" s="4">
        <v>93</v>
      </c>
      <c r="FF8" s="4">
        <v>114</v>
      </c>
      <c r="FG8" s="4">
        <v>103</v>
      </c>
      <c r="FH8" s="4">
        <v>98</v>
      </c>
      <c r="FI8" s="4">
        <v>78</v>
      </c>
      <c r="FJ8" s="4">
        <v>73</v>
      </c>
      <c r="FK8" s="4">
        <v>62</v>
      </c>
      <c r="FL8" s="4">
        <v>62</v>
      </c>
      <c r="FM8" s="4">
        <v>98</v>
      </c>
      <c r="FN8" s="4">
        <v>328</v>
      </c>
      <c r="FO8" s="4">
        <v>62</v>
      </c>
      <c r="FP8" s="4">
        <v>56</v>
      </c>
      <c r="FQ8" s="4">
        <v>67</v>
      </c>
      <c r="FR8" s="4">
        <v>73</v>
      </c>
      <c r="FS8" s="4">
        <v>84</v>
      </c>
      <c r="FT8" s="4">
        <v>77</v>
      </c>
      <c r="FU8" s="4">
        <v>66</v>
      </c>
      <c r="FV8" s="4">
        <v>54</v>
      </c>
      <c r="FW8" s="4">
        <v>73</v>
      </c>
      <c r="FX8" s="4">
        <v>92</v>
      </c>
      <c r="FY8" s="4">
        <v>81</v>
      </c>
      <c r="FZ8" s="4">
        <v>105</v>
      </c>
      <c r="GA8" s="4">
        <v>93</v>
      </c>
      <c r="GB8" s="4">
        <v>65</v>
      </c>
      <c r="GC8" s="4">
        <v>59</v>
      </c>
      <c r="GD8" s="4">
        <v>108</v>
      </c>
      <c r="GE8" s="4">
        <v>83</v>
      </c>
      <c r="GF8" s="4">
        <v>75</v>
      </c>
      <c r="GG8" s="4">
        <v>89</v>
      </c>
      <c r="GH8" s="4">
        <v>72</v>
      </c>
      <c r="GI8" s="4">
        <v>113</v>
      </c>
      <c r="GJ8" s="4">
        <v>115</v>
      </c>
      <c r="GK8" s="4">
        <v>109</v>
      </c>
      <c r="GL8" s="4">
        <v>105</v>
      </c>
      <c r="GM8" s="4">
        <v>67</v>
      </c>
      <c r="GN8" s="4">
        <v>88</v>
      </c>
      <c r="GO8" s="4">
        <v>86</v>
      </c>
      <c r="GP8" s="4">
        <v>97</v>
      </c>
      <c r="GQ8" s="4">
        <v>64</v>
      </c>
      <c r="GR8" s="4">
        <v>116</v>
      </c>
      <c r="GS8" s="4">
        <v>141</v>
      </c>
      <c r="GT8" s="4">
        <v>79</v>
      </c>
      <c r="GU8" s="4">
        <v>116</v>
      </c>
      <c r="GV8" s="4">
        <v>56</v>
      </c>
      <c r="GW8" s="4">
        <v>66</v>
      </c>
      <c r="GX8" s="4">
        <v>120</v>
      </c>
      <c r="GY8" s="4">
        <v>63</v>
      </c>
      <c r="GZ8" s="4">
        <v>115</v>
      </c>
      <c r="HA8" s="4">
        <v>72</v>
      </c>
      <c r="HB8" s="4">
        <v>59</v>
      </c>
      <c r="HC8" s="4">
        <v>56</v>
      </c>
      <c r="HD8" s="4">
        <v>43</v>
      </c>
      <c r="HE8" s="4">
        <v>72</v>
      </c>
      <c r="HF8" s="4">
        <v>64</v>
      </c>
      <c r="HG8" s="4">
        <v>65</v>
      </c>
      <c r="HH8" s="4">
        <v>40</v>
      </c>
      <c r="HI8" s="4">
        <v>51</v>
      </c>
      <c r="HJ8" s="4">
        <v>40</v>
      </c>
      <c r="HK8" s="4">
        <v>51</v>
      </c>
      <c r="HL8" s="4">
        <v>50</v>
      </c>
      <c r="HM8" s="4">
        <v>51</v>
      </c>
      <c r="HN8" s="4">
        <v>61</v>
      </c>
      <c r="HO8" s="4">
        <v>49</v>
      </c>
      <c r="HP8" s="4">
        <v>39</v>
      </c>
      <c r="HQ8" s="4">
        <v>53</v>
      </c>
      <c r="HR8" s="4">
        <v>38</v>
      </c>
      <c r="HS8" s="4">
        <v>57</v>
      </c>
      <c r="HT8" s="4">
        <v>49</v>
      </c>
      <c r="HU8" s="4">
        <v>42</v>
      </c>
      <c r="HV8" s="4">
        <v>54</v>
      </c>
      <c r="HW8" s="4">
        <v>85</v>
      </c>
      <c r="HX8" s="122">
        <v>57</v>
      </c>
      <c r="HY8" s="4">
        <v>59</v>
      </c>
      <c r="HZ8" s="4">
        <v>52</v>
      </c>
      <c r="IA8" s="4">
        <v>63</v>
      </c>
      <c r="IB8" s="4">
        <v>58</v>
      </c>
      <c r="IC8" s="4">
        <v>51</v>
      </c>
      <c r="ID8" s="4">
        <v>65</v>
      </c>
      <c r="IE8" s="4">
        <v>65</v>
      </c>
      <c r="IF8" s="4">
        <v>35</v>
      </c>
      <c r="IG8" s="4">
        <v>62</v>
      </c>
      <c r="IH8" s="4">
        <v>42</v>
      </c>
      <c r="II8" s="4">
        <v>47</v>
      </c>
      <c r="IJ8" s="122">
        <v>49</v>
      </c>
    </row>
    <row r="9" spans="1:249" ht="14.25" customHeight="1" x14ac:dyDescent="0.35">
      <c r="A9" s="192" t="s">
        <v>253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21</v>
      </c>
      <c r="V9" s="4">
        <v>29</v>
      </c>
      <c r="W9" s="4">
        <v>44</v>
      </c>
      <c r="X9" s="4">
        <v>30</v>
      </c>
      <c r="Y9" s="4">
        <v>20</v>
      </c>
      <c r="Z9" s="4">
        <v>36</v>
      </c>
      <c r="AA9" s="4">
        <v>33</v>
      </c>
      <c r="AB9" s="4">
        <v>41</v>
      </c>
      <c r="AC9" s="4">
        <v>52</v>
      </c>
      <c r="AD9" s="4">
        <v>71</v>
      </c>
      <c r="AE9" s="4">
        <v>46</v>
      </c>
      <c r="AF9" s="4">
        <v>60</v>
      </c>
      <c r="AG9" s="4">
        <v>188</v>
      </c>
      <c r="AH9" s="4">
        <v>231</v>
      </c>
      <c r="AI9" s="4">
        <v>259</v>
      </c>
      <c r="AJ9" s="4">
        <v>279</v>
      </c>
      <c r="AK9" s="4">
        <v>275</v>
      </c>
      <c r="AL9" s="4">
        <v>312</v>
      </c>
      <c r="AM9" s="4">
        <v>356</v>
      </c>
      <c r="AN9" s="4">
        <v>394</v>
      </c>
      <c r="AO9" s="4">
        <v>473</v>
      </c>
      <c r="AP9" s="4">
        <v>507</v>
      </c>
      <c r="AQ9" s="4">
        <v>395</v>
      </c>
      <c r="AR9" s="4">
        <v>480</v>
      </c>
      <c r="AS9" s="4">
        <v>642</v>
      </c>
      <c r="AT9" s="4">
        <v>299</v>
      </c>
      <c r="AU9" s="4">
        <v>411</v>
      </c>
      <c r="AV9" s="4">
        <v>323</v>
      </c>
      <c r="AW9" s="4">
        <v>400</v>
      </c>
      <c r="AX9" s="4">
        <v>301</v>
      </c>
      <c r="AY9" s="4">
        <v>508</v>
      </c>
      <c r="AZ9" s="4">
        <v>401</v>
      </c>
      <c r="BA9" s="4">
        <v>464</v>
      </c>
      <c r="BB9" s="4">
        <v>440</v>
      </c>
      <c r="BC9" s="4">
        <v>448</v>
      </c>
      <c r="BD9" s="4">
        <v>444</v>
      </c>
      <c r="BE9" s="4">
        <v>754</v>
      </c>
      <c r="BF9" s="4">
        <v>426</v>
      </c>
      <c r="BG9" s="4">
        <v>385</v>
      </c>
      <c r="BH9" s="4">
        <v>400</v>
      </c>
      <c r="BI9" s="4">
        <v>436</v>
      </c>
      <c r="BJ9" s="4">
        <v>322</v>
      </c>
      <c r="BK9" s="4">
        <v>408</v>
      </c>
      <c r="BL9" s="4">
        <v>339</v>
      </c>
      <c r="BM9" s="4">
        <v>367</v>
      </c>
      <c r="BN9" s="4">
        <v>414</v>
      </c>
      <c r="BO9" s="4">
        <v>281</v>
      </c>
      <c r="BP9" s="4">
        <v>386</v>
      </c>
      <c r="BQ9" s="4">
        <v>699</v>
      </c>
      <c r="BR9" s="4">
        <v>261</v>
      </c>
      <c r="BS9" s="4">
        <v>407</v>
      </c>
      <c r="BT9" s="4">
        <v>248</v>
      </c>
      <c r="BU9" s="4">
        <v>254</v>
      </c>
      <c r="BV9" s="4">
        <v>206</v>
      </c>
      <c r="BW9" s="4">
        <v>350</v>
      </c>
      <c r="BX9" s="4">
        <v>258</v>
      </c>
      <c r="BY9" s="4">
        <v>294</v>
      </c>
      <c r="BZ9" s="4">
        <v>340</v>
      </c>
      <c r="CA9" s="4">
        <v>277</v>
      </c>
      <c r="CB9" s="4">
        <v>346</v>
      </c>
      <c r="CC9" s="4">
        <v>554</v>
      </c>
      <c r="CD9" s="4">
        <v>284</v>
      </c>
      <c r="CE9" s="4">
        <v>291</v>
      </c>
      <c r="CF9" s="4">
        <v>237</v>
      </c>
      <c r="CG9" s="4">
        <v>206</v>
      </c>
      <c r="CH9" s="4">
        <v>270</v>
      </c>
      <c r="CI9" s="4">
        <v>332</v>
      </c>
      <c r="CJ9" s="4">
        <v>259</v>
      </c>
      <c r="CK9" s="4">
        <v>292</v>
      </c>
      <c r="CL9" s="4">
        <v>306</v>
      </c>
      <c r="CM9" s="4">
        <v>227</v>
      </c>
      <c r="CN9" s="4">
        <v>292</v>
      </c>
      <c r="CO9" s="4">
        <v>504</v>
      </c>
      <c r="CP9" s="4">
        <v>172</v>
      </c>
      <c r="CQ9" s="4">
        <v>209</v>
      </c>
      <c r="CR9" s="4">
        <v>202</v>
      </c>
      <c r="CS9" s="4">
        <v>226</v>
      </c>
      <c r="CT9" s="4">
        <v>198</v>
      </c>
      <c r="CU9" s="4">
        <v>221</v>
      </c>
      <c r="CV9" s="4">
        <v>203</v>
      </c>
      <c r="CW9" s="4">
        <v>227</v>
      </c>
      <c r="CX9" s="4">
        <v>278</v>
      </c>
      <c r="CY9" s="4">
        <v>160</v>
      </c>
      <c r="CZ9" s="4">
        <v>248</v>
      </c>
      <c r="DA9" s="4">
        <v>117</v>
      </c>
      <c r="DB9" s="4">
        <v>167</v>
      </c>
      <c r="DC9" s="4">
        <v>207</v>
      </c>
      <c r="DD9" s="4">
        <v>167</v>
      </c>
      <c r="DE9" s="4">
        <v>170</v>
      </c>
      <c r="DF9" s="4">
        <v>200</v>
      </c>
      <c r="DG9" s="4">
        <v>253</v>
      </c>
      <c r="DH9" s="4">
        <v>187</v>
      </c>
      <c r="DI9" s="4">
        <v>253</v>
      </c>
      <c r="DJ9" s="4">
        <v>236</v>
      </c>
      <c r="DK9" s="4">
        <v>140</v>
      </c>
      <c r="DL9" s="4">
        <v>240</v>
      </c>
      <c r="DM9" s="4">
        <v>345</v>
      </c>
      <c r="DN9" s="4">
        <v>142</v>
      </c>
      <c r="DO9" s="4">
        <v>196</v>
      </c>
      <c r="DP9" s="4">
        <v>146</v>
      </c>
      <c r="DQ9" s="4">
        <v>140</v>
      </c>
      <c r="DR9" s="4">
        <v>164</v>
      </c>
      <c r="DS9" s="4">
        <v>202</v>
      </c>
      <c r="DT9" s="4">
        <v>179</v>
      </c>
      <c r="DU9" s="4">
        <v>162</v>
      </c>
      <c r="DV9" s="4">
        <v>220</v>
      </c>
      <c r="DW9" s="4">
        <v>156</v>
      </c>
      <c r="DX9" s="4">
        <v>195</v>
      </c>
      <c r="DY9" s="4">
        <v>335</v>
      </c>
      <c r="DZ9" s="4">
        <v>165</v>
      </c>
      <c r="EA9" s="4">
        <v>179</v>
      </c>
      <c r="EB9" s="4">
        <v>151</v>
      </c>
      <c r="EC9" s="4">
        <v>208</v>
      </c>
      <c r="ED9" s="4">
        <v>154</v>
      </c>
      <c r="EE9" s="4">
        <v>182</v>
      </c>
      <c r="EF9" s="4">
        <v>187</v>
      </c>
      <c r="EG9" s="4">
        <v>237</v>
      </c>
      <c r="EH9" s="4">
        <v>279</v>
      </c>
      <c r="EI9" s="4">
        <v>196</v>
      </c>
      <c r="EJ9" s="4">
        <v>226</v>
      </c>
      <c r="EK9" s="4">
        <v>362</v>
      </c>
      <c r="EL9" s="4">
        <v>116</v>
      </c>
      <c r="EM9" s="4">
        <v>151</v>
      </c>
      <c r="EN9" s="4">
        <v>147</v>
      </c>
      <c r="EO9" s="4">
        <v>177</v>
      </c>
      <c r="EP9" s="4">
        <v>154</v>
      </c>
      <c r="EQ9" s="4">
        <v>193</v>
      </c>
      <c r="ER9" s="4">
        <v>138</v>
      </c>
      <c r="ES9" s="4">
        <v>153</v>
      </c>
      <c r="ET9" s="4">
        <v>207</v>
      </c>
      <c r="EU9" s="4">
        <v>177</v>
      </c>
      <c r="EV9" s="4">
        <v>205</v>
      </c>
      <c r="EW9" s="4">
        <v>340</v>
      </c>
      <c r="EX9" s="4">
        <v>113</v>
      </c>
      <c r="EY9" s="4">
        <v>116</v>
      </c>
      <c r="EZ9" s="4">
        <v>126</v>
      </c>
      <c r="FA9" s="4">
        <v>130</v>
      </c>
      <c r="FB9" s="4">
        <v>127</v>
      </c>
      <c r="FC9" s="4">
        <v>178</v>
      </c>
      <c r="FD9" s="4">
        <v>149</v>
      </c>
      <c r="FE9" s="4">
        <v>162</v>
      </c>
      <c r="FF9" s="4">
        <v>173</v>
      </c>
      <c r="FG9" s="4">
        <v>134</v>
      </c>
      <c r="FH9" s="4">
        <v>168</v>
      </c>
      <c r="FI9" s="4">
        <v>232</v>
      </c>
      <c r="FJ9" s="4">
        <v>102</v>
      </c>
      <c r="FK9" s="4">
        <v>133</v>
      </c>
      <c r="FL9" s="4">
        <v>117</v>
      </c>
      <c r="FM9" s="4">
        <v>115</v>
      </c>
      <c r="FN9" s="4">
        <v>185</v>
      </c>
      <c r="FO9" s="4">
        <v>120</v>
      </c>
      <c r="FP9" s="4">
        <v>114</v>
      </c>
      <c r="FQ9" s="4">
        <v>121</v>
      </c>
      <c r="FR9" s="4">
        <v>127</v>
      </c>
      <c r="FS9" s="4">
        <v>109</v>
      </c>
      <c r="FT9" s="4">
        <v>172</v>
      </c>
      <c r="FU9" s="4">
        <v>213</v>
      </c>
      <c r="FV9" s="4">
        <v>82</v>
      </c>
      <c r="FW9" s="4">
        <v>106</v>
      </c>
      <c r="FX9" s="4">
        <v>93</v>
      </c>
      <c r="FY9" s="4">
        <v>115</v>
      </c>
      <c r="FZ9" s="4">
        <v>138</v>
      </c>
      <c r="GA9" s="4">
        <v>151</v>
      </c>
      <c r="GB9" s="4">
        <v>99</v>
      </c>
      <c r="GC9" s="4">
        <v>102</v>
      </c>
      <c r="GD9" s="4">
        <v>166</v>
      </c>
      <c r="GE9" s="4">
        <v>137</v>
      </c>
      <c r="GF9" s="4">
        <v>150</v>
      </c>
      <c r="GG9" s="4">
        <v>246</v>
      </c>
      <c r="GH9" s="4">
        <v>107</v>
      </c>
      <c r="GI9" s="4">
        <v>104</v>
      </c>
      <c r="GJ9" s="4">
        <v>80</v>
      </c>
      <c r="GK9" s="4">
        <v>142</v>
      </c>
      <c r="GL9" s="4">
        <v>127</v>
      </c>
      <c r="GM9" s="4">
        <v>115</v>
      </c>
      <c r="GN9" s="4">
        <v>119</v>
      </c>
      <c r="GO9" s="4">
        <v>151</v>
      </c>
      <c r="GP9" s="4">
        <v>124</v>
      </c>
      <c r="GQ9" s="4">
        <v>112</v>
      </c>
      <c r="GR9" s="4">
        <v>150</v>
      </c>
      <c r="GS9" s="4">
        <v>225</v>
      </c>
      <c r="GT9" s="4">
        <v>92</v>
      </c>
      <c r="GU9" s="4">
        <v>50</v>
      </c>
      <c r="GV9" s="4">
        <v>93</v>
      </c>
      <c r="GW9" s="4">
        <v>102</v>
      </c>
      <c r="GX9" s="4">
        <v>97</v>
      </c>
      <c r="GY9" s="4">
        <v>92</v>
      </c>
      <c r="GZ9" s="4">
        <v>58</v>
      </c>
      <c r="HA9" s="4">
        <v>71</v>
      </c>
      <c r="HB9" s="4">
        <v>58</v>
      </c>
      <c r="HC9" s="4">
        <v>40</v>
      </c>
      <c r="HD9" s="4">
        <v>69</v>
      </c>
      <c r="HE9" s="4">
        <v>100</v>
      </c>
      <c r="HF9" s="4">
        <v>47</v>
      </c>
      <c r="HG9" s="4">
        <v>39</v>
      </c>
      <c r="HH9" s="4">
        <v>25</v>
      </c>
      <c r="HI9" s="4">
        <v>34</v>
      </c>
      <c r="HJ9" s="4">
        <v>29</v>
      </c>
      <c r="HK9" s="4">
        <v>46</v>
      </c>
      <c r="HL9" s="4">
        <v>33</v>
      </c>
      <c r="HM9" s="4">
        <v>36</v>
      </c>
      <c r="HN9" s="4">
        <v>65</v>
      </c>
      <c r="HO9" s="4">
        <v>55</v>
      </c>
      <c r="HP9" s="4">
        <v>46</v>
      </c>
      <c r="HQ9" s="4">
        <v>82</v>
      </c>
      <c r="HR9" s="4">
        <v>30</v>
      </c>
      <c r="HS9" s="4">
        <v>20</v>
      </c>
      <c r="HT9" s="4">
        <v>24</v>
      </c>
      <c r="HU9" s="4">
        <v>35</v>
      </c>
      <c r="HV9" s="4">
        <v>21</v>
      </c>
      <c r="HW9" s="4">
        <v>39</v>
      </c>
      <c r="HX9" s="122">
        <v>36</v>
      </c>
      <c r="HY9" s="4">
        <v>42</v>
      </c>
      <c r="HZ9" s="4">
        <v>44</v>
      </c>
      <c r="IA9" s="4">
        <v>58</v>
      </c>
      <c r="IB9" s="4">
        <v>87</v>
      </c>
      <c r="IC9" s="4">
        <v>101</v>
      </c>
      <c r="ID9" s="4">
        <v>24</v>
      </c>
      <c r="IE9" s="4">
        <v>22</v>
      </c>
      <c r="IF9" s="4">
        <v>25</v>
      </c>
      <c r="IG9" s="4">
        <v>27</v>
      </c>
      <c r="IH9" s="4">
        <v>42</v>
      </c>
      <c r="II9" s="4">
        <v>19</v>
      </c>
      <c r="IJ9" s="122">
        <v>30</v>
      </c>
    </row>
    <row r="10" spans="1:249" ht="16.5" customHeight="1" x14ac:dyDescent="0.35">
      <c r="A10" s="192" t="s">
        <v>254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>
        <v>0</v>
      </c>
      <c r="EC10" s="4">
        <v>131</v>
      </c>
      <c r="ED10" s="4">
        <v>135</v>
      </c>
      <c r="EE10" s="4">
        <v>145</v>
      </c>
      <c r="EF10" s="4">
        <v>144</v>
      </c>
      <c r="EG10" s="4">
        <v>157</v>
      </c>
      <c r="EH10" s="4">
        <v>160</v>
      </c>
      <c r="EI10" s="4">
        <v>142</v>
      </c>
      <c r="EJ10" s="4">
        <v>94</v>
      </c>
      <c r="EK10" s="4">
        <v>144</v>
      </c>
      <c r="EL10" s="4">
        <v>146</v>
      </c>
      <c r="EM10" s="4">
        <v>80</v>
      </c>
      <c r="EN10" s="4">
        <v>25</v>
      </c>
      <c r="EO10" s="4">
        <v>19</v>
      </c>
      <c r="EP10" s="4">
        <v>23</v>
      </c>
      <c r="EQ10" s="4">
        <v>25</v>
      </c>
      <c r="ER10" s="4">
        <v>28</v>
      </c>
      <c r="ES10" s="4">
        <v>30</v>
      </c>
      <c r="ET10" s="4">
        <v>20</v>
      </c>
      <c r="EU10" s="4">
        <v>22</v>
      </c>
      <c r="EV10" s="4">
        <v>16</v>
      </c>
      <c r="EW10" s="4">
        <v>20</v>
      </c>
      <c r="EX10" s="4">
        <v>12</v>
      </c>
      <c r="EY10" s="4">
        <v>10</v>
      </c>
      <c r="EZ10" s="4">
        <v>19</v>
      </c>
      <c r="FA10" s="4">
        <v>20</v>
      </c>
      <c r="FB10" s="4">
        <v>14</v>
      </c>
      <c r="FC10" s="4">
        <v>17</v>
      </c>
      <c r="FD10" s="4">
        <v>17</v>
      </c>
      <c r="FE10" s="4">
        <v>23</v>
      </c>
      <c r="FF10" s="4">
        <v>9</v>
      </c>
      <c r="FG10" s="4">
        <v>16</v>
      </c>
      <c r="FH10" s="4">
        <v>10</v>
      </c>
      <c r="FI10" s="4">
        <v>18</v>
      </c>
      <c r="FJ10" s="4">
        <v>15</v>
      </c>
      <c r="FK10" s="4">
        <v>16</v>
      </c>
      <c r="FL10" s="4">
        <v>12</v>
      </c>
      <c r="FM10" s="4">
        <v>12</v>
      </c>
      <c r="FN10" s="4">
        <v>12</v>
      </c>
      <c r="FO10" s="4">
        <v>10</v>
      </c>
      <c r="FP10" s="4">
        <v>6</v>
      </c>
      <c r="FQ10" s="4">
        <v>4</v>
      </c>
      <c r="FR10" s="4">
        <v>10</v>
      </c>
      <c r="FS10" s="4">
        <v>7</v>
      </c>
      <c r="FT10" s="4">
        <v>7</v>
      </c>
      <c r="FU10" s="4">
        <v>11</v>
      </c>
      <c r="FV10" s="4">
        <v>14</v>
      </c>
      <c r="FW10" s="4">
        <v>8</v>
      </c>
      <c r="FX10" s="4">
        <v>8</v>
      </c>
      <c r="FY10" s="4">
        <v>6</v>
      </c>
      <c r="FZ10" s="4">
        <v>12</v>
      </c>
      <c r="GA10" s="4">
        <v>7</v>
      </c>
      <c r="GB10" s="4">
        <v>11</v>
      </c>
      <c r="GC10" s="4">
        <v>7</v>
      </c>
      <c r="GD10" s="4">
        <v>11</v>
      </c>
      <c r="GE10" s="4">
        <v>10</v>
      </c>
      <c r="GF10" s="4">
        <v>4</v>
      </c>
      <c r="GG10" s="4">
        <v>9</v>
      </c>
      <c r="GH10" s="4">
        <v>8</v>
      </c>
      <c r="GI10" s="4">
        <v>15</v>
      </c>
      <c r="GJ10" s="4">
        <v>11</v>
      </c>
      <c r="GK10" s="4">
        <v>4</v>
      </c>
      <c r="GL10" s="4">
        <v>7</v>
      </c>
      <c r="GM10" s="4">
        <v>5</v>
      </c>
      <c r="GN10" s="4">
        <v>11</v>
      </c>
      <c r="GO10" s="4">
        <v>6</v>
      </c>
      <c r="GP10" s="4">
        <v>7</v>
      </c>
      <c r="GQ10" s="4">
        <v>6</v>
      </c>
      <c r="GR10" s="4">
        <v>4</v>
      </c>
      <c r="GS10" s="4">
        <v>8</v>
      </c>
      <c r="GT10" s="4">
        <v>7</v>
      </c>
      <c r="GU10" s="4">
        <v>5</v>
      </c>
      <c r="GV10" s="4">
        <v>4</v>
      </c>
      <c r="GW10" s="4">
        <v>14</v>
      </c>
      <c r="GX10" s="4">
        <v>10</v>
      </c>
      <c r="GY10" s="4">
        <v>9</v>
      </c>
      <c r="GZ10" s="4">
        <v>6</v>
      </c>
      <c r="HA10" s="4">
        <v>10</v>
      </c>
      <c r="HB10" s="4">
        <v>9</v>
      </c>
      <c r="HC10" s="4">
        <v>2</v>
      </c>
      <c r="HD10" s="4">
        <v>3</v>
      </c>
      <c r="HE10" s="4">
        <v>6</v>
      </c>
      <c r="HF10" s="4">
        <v>2</v>
      </c>
      <c r="HG10" s="4">
        <v>4</v>
      </c>
      <c r="HH10" s="4">
        <v>5</v>
      </c>
      <c r="HI10" s="4">
        <v>2</v>
      </c>
      <c r="HJ10" s="4">
        <v>2</v>
      </c>
      <c r="HK10" s="4">
        <v>1</v>
      </c>
      <c r="HL10" s="4">
        <v>2</v>
      </c>
      <c r="HM10" s="4">
        <v>5</v>
      </c>
      <c r="HN10" s="4">
        <v>3</v>
      </c>
      <c r="HO10" s="4">
        <v>8</v>
      </c>
      <c r="HP10" s="4">
        <v>4</v>
      </c>
      <c r="HQ10" s="4">
        <v>4</v>
      </c>
      <c r="HR10" s="4">
        <v>3</v>
      </c>
      <c r="HS10" s="4">
        <v>5</v>
      </c>
      <c r="HT10" s="4">
        <v>4</v>
      </c>
      <c r="HU10" s="4">
        <v>6</v>
      </c>
      <c r="HV10" s="4">
        <v>5</v>
      </c>
      <c r="HW10" s="4">
        <v>5</v>
      </c>
      <c r="HX10" s="122">
        <v>5</v>
      </c>
      <c r="HY10" s="4">
        <v>2</v>
      </c>
      <c r="HZ10" s="4">
        <v>1</v>
      </c>
      <c r="IA10" s="4">
        <v>0</v>
      </c>
      <c r="IB10" s="4">
        <v>1</v>
      </c>
      <c r="IC10" s="4">
        <v>3</v>
      </c>
      <c r="ID10" s="4">
        <v>1</v>
      </c>
      <c r="IE10" s="4">
        <v>3</v>
      </c>
      <c r="IF10" s="4">
        <v>2</v>
      </c>
      <c r="IG10" s="4">
        <v>1</v>
      </c>
      <c r="IH10" s="4">
        <v>5</v>
      </c>
      <c r="II10" s="4">
        <v>6</v>
      </c>
      <c r="IJ10" s="122">
        <v>3</v>
      </c>
    </row>
    <row r="11" spans="1:249" ht="14.25" customHeight="1" x14ac:dyDescent="0.35">
      <c r="A11" s="192" t="s">
        <v>255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v>5</v>
      </c>
      <c r="DF11" s="4">
        <v>2</v>
      </c>
      <c r="DG11" s="4">
        <v>3</v>
      </c>
      <c r="DH11" s="4">
        <v>2</v>
      </c>
      <c r="DI11" s="4">
        <v>0</v>
      </c>
      <c r="DJ11" s="4">
        <v>3</v>
      </c>
      <c r="DK11" s="4">
        <v>9</v>
      </c>
      <c r="DL11" s="4">
        <v>1</v>
      </c>
      <c r="DM11" s="4">
        <v>1</v>
      </c>
      <c r="DN11" s="4">
        <v>6</v>
      </c>
      <c r="DO11" s="4">
        <v>6</v>
      </c>
      <c r="DP11" s="4">
        <v>2</v>
      </c>
      <c r="DQ11" s="4">
        <v>3</v>
      </c>
      <c r="DR11" s="4">
        <v>0</v>
      </c>
      <c r="DS11" s="4">
        <v>2</v>
      </c>
      <c r="DT11" s="4">
        <v>4</v>
      </c>
      <c r="DU11" s="4">
        <v>3</v>
      </c>
      <c r="DV11" s="4">
        <v>5</v>
      </c>
      <c r="DW11" s="4">
        <v>5</v>
      </c>
      <c r="DX11" s="4">
        <v>3</v>
      </c>
      <c r="DY11" s="4">
        <v>4</v>
      </c>
      <c r="DZ11" s="4">
        <v>5</v>
      </c>
      <c r="EA11" s="4">
        <v>9</v>
      </c>
      <c r="EB11" s="4">
        <v>5</v>
      </c>
      <c r="EC11" s="4">
        <v>3</v>
      </c>
      <c r="ED11" s="4">
        <v>5</v>
      </c>
      <c r="EE11" s="4">
        <v>3</v>
      </c>
      <c r="EF11" s="4">
        <v>1</v>
      </c>
      <c r="EG11" s="4">
        <v>4</v>
      </c>
      <c r="EH11" s="4">
        <v>2</v>
      </c>
      <c r="EI11" s="4">
        <v>1</v>
      </c>
      <c r="EJ11" s="4">
        <v>0</v>
      </c>
      <c r="EK11" s="4">
        <v>5</v>
      </c>
      <c r="EL11" s="4">
        <v>5</v>
      </c>
      <c r="EM11" s="4">
        <v>0</v>
      </c>
      <c r="EN11" s="4">
        <v>3</v>
      </c>
      <c r="EO11" s="4">
        <v>1</v>
      </c>
      <c r="EP11" s="4">
        <v>4</v>
      </c>
      <c r="EQ11" s="4">
        <v>6</v>
      </c>
      <c r="ER11" s="4">
        <v>1</v>
      </c>
      <c r="ES11" s="4">
        <v>0</v>
      </c>
      <c r="ET11" s="4">
        <v>1</v>
      </c>
      <c r="EU11" s="4">
        <v>3</v>
      </c>
      <c r="EV11" s="4">
        <v>2</v>
      </c>
      <c r="EW11" s="4">
        <v>4</v>
      </c>
      <c r="EX11" s="4">
        <v>3</v>
      </c>
      <c r="EY11" s="4">
        <v>7</v>
      </c>
      <c r="EZ11" s="4">
        <v>5</v>
      </c>
      <c r="FA11" s="4">
        <v>3</v>
      </c>
      <c r="FB11" s="4">
        <v>8</v>
      </c>
      <c r="FC11" s="4">
        <v>2</v>
      </c>
      <c r="FD11" s="4">
        <v>1</v>
      </c>
      <c r="FE11" s="4">
        <v>3</v>
      </c>
      <c r="FF11" s="4">
        <v>3</v>
      </c>
      <c r="FG11" s="4">
        <v>1</v>
      </c>
      <c r="FH11" s="4">
        <v>5</v>
      </c>
      <c r="FI11" s="4">
        <v>1</v>
      </c>
      <c r="FJ11" s="4">
        <v>2</v>
      </c>
      <c r="FK11" s="4">
        <v>5</v>
      </c>
      <c r="FL11" s="4">
        <v>5</v>
      </c>
      <c r="FM11" s="4">
        <v>1</v>
      </c>
      <c r="FN11" s="4">
        <v>2</v>
      </c>
      <c r="FO11" s="4">
        <v>1</v>
      </c>
      <c r="FP11" s="4">
        <v>2</v>
      </c>
      <c r="FQ11" s="4">
        <v>0</v>
      </c>
      <c r="FR11" s="4">
        <v>1</v>
      </c>
      <c r="FS11" s="4">
        <v>3</v>
      </c>
      <c r="FT11" s="4">
        <v>1</v>
      </c>
      <c r="FU11" s="4">
        <v>2</v>
      </c>
      <c r="FV11" s="4">
        <v>0</v>
      </c>
      <c r="FW11" s="4">
        <v>3</v>
      </c>
      <c r="FX11" s="4">
        <v>0</v>
      </c>
      <c r="FY11" s="4">
        <v>0</v>
      </c>
      <c r="FZ11" s="4">
        <v>0</v>
      </c>
      <c r="GA11" s="4">
        <v>1</v>
      </c>
      <c r="GB11" s="4">
        <v>0</v>
      </c>
      <c r="GC11" s="4">
        <v>0</v>
      </c>
      <c r="GD11" s="4">
        <v>0</v>
      </c>
      <c r="GE11" s="4">
        <v>0</v>
      </c>
      <c r="GF11" s="4">
        <v>2</v>
      </c>
      <c r="GG11" s="4">
        <v>0</v>
      </c>
      <c r="GH11" s="4">
        <v>1</v>
      </c>
      <c r="GI11" s="4">
        <v>3</v>
      </c>
      <c r="GJ11" s="4">
        <v>0</v>
      </c>
      <c r="GK11" s="4">
        <v>1</v>
      </c>
      <c r="GL11" s="4">
        <v>1</v>
      </c>
      <c r="GM11" s="4">
        <v>1</v>
      </c>
      <c r="GN11" s="4">
        <v>1</v>
      </c>
      <c r="GO11" s="4">
        <v>1</v>
      </c>
      <c r="GP11" s="4">
        <v>0</v>
      </c>
      <c r="GQ11" s="4">
        <v>0</v>
      </c>
      <c r="GR11" s="4">
        <v>0</v>
      </c>
      <c r="GS11" s="4">
        <v>2</v>
      </c>
      <c r="GT11" s="4">
        <v>1</v>
      </c>
      <c r="GU11" s="4">
        <v>1</v>
      </c>
      <c r="GV11" s="4">
        <v>0</v>
      </c>
      <c r="GW11" s="4">
        <v>0</v>
      </c>
      <c r="GX11" s="4">
        <v>0</v>
      </c>
      <c r="GY11" s="4">
        <v>4</v>
      </c>
      <c r="GZ11" s="4">
        <v>0</v>
      </c>
      <c r="HA11" s="4">
        <v>0</v>
      </c>
      <c r="HB11" s="4">
        <v>0</v>
      </c>
      <c r="HC11" s="4">
        <v>1</v>
      </c>
      <c r="HD11" s="4">
        <v>0</v>
      </c>
      <c r="HE11" s="4">
        <v>1</v>
      </c>
      <c r="HF11" s="4">
        <v>2</v>
      </c>
      <c r="HG11" s="4">
        <v>0</v>
      </c>
      <c r="HH11" s="4">
        <v>0</v>
      </c>
      <c r="HI11" s="4">
        <v>0</v>
      </c>
      <c r="HJ11" s="4">
        <v>1</v>
      </c>
      <c r="HK11" s="4">
        <v>0</v>
      </c>
      <c r="HL11" s="4">
        <v>1</v>
      </c>
      <c r="HM11" s="4">
        <v>1</v>
      </c>
      <c r="HN11" s="4">
        <v>0</v>
      </c>
      <c r="HO11" s="4">
        <v>0</v>
      </c>
      <c r="HP11" s="4">
        <v>1</v>
      </c>
      <c r="HQ11" s="4">
        <v>1</v>
      </c>
      <c r="HR11" s="4">
        <v>0</v>
      </c>
      <c r="HS11" s="4">
        <v>1</v>
      </c>
      <c r="HT11" s="4">
        <v>0</v>
      </c>
      <c r="HU11" s="4">
        <v>1</v>
      </c>
      <c r="HV11" s="4">
        <v>0</v>
      </c>
      <c r="HW11" s="4">
        <v>0</v>
      </c>
      <c r="HX11" s="122">
        <v>0</v>
      </c>
      <c r="HY11" s="4">
        <v>0</v>
      </c>
      <c r="HZ11" s="4">
        <v>0</v>
      </c>
      <c r="IA11" s="4">
        <v>1</v>
      </c>
      <c r="IB11" s="4">
        <v>1</v>
      </c>
      <c r="IC11" s="4">
        <v>1</v>
      </c>
      <c r="ID11" s="4">
        <v>1</v>
      </c>
      <c r="IE11" s="4">
        <v>3</v>
      </c>
      <c r="IF11" s="4">
        <v>0</v>
      </c>
      <c r="IG11" s="4">
        <v>1</v>
      </c>
      <c r="IH11" s="4">
        <v>1</v>
      </c>
      <c r="II11" s="4">
        <v>0</v>
      </c>
      <c r="IJ11" s="122">
        <v>1</v>
      </c>
    </row>
    <row r="12" spans="1:249" ht="14.25" customHeight="1" x14ac:dyDescent="0.35">
      <c r="A12" s="192" t="s">
        <v>256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>
        <v>0</v>
      </c>
      <c r="GQ12" s="4">
        <v>0</v>
      </c>
      <c r="GR12" s="4">
        <v>3</v>
      </c>
      <c r="GS12" s="4">
        <v>2</v>
      </c>
      <c r="GT12" s="4">
        <v>3</v>
      </c>
      <c r="GU12" s="4">
        <v>0</v>
      </c>
      <c r="GV12" s="4">
        <v>2</v>
      </c>
      <c r="GW12" s="4">
        <v>3</v>
      </c>
      <c r="GX12" s="4">
        <v>6</v>
      </c>
      <c r="GY12" s="4">
        <v>6</v>
      </c>
      <c r="GZ12" s="4">
        <v>12</v>
      </c>
      <c r="HA12" s="4">
        <v>7</v>
      </c>
      <c r="HB12" s="4">
        <v>10</v>
      </c>
      <c r="HC12" s="4">
        <v>2</v>
      </c>
      <c r="HD12" s="4">
        <v>3</v>
      </c>
      <c r="HE12" s="4">
        <v>3</v>
      </c>
      <c r="HF12" s="4">
        <v>9</v>
      </c>
      <c r="HG12" s="4">
        <v>8</v>
      </c>
      <c r="HH12" s="4">
        <v>7</v>
      </c>
      <c r="HI12" s="4">
        <v>5</v>
      </c>
      <c r="HJ12" s="4">
        <v>6</v>
      </c>
      <c r="HK12" s="4">
        <v>5</v>
      </c>
      <c r="HL12" s="4">
        <v>6</v>
      </c>
      <c r="HM12" s="4">
        <v>14</v>
      </c>
      <c r="HN12" s="4">
        <v>4</v>
      </c>
      <c r="HO12" s="4">
        <v>8</v>
      </c>
      <c r="HP12" s="4">
        <v>4</v>
      </c>
      <c r="HQ12" s="4">
        <v>5</v>
      </c>
      <c r="HR12" s="4">
        <v>22</v>
      </c>
      <c r="HS12" s="4">
        <v>13</v>
      </c>
      <c r="HT12" s="4">
        <v>3</v>
      </c>
      <c r="HU12" s="4">
        <v>11</v>
      </c>
      <c r="HV12" s="4">
        <v>10</v>
      </c>
      <c r="HW12" s="4">
        <v>4</v>
      </c>
      <c r="HX12" s="122">
        <v>20</v>
      </c>
      <c r="HY12" s="4">
        <v>12</v>
      </c>
      <c r="HZ12" s="4">
        <v>5</v>
      </c>
      <c r="IA12" s="4">
        <v>3</v>
      </c>
      <c r="IB12" s="4">
        <v>3</v>
      </c>
      <c r="IC12" s="4">
        <v>4</v>
      </c>
      <c r="ID12" s="4">
        <v>10</v>
      </c>
      <c r="IE12" s="4">
        <v>7</v>
      </c>
      <c r="IF12" s="4">
        <v>5</v>
      </c>
      <c r="IG12" s="4">
        <v>6</v>
      </c>
      <c r="IH12" s="4">
        <v>3</v>
      </c>
      <c r="II12" s="4">
        <v>0</v>
      </c>
      <c r="IJ12" s="122">
        <v>5</v>
      </c>
    </row>
    <row r="13" spans="1:249" s="161" customFormat="1" ht="14.25" customHeight="1" x14ac:dyDescent="0.35">
      <c r="A13" s="208" t="s">
        <v>257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>
        <f t="shared" ref="P13:AV13" si="0">SUM(P3:P9)</f>
        <v>233</v>
      </c>
      <c r="Q13" s="13">
        <f t="shared" si="0"/>
        <v>303</v>
      </c>
      <c r="R13" s="13">
        <f t="shared" si="0"/>
        <v>282</v>
      </c>
      <c r="S13" s="13">
        <f t="shared" si="0"/>
        <v>296</v>
      </c>
      <c r="T13" s="13">
        <f t="shared" si="0"/>
        <v>196</v>
      </c>
      <c r="U13" s="13">
        <f t="shared" si="0"/>
        <v>623</v>
      </c>
      <c r="V13" s="13">
        <f t="shared" si="0"/>
        <v>804</v>
      </c>
      <c r="W13" s="13">
        <f t="shared" si="0"/>
        <v>1149</v>
      </c>
      <c r="X13" s="13">
        <f t="shared" si="0"/>
        <v>1325</v>
      </c>
      <c r="Y13" s="13">
        <f t="shared" si="0"/>
        <v>1401</v>
      </c>
      <c r="Z13" s="13">
        <f t="shared" si="0"/>
        <v>1462</v>
      </c>
      <c r="AA13" s="13">
        <f t="shared" si="0"/>
        <v>1431</v>
      </c>
      <c r="AB13" s="13">
        <f t="shared" si="0"/>
        <v>1548</v>
      </c>
      <c r="AC13" s="13">
        <f t="shared" si="0"/>
        <v>1548</v>
      </c>
      <c r="AD13" s="13">
        <f t="shared" si="0"/>
        <v>1820</v>
      </c>
      <c r="AE13" s="13">
        <f t="shared" si="0"/>
        <v>1682</v>
      </c>
      <c r="AF13" s="13">
        <f t="shared" si="0"/>
        <v>1347</v>
      </c>
      <c r="AG13" s="13">
        <f t="shared" si="0"/>
        <v>2082</v>
      </c>
      <c r="AH13" s="13">
        <f t="shared" si="0"/>
        <v>1858</v>
      </c>
      <c r="AI13" s="13">
        <f t="shared" si="0"/>
        <v>2219</v>
      </c>
      <c r="AJ13" s="13">
        <f t="shared" si="0"/>
        <v>2296</v>
      </c>
      <c r="AK13" s="13">
        <f t="shared" si="0"/>
        <v>2498</v>
      </c>
      <c r="AL13" s="13">
        <f t="shared" si="0"/>
        <v>2232</v>
      </c>
      <c r="AM13" s="13">
        <f t="shared" si="0"/>
        <v>2171</v>
      </c>
      <c r="AN13" s="13">
        <f t="shared" si="0"/>
        <v>2389</v>
      </c>
      <c r="AO13" s="13">
        <f t="shared" si="0"/>
        <v>2252</v>
      </c>
      <c r="AP13" s="13">
        <f t="shared" si="0"/>
        <v>2277</v>
      </c>
      <c r="AQ13" s="13">
        <f t="shared" si="0"/>
        <v>1819</v>
      </c>
      <c r="AR13" s="13">
        <f t="shared" si="0"/>
        <v>1659</v>
      </c>
      <c r="AS13" s="13">
        <f t="shared" si="0"/>
        <v>2345</v>
      </c>
      <c r="AT13" s="13">
        <f t="shared" si="0"/>
        <v>1845</v>
      </c>
      <c r="AU13" s="13">
        <f t="shared" si="0"/>
        <v>2372</v>
      </c>
      <c r="AV13" s="13">
        <f t="shared" si="0"/>
        <v>2164</v>
      </c>
      <c r="AW13" s="13">
        <v>2309</v>
      </c>
      <c r="AX13" s="13">
        <f t="shared" ref="AX13:CW13" si="1">SUM(AX3:AX9)</f>
        <v>1973</v>
      </c>
      <c r="AY13" s="13">
        <f t="shared" si="1"/>
        <v>2270</v>
      </c>
      <c r="AZ13" s="13">
        <f t="shared" si="1"/>
        <v>2187</v>
      </c>
      <c r="BA13" s="13">
        <f t="shared" si="1"/>
        <v>2042</v>
      </c>
      <c r="BB13" s="13">
        <f t="shared" si="1"/>
        <v>2169</v>
      </c>
      <c r="BC13" s="13">
        <f t="shared" si="1"/>
        <v>1889</v>
      </c>
      <c r="BD13" s="13">
        <f t="shared" si="1"/>
        <v>1557</v>
      </c>
      <c r="BE13" s="13">
        <f t="shared" si="1"/>
        <v>2408</v>
      </c>
      <c r="BF13" s="13">
        <f t="shared" si="1"/>
        <v>1995</v>
      </c>
      <c r="BG13" s="13">
        <f t="shared" si="1"/>
        <v>2081</v>
      </c>
      <c r="BH13" s="13">
        <f t="shared" si="1"/>
        <v>1986</v>
      </c>
      <c r="BI13" s="13">
        <f t="shared" si="1"/>
        <v>1974</v>
      </c>
      <c r="BJ13" s="13">
        <f t="shared" si="1"/>
        <v>1839</v>
      </c>
      <c r="BK13" s="13">
        <f t="shared" si="1"/>
        <v>1915</v>
      </c>
      <c r="BL13" s="13">
        <f t="shared" si="1"/>
        <v>1811</v>
      </c>
      <c r="BM13" s="13">
        <f t="shared" si="1"/>
        <v>1930</v>
      </c>
      <c r="BN13" s="13">
        <f t="shared" si="1"/>
        <v>1895</v>
      </c>
      <c r="BO13" s="13">
        <f t="shared" si="1"/>
        <v>1446</v>
      </c>
      <c r="BP13" s="13">
        <f t="shared" si="1"/>
        <v>1384</v>
      </c>
      <c r="BQ13" s="13">
        <f t="shared" si="1"/>
        <v>2186</v>
      </c>
      <c r="BR13" s="13">
        <f t="shared" si="1"/>
        <v>1710</v>
      </c>
      <c r="BS13" s="13">
        <f t="shared" si="1"/>
        <v>2183</v>
      </c>
      <c r="BT13" s="13">
        <f t="shared" si="1"/>
        <v>1641</v>
      </c>
      <c r="BU13" s="13">
        <f t="shared" si="1"/>
        <v>1746</v>
      </c>
      <c r="BV13" s="13">
        <f t="shared" si="1"/>
        <v>1662</v>
      </c>
      <c r="BW13" s="13">
        <f t="shared" si="1"/>
        <v>1790</v>
      </c>
      <c r="BX13" s="13">
        <f t="shared" si="1"/>
        <v>1672</v>
      </c>
      <c r="BY13" s="13">
        <f t="shared" si="1"/>
        <v>1708</v>
      </c>
      <c r="BZ13" s="13">
        <f t="shared" si="1"/>
        <v>1855</v>
      </c>
      <c r="CA13" s="13">
        <f t="shared" si="1"/>
        <v>1429</v>
      </c>
      <c r="CB13" s="13">
        <f t="shared" si="1"/>
        <v>1390</v>
      </c>
      <c r="CC13" s="13">
        <f t="shared" si="1"/>
        <v>1811</v>
      </c>
      <c r="CD13" s="13">
        <f t="shared" si="1"/>
        <v>1529</v>
      </c>
      <c r="CE13" s="13">
        <f t="shared" si="1"/>
        <v>1896</v>
      </c>
      <c r="CF13" s="13">
        <f t="shared" si="1"/>
        <v>1872</v>
      </c>
      <c r="CG13" s="13">
        <f t="shared" si="1"/>
        <v>1570</v>
      </c>
      <c r="CH13" s="13">
        <f t="shared" si="1"/>
        <v>1772</v>
      </c>
      <c r="CI13" s="13">
        <f t="shared" si="1"/>
        <v>1655</v>
      </c>
      <c r="CJ13" s="13">
        <f t="shared" si="1"/>
        <v>1620</v>
      </c>
      <c r="CK13" s="13">
        <f t="shared" si="1"/>
        <v>1599</v>
      </c>
      <c r="CL13" s="13">
        <f t="shared" si="1"/>
        <v>1584</v>
      </c>
      <c r="CM13" s="13">
        <f t="shared" si="1"/>
        <v>1378</v>
      </c>
      <c r="CN13" s="13">
        <f t="shared" si="1"/>
        <v>1223</v>
      </c>
      <c r="CO13" s="13">
        <f t="shared" si="1"/>
        <v>1773</v>
      </c>
      <c r="CP13" s="13">
        <f t="shared" si="1"/>
        <v>1317</v>
      </c>
      <c r="CQ13" s="13">
        <f t="shared" si="1"/>
        <v>1706</v>
      </c>
      <c r="CR13" s="13">
        <f t="shared" si="1"/>
        <v>1494</v>
      </c>
      <c r="CS13" s="13">
        <f t="shared" si="1"/>
        <v>1502</v>
      </c>
      <c r="CT13" s="13">
        <f t="shared" si="1"/>
        <v>1524</v>
      </c>
      <c r="CU13" s="13">
        <f t="shared" si="1"/>
        <v>1368</v>
      </c>
      <c r="CV13" s="13">
        <f t="shared" si="1"/>
        <v>1183</v>
      </c>
      <c r="CW13" s="13">
        <f t="shared" si="1"/>
        <v>1314</v>
      </c>
      <c r="CX13" s="13">
        <f t="shared" ref="CX13:GO13" si="2">SUM(CX3:CX11)</f>
        <v>1625</v>
      </c>
      <c r="CY13" s="13">
        <f t="shared" si="2"/>
        <v>1337</v>
      </c>
      <c r="CZ13" s="13">
        <f t="shared" si="2"/>
        <v>1267</v>
      </c>
      <c r="DA13" s="13">
        <f t="shared" si="2"/>
        <v>1483</v>
      </c>
      <c r="DB13" s="13">
        <f t="shared" si="2"/>
        <v>1583</v>
      </c>
      <c r="DC13" s="13">
        <f t="shared" si="2"/>
        <v>1697</v>
      </c>
      <c r="DD13" s="13">
        <f t="shared" si="2"/>
        <v>1604</v>
      </c>
      <c r="DE13" s="13">
        <f t="shared" si="2"/>
        <v>1591</v>
      </c>
      <c r="DF13" s="13">
        <f t="shared" si="2"/>
        <v>1467</v>
      </c>
      <c r="DG13" s="13">
        <f t="shared" si="2"/>
        <v>1535</v>
      </c>
      <c r="DH13" s="13">
        <f t="shared" si="2"/>
        <v>1371</v>
      </c>
      <c r="DI13" s="13">
        <f t="shared" si="2"/>
        <v>1471</v>
      </c>
      <c r="DJ13" s="13">
        <f t="shared" si="2"/>
        <v>1495</v>
      </c>
      <c r="DK13" s="13">
        <f t="shared" si="2"/>
        <v>1188</v>
      </c>
      <c r="DL13" s="13">
        <f t="shared" si="2"/>
        <v>1160</v>
      </c>
      <c r="DM13" s="13">
        <f t="shared" si="2"/>
        <v>1776</v>
      </c>
      <c r="DN13" s="13">
        <f t="shared" si="2"/>
        <v>1337</v>
      </c>
      <c r="DO13" s="13">
        <f t="shared" si="2"/>
        <v>1622</v>
      </c>
      <c r="DP13" s="13">
        <f t="shared" si="2"/>
        <v>1610</v>
      </c>
      <c r="DQ13" s="13">
        <f t="shared" si="2"/>
        <v>1575</v>
      </c>
      <c r="DR13" s="13">
        <f t="shared" si="2"/>
        <v>1514</v>
      </c>
      <c r="DS13" s="13">
        <f t="shared" si="2"/>
        <v>1557</v>
      </c>
      <c r="DT13" s="13">
        <f t="shared" si="2"/>
        <v>1455</v>
      </c>
      <c r="DU13" s="13">
        <f t="shared" si="2"/>
        <v>1393</v>
      </c>
      <c r="DV13" s="13">
        <f t="shared" si="2"/>
        <v>1651</v>
      </c>
      <c r="DW13" s="13">
        <f t="shared" si="2"/>
        <v>1316</v>
      </c>
      <c r="DX13" s="13">
        <f t="shared" si="2"/>
        <v>1149</v>
      </c>
      <c r="DY13" s="13">
        <f t="shared" si="2"/>
        <v>1539</v>
      </c>
      <c r="DZ13" s="13">
        <f t="shared" si="2"/>
        <v>1356</v>
      </c>
      <c r="EA13" s="13">
        <f t="shared" si="2"/>
        <v>1568</v>
      </c>
      <c r="EB13" s="13">
        <f t="shared" si="2"/>
        <v>1600</v>
      </c>
      <c r="EC13" s="13">
        <f t="shared" si="2"/>
        <v>1858</v>
      </c>
      <c r="ED13" s="13">
        <f t="shared" si="2"/>
        <v>1643</v>
      </c>
      <c r="EE13" s="13">
        <f t="shared" si="2"/>
        <v>1636</v>
      </c>
      <c r="EF13" s="13">
        <f t="shared" si="2"/>
        <v>1625</v>
      </c>
      <c r="EG13" s="13">
        <f t="shared" si="2"/>
        <v>1788</v>
      </c>
      <c r="EH13" s="13">
        <f t="shared" si="2"/>
        <v>1764</v>
      </c>
      <c r="EI13" s="13">
        <f t="shared" si="2"/>
        <v>1304</v>
      </c>
      <c r="EJ13" s="13">
        <f t="shared" si="2"/>
        <v>1286</v>
      </c>
      <c r="EK13" s="13">
        <f t="shared" si="2"/>
        <v>1655</v>
      </c>
      <c r="EL13" s="13">
        <f t="shared" si="2"/>
        <v>1337</v>
      </c>
      <c r="EM13" s="13">
        <f t="shared" si="2"/>
        <v>1802</v>
      </c>
      <c r="EN13" s="13">
        <f t="shared" si="2"/>
        <v>1674</v>
      </c>
      <c r="EO13" s="13">
        <f t="shared" si="2"/>
        <v>1752</v>
      </c>
      <c r="EP13" s="13">
        <f t="shared" si="2"/>
        <v>1575</v>
      </c>
      <c r="EQ13" s="13">
        <f t="shared" si="2"/>
        <v>1639</v>
      </c>
      <c r="ER13" s="13">
        <f t="shared" si="2"/>
        <v>1521</v>
      </c>
      <c r="ES13" s="13">
        <f t="shared" si="2"/>
        <v>1607</v>
      </c>
      <c r="ET13" s="13">
        <f t="shared" si="2"/>
        <v>1503</v>
      </c>
      <c r="EU13" s="13">
        <f t="shared" si="2"/>
        <v>1317</v>
      </c>
      <c r="EV13" s="13">
        <f t="shared" si="2"/>
        <v>1282</v>
      </c>
      <c r="EW13" s="13">
        <f t="shared" si="2"/>
        <v>1615</v>
      </c>
      <c r="EX13" s="13">
        <f t="shared" si="2"/>
        <v>1362</v>
      </c>
      <c r="EY13" s="13">
        <f t="shared" si="2"/>
        <v>1522</v>
      </c>
      <c r="EZ13" s="13">
        <f t="shared" si="2"/>
        <v>1638</v>
      </c>
      <c r="FA13" s="13">
        <f t="shared" si="2"/>
        <v>1543</v>
      </c>
      <c r="FB13" s="13">
        <f t="shared" si="2"/>
        <v>1523</v>
      </c>
      <c r="FC13" s="13">
        <f t="shared" si="2"/>
        <v>1506</v>
      </c>
      <c r="FD13" s="13">
        <f t="shared" si="2"/>
        <v>1527</v>
      </c>
      <c r="FE13" s="13">
        <f t="shared" si="2"/>
        <v>1540</v>
      </c>
      <c r="FF13" s="13">
        <f t="shared" si="2"/>
        <v>1339</v>
      </c>
      <c r="FG13" s="13">
        <f t="shared" si="2"/>
        <v>1242</v>
      </c>
      <c r="FH13" s="13">
        <f t="shared" si="2"/>
        <v>1147</v>
      </c>
      <c r="FI13" s="13">
        <f t="shared" si="2"/>
        <v>1454</v>
      </c>
      <c r="FJ13" s="13">
        <f t="shared" si="2"/>
        <v>1298</v>
      </c>
      <c r="FK13" s="13">
        <f t="shared" si="2"/>
        <v>1684</v>
      </c>
      <c r="FL13" s="13">
        <f t="shared" si="2"/>
        <v>1476</v>
      </c>
      <c r="FM13" s="13">
        <f t="shared" si="2"/>
        <v>1581</v>
      </c>
      <c r="FN13" s="13">
        <f t="shared" si="2"/>
        <v>1782</v>
      </c>
      <c r="FO13" s="13">
        <f t="shared" si="2"/>
        <v>1370</v>
      </c>
      <c r="FP13" s="13">
        <f t="shared" si="2"/>
        <v>1457</v>
      </c>
      <c r="FQ13" s="13">
        <f t="shared" si="2"/>
        <v>1415</v>
      </c>
      <c r="FR13" s="13">
        <f t="shared" si="2"/>
        <v>1509</v>
      </c>
      <c r="FS13" s="13">
        <f t="shared" si="2"/>
        <v>1249</v>
      </c>
      <c r="FT13" s="13">
        <f t="shared" si="2"/>
        <v>1111</v>
      </c>
      <c r="FU13" s="13">
        <f t="shared" si="2"/>
        <v>1286</v>
      </c>
      <c r="FV13" s="13">
        <f t="shared" si="2"/>
        <v>1211</v>
      </c>
      <c r="FW13" s="13">
        <f t="shared" si="2"/>
        <v>1621</v>
      </c>
      <c r="FX13" s="13">
        <f t="shared" si="2"/>
        <v>1495</v>
      </c>
      <c r="FY13" s="13">
        <f t="shared" si="2"/>
        <v>1662</v>
      </c>
      <c r="FZ13" s="13">
        <f t="shared" si="2"/>
        <v>1546</v>
      </c>
      <c r="GA13" s="13">
        <f t="shared" si="2"/>
        <v>1601</v>
      </c>
      <c r="GB13" s="13">
        <f t="shared" si="2"/>
        <v>1512</v>
      </c>
      <c r="GC13" s="13">
        <f t="shared" si="2"/>
        <v>1165</v>
      </c>
      <c r="GD13" s="13">
        <f t="shared" si="2"/>
        <v>1636</v>
      </c>
      <c r="GE13" s="13">
        <f t="shared" si="2"/>
        <v>1319</v>
      </c>
      <c r="GF13" s="13">
        <f t="shared" si="2"/>
        <v>1031</v>
      </c>
      <c r="GG13" s="13">
        <f t="shared" si="2"/>
        <v>1584</v>
      </c>
      <c r="GH13" s="13">
        <f t="shared" si="2"/>
        <v>1461</v>
      </c>
      <c r="GI13" s="13">
        <f t="shared" si="2"/>
        <v>1805</v>
      </c>
      <c r="GJ13" s="13">
        <f t="shared" si="2"/>
        <v>1733</v>
      </c>
      <c r="GK13" s="13">
        <f t="shared" si="2"/>
        <v>1756</v>
      </c>
      <c r="GL13" s="13">
        <f t="shared" si="2"/>
        <v>1531</v>
      </c>
      <c r="GM13" s="13">
        <f t="shared" si="2"/>
        <v>1548</v>
      </c>
      <c r="GN13" s="13">
        <f t="shared" si="2"/>
        <v>1634</v>
      </c>
      <c r="GO13" s="13">
        <f t="shared" si="2"/>
        <v>1356</v>
      </c>
      <c r="GP13" s="13">
        <f t="shared" ref="GP13:IJ13" si="3">SUM(GP3:GP12)</f>
        <v>1697</v>
      </c>
      <c r="GQ13" s="13">
        <f t="shared" si="3"/>
        <v>1223</v>
      </c>
      <c r="GR13" s="13">
        <f t="shared" si="3"/>
        <v>1151</v>
      </c>
      <c r="GS13" s="13">
        <f t="shared" si="3"/>
        <v>1669</v>
      </c>
      <c r="GT13" s="13">
        <f t="shared" si="3"/>
        <v>1498</v>
      </c>
      <c r="GU13" s="13">
        <f t="shared" si="3"/>
        <v>1382</v>
      </c>
      <c r="GV13" s="13">
        <f t="shared" si="3"/>
        <v>775</v>
      </c>
      <c r="GW13" s="13">
        <f t="shared" si="3"/>
        <v>1495</v>
      </c>
      <c r="GX13" s="13">
        <f t="shared" si="3"/>
        <v>1925</v>
      </c>
      <c r="GY13" s="13">
        <f t="shared" si="3"/>
        <v>2043</v>
      </c>
      <c r="GZ13" s="13">
        <f t="shared" si="3"/>
        <v>1933</v>
      </c>
      <c r="HA13" s="13">
        <f t="shared" si="3"/>
        <v>1982</v>
      </c>
      <c r="HB13" s="13">
        <f t="shared" si="3"/>
        <v>1901</v>
      </c>
      <c r="HC13" s="13">
        <f t="shared" si="3"/>
        <v>1463</v>
      </c>
      <c r="HD13" s="13">
        <f t="shared" si="3"/>
        <v>1334</v>
      </c>
      <c r="HE13" s="13">
        <f t="shared" si="3"/>
        <v>1577</v>
      </c>
      <c r="HF13" s="13">
        <f t="shared" si="3"/>
        <v>1397</v>
      </c>
      <c r="HG13" s="13">
        <f t="shared" si="3"/>
        <v>1846</v>
      </c>
      <c r="HH13" s="13">
        <f t="shared" si="3"/>
        <v>1809</v>
      </c>
      <c r="HI13" s="13">
        <f t="shared" si="3"/>
        <v>1732</v>
      </c>
      <c r="HJ13" s="13">
        <f t="shared" si="3"/>
        <v>1527</v>
      </c>
      <c r="HK13" s="13">
        <f t="shared" si="3"/>
        <v>1609</v>
      </c>
      <c r="HL13" s="13">
        <f t="shared" si="3"/>
        <v>1559</v>
      </c>
      <c r="HM13" s="13">
        <f t="shared" si="3"/>
        <v>1454</v>
      </c>
      <c r="HN13" s="13">
        <f t="shared" si="3"/>
        <v>1454</v>
      </c>
      <c r="HO13" s="13">
        <f t="shared" si="3"/>
        <v>1294</v>
      </c>
      <c r="HP13" s="13">
        <f t="shared" si="3"/>
        <v>1031</v>
      </c>
      <c r="HQ13" s="13">
        <f t="shared" si="3"/>
        <v>1266</v>
      </c>
      <c r="HR13" s="13">
        <f t="shared" si="3"/>
        <v>1173</v>
      </c>
      <c r="HS13" s="13">
        <f t="shared" si="3"/>
        <v>1520</v>
      </c>
      <c r="HT13" s="13">
        <f t="shared" si="3"/>
        <v>1422</v>
      </c>
      <c r="HU13" s="13">
        <f t="shared" si="3"/>
        <v>1374</v>
      </c>
      <c r="HV13" s="13">
        <f t="shared" si="3"/>
        <v>1363</v>
      </c>
      <c r="HW13" s="13">
        <f t="shared" si="3"/>
        <v>1325</v>
      </c>
      <c r="HX13" s="162">
        <f t="shared" si="3"/>
        <v>1313</v>
      </c>
      <c r="HY13" s="13">
        <f t="shared" si="3"/>
        <v>1171</v>
      </c>
      <c r="HZ13" s="13">
        <f t="shared" si="3"/>
        <v>1015</v>
      </c>
      <c r="IA13" s="13">
        <f t="shared" si="3"/>
        <v>940</v>
      </c>
      <c r="IB13" s="13">
        <f t="shared" si="3"/>
        <v>775</v>
      </c>
      <c r="IC13" s="13">
        <f t="shared" si="3"/>
        <v>1025</v>
      </c>
      <c r="ID13" s="13">
        <f t="shared" si="3"/>
        <v>946</v>
      </c>
      <c r="IE13" s="13">
        <f t="shared" si="3"/>
        <v>1080</v>
      </c>
      <c r="IF13" s="13">
        <f t="shared" si="3"/>
        <v>989</v>
      </c>
      <c r="IG13" s="13">
        <f t="shared" si="3"/>
        <v>1085</v>
      </c>
      <c r="IH13" s="13">
        <f t="shared" si="3"/>
        <v>1032</v>
      </c>
      <c r="II13" s="13">
        <f t="shared" si="3"/>
        <v>1026</v>
      </c>
      <c r="IJ13" s="13">
        <f t="shared" si="3"/>
        <v>1083</v>
      </c>
    </row>
    <row r="14" spans="1:249" s="166" customFormat="1" ht="14.25" customHeight="1" x14ac:dyDescent="0.35">
      <c r="A14" s="209" t="s">
        <v>258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126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>
        <v>2010</v>
      </c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>
        <v>2010</v>
      </c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>
        <v>2011</v>
      </c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>
        <v>2012</v>
      </c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>
        <v>2013</v>
      </c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>
        <v>2015</v>
      </c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8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165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165"/>
    </row>
    <row r="15" spans="1:249" ht="14.25" customHeight="1" x14ac:dyDescent="0.35">
      <c r="A15" s="210" t="s">
        <v>259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5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5"/>
    </row>
    <row r="16" spans="1:249" s="161" customFormat="1" ht="14.25" customHeight="1" x14ac:dyDescent="0.35">
      <c r="A16" s="211" t="s">
        <v>113</v>
      </c>
      <c r="B16" s="30">
        <v>37773</v>
      </c>
      <c r="C16" s="30">
        <v>37803</v>
      </c>
      <c r="D16" s="30">
        <v>37834</v>
      </c>
      <c r="E16" s="30">
        <v>37865</v>
      </c>
      <c r="F16" s="30">
        <v>37895</v>
      </c>
      <c r="G16" s="30">
        <v>37926</v>
      </c>
      <c r="H16" s="30">
        <v>37956</v>
      </c>
      <c r="I16" s="30">
        <v>37987</v>
      </c>
      <c r="J16" s="30">
        <v>38018</v>
      </c>
      <c r="K16" s="30">
        <v>38047</v>
      </c>
      <c r="L16" s="30">
        <v>38078</v>
      </c>
      <c r="M16" s="30">
        <v>38108</v>
      </c>
      <c r="N16" s="30">
        <v>38139</v>
      </c>
      <c r="O16" s="30">
        <v>38169</v>
      </c>
      <c r="P16" s="30">
        <v>38200</v>
      </c>
      <c r="Q16" s="30">
        <v>38231</v>
      </c>
      <c r="R16" s="30">
        <v>38261</v>
      </c>
      <c r="S16" s="30">
        <v>38292</v>
      </c>
      <c r="T16" s="30">
        <v>38322</v>
      </c>
      <c r="U16" s="30">
        <v>38353</v>
      </c>
      <c r="V16" s="30">
        <v>38384</v>
      </c>
      <c r="W16" s="30">
        <v>38412</v>
      </c>
      <c r="X16" s="30">
        <v>38443</v>
      </c>
      <c r="Y16" s="30">
        <v>38473</v>
      </c>
      <c r="Z16" s="30">
        <v>38504</v>
      </c>
      <c r="AA16" s="30">
        <v>38534</v>
      </c>
      <c r="AB16" s="30">
        <v>38565</v>
      </c>
      <c r="AC16" s="30">
        <v>38596</v>
      </c>
      <c r="AD16" s="30">
        <v>38626</v>
      </c>
      <c r="AE16" s="30">
        <v>38657</v>
      </c>
      <c r="AF16" s="30">
        <v>38687</v>
      </c>
      <c r="AG16" s="30">
        <v>38718</v>
      </c>
      <c r="AH16" s="30">
        <v>38749</v>
      </c>
      <c r="AI16" s="30">
        <v>38777</v>
      </c>
      <c r="AJ16" s="30">
        <v>38808</v>
      </c>
      <c r="AK16" s="30">
        <v>38838</v>
      </c>
      <c r="AL16" s="30">
        <v>38869</v>
      </c>
      <c r="AM16" s="30">
        <v>38899</v>
      </c>
      <c r="AN16" s="30">
        <v>38930</v>
      </c>
      <c r="AO16" s="30">
        <v>38961</v>
      </c>
      <c r="AP16" s="30">
        <v>38991</v>
      </c>
      <c r="AQ16" s="30">
        <v>39022</v>
      </c>
      <c r="AR16" s="30">
        <v>39052</v>
      </c>
      <c r="AS16" s="30">
        <v>39083</v>
      </c>
      <c r="AT16" s="30">
        <v>39114</v>
      </c>
      <c r="AU16" s="30">
        <v>39142</v>
      </c>
      <c r="AV16" s="30">
        <v>39173</v>
      </c>
      <c r="AW16" s="30">
        <v>39203</v>
      </c>
      <c r="AX16" s="30">
        <v>39234</v>
      </c>
      <c r="AY16" s="30">
        <v>39264</v>
      </c>
      <c r="AZ16" s="30">
        <v>39295</v>
      </c>
      <c r="BA16" s="30">
        <v>39326</v>
      </c>
      <c r="BB16" s="30">
        <v>39356</v>
      </c>
      <c r="BC16" s="30">
        <v>39387</v>
      </c>
      <c r="BD16" s="30">
        <v>39417</v>
      </c>
      <c r="BE16" s="30">
        <v>39448</v>
      </c>
      <c r="BF16" s="30">
        <v>39479</v>
      </c>
      <c r="BG16" s="30">
        <v>39510</v>
      </c>
      <c r="BH16" s="30">
        <v>39539</v>
      </c>
      <c r="BI16" s="30">
        <v>39569</v>
      </c>
      <c r="BJ16" s="30">
        <v>39600</v>
      </c>
      <c r="BK16" s="30">
        <v>39630</v>
      </c>
      <c r="BL16" s="30">
        <v>39661</v>
      </c>
      <c r="BM16" s="30">
        <v>39692</v>
      </c>
      <c r="BN16" s="30">
        <v>39722</v>
      </c>
      <c r="BO16" s="30">
        <v>39753</v>
      </c>
      <c r="BP16" s="30">
        <v>39783</v>
      </c>
      <c r="BQ16" s="30">
        <v>39814</v>
      </c>
      <c r="BR16" s="30">
        <v>39845</v>
      </c>
      <c r="BS16" s="30">
        <v>39873</v>
      </c>
      <c r="BT16" s="30">
        <v>39904</v>
      </c>
      <c r="BU16" s="30">
        <v>39934</v>
      </c>
      <c r="BV16" s="30">
        <v>39965</v>
      </c>
      <c r="BW16" s="30">
        <v>39995</v>
      </c>
      <c r="BX16" s="30">
        <v>40026</v>
      </c>
      <c r="BY16" s="30">
        <v>40057</v>
      </c>
      <c r="BZ16" s="30">
        <v>40087</v>
      </c>
      <c r="CA16" s="30">
        <v>40118</v>
      </c>
      <c r="CB16" s="30">
        <v>40148</v>
      </c>
      <c r="CC16" s="30">
        <v>40179</v>
      </c>
      <c r="CD16" s="30">
        <v>40210</v>
      </c>
      <c r="CE16" s="30">
        <v>40238</v>
      </c>
      <c r="CF16" s="30">
        <v>40277</v>
      </c>
      <c r="CG16" s="30">
        <v>40316</v>
      </c>
      <c r="CH16" s="30">
        <v>40355</v>
      </c>
      <c r="CI16" s="30">
        <v>40369</v>
      </c>
      <c r="CJ16" s="30">
        <v>40400</v>
      </c>
      <c r="CK16" s="30">
        <v>40431</v>
      </c>
      <c r="CL16" s="30">
        <v>40461</v>
      </c>
      <c r="CM16" s="30">
        <v>40492</v>
      </c>
      <c r="CN16" s="30">
        <v>40522</v>
      </c>
      <c r="CO16" s="30">
        <v>40553</v>
      </c>
      <c r="CP16" s="30">
        <v>40584</v>
      </c>
      <c r="CQ16" s="30">
        <v>40612</v>
      </c>
      <c r="CR16" s="30">
        <v>40643</v>
      </c>
      <c r="CS16" s="30">
        <v>40673</v>
      </c>
      <c r="CT16" s="30">
        <v>40704</v>
      </c>
      <c r="CU16" s="30">
        <v>40734</v>
      </c>
      <c r="CV16" s="30">
        <v>40765</v>
      </c>
      <c r="CW16" s="30">
        <v>40796</v>
      </c>
      <c r="CX16" s="30">
        <v>40826</v>
      </c>
      <c r="CY16" s="30">
        <v>40857</v>
      </c>
      <c r="CZ16" s="30">
        <v>40887</v>
      </c>
      <c r="DA16" s="30">
        <v>40918</v>
      </c>
      <c r="DB16" s="30">
        <v>40949</v>
      </c>
      <c r="DC16" s="30">
        <v>40978</v>
      </c>
      <c r="DD16" s="30">
        <v>41009</v>
      </c>
      <c r="DE16" s="30">
        <v>41039</v>
      </c>
      <c r="DF16" s="30">
        <v>41070</v>
      </c>
      <c r="DG16" s="30">
        <v>41100</v>
      </c>
      <c r="DH16" s="30">
        <v>41131</v>
      </c>
      <c r="DI16" s="30">
        <v>41162</v>
      </c>
      <c r="DJ16" s="30">
        <v>41192</v>
      </c>
      <c r="DK16" s="30">
        <v>41223</v>
      </c>
      <c r="DL16" s="30">
        <v>41253</v>
      </c>
      <c r="DM16" s="30">
        <v>41284</v>
      </c>
      <c r="DN16" s="30">
        <v>41315</v>
      </c>
      <c r="DO16" s="30">
        <v>41343</v>
      </c>
      <c r="DP16" s="30">
        <v>41374</v>
      </c>
      <c r="DQ16" s="30">
        <v>41404</v>
      </c>
      <c r="DR16" s="30">
        <v>41435</v>
      </c>
      <c r="DS16" s="30">
        <v>41465</v>
      </c>
      <c r="DT16" s="30">
        <v>41496</v>
      </c>
      <c r="DU16" s="30">
        <v>41527</v>
      </c>
      <c r="DV16" s="30">
        <v>41557</v>
      </c>
      <c r="DW16" s="30">
        <v>41588</v>
      </c>
      <c r="DX16" s="30">
        <v>41618</v>
      </c>
      <c r="DY16" s="30">
        <v>41649</v>
      </c>
      <c r="DZ16" s="30">
        <v>41680</v>
      </c>
      <c r="EA16" s="30">
        <v>41708</v>
      </c>
      <c r="EB16" s="30">
        <v>41739</v>
      </c>
      <c r="EC16" s="30">
        <v>41769</v>
      </c>
      <c r="ED16" s="30">
        <v>41800</v>
      </c>
      <c r="EE16" s="30">
        <v>41830</v>
      </c>
      <c r="EF16" s="30">
        <v>41861</v>
      </c>
      <c r="EG16" s="30">
        <v>41892</v>
      </c>
      <c r="EH16" s="30">
        <v>41922</v>
      </c>
      <c r="EI16" s="30">
        <v>41953</v>
      </c>
      <c r="EJ16" s="30">
        <v>41983</v>
      </c>
      <c r="EK16" s="30">
        <v>42014</v>
      </c>
      <c r="EL16" s="30">
        <v>42045</v>
      </c>
      <c r="EM16" s="30">
        <v>42073</v>
      </c>
      <c r="EN16" s="30">
        <v>42104</v>
      </c>
      <c r="EO16" s="30">
        <v>42134</v>
      </c>
      <c r="EP16" s="30">
        <v>42165</v>
      </c>
      <c r="EQ16" s="30">
        <v>42195</v>
      </c>
      <c r="ER16" s="30">
        <v>42226</v>
      </c>
      <c r="ES16" s="30">
        <v>42257</v>
      </c>
      <c r="ET16" s="30">
        <v>42287</v>
      </c>
      <c r="EU16" s="30">
        <v>42318</v>
      </c>
      <c r="EV16" s="30">
        <v>42348</v>
      </c>
      <c r="EW16" s="30">
        <v>42379</v>
      </c>
      <c r="EX16" s="30">
        <v>42410</v>
      </c>
      <c r="EY16" s="30">
        <v>42439</v>
      </c>
      <c r="EZ16" s="30">
        <v>42470</v>
      </c>
      <c r="FA16" s="30">
        <v>42500</v>
      </c>
      <c r="FB16" s="30">
        <v>42531</v>
      </c>
      <c r="FC16" s="30">
        <v>42561</v>
      </c>
      <c r="FD16" s="30">
        <v>42592</v>
      </c>
      <c r="FE16" s="30">
        <v>42623</v>
      </c>
      <c r="FF16" s="30">
        <v>42653</v>
      </c>
      <c r="FG16" s="30">
        <v>42684</v>
      </c>
      <c r="FH16" s="30">
        <v>42714</v>
      </c>
      <c r="FI16" s="30">
        <v>42745</v>
      </c>
      <c r="FJ16" s="30">
        <v>42776</v>
      </c>
      <c r="FK16" s="30">
        <v>42804</v>
      </c>
      <c r="FL16" s="30">
        <v>42835</v>
      </c>
      <c r="FM16" s="30">
        <v>42865</v>
      </c>
      <c r="FN16" s="30">
        <v>42896</v>
      </c>
      <c r="FO16" s="30">
        <v>42926</v>
      </c>
      <c r="FP16" s="30">
        <v>42957</v>
      </c>
      <c r="FQ16" s="30">
        <v>42988</v>
      </c>
      <c r="FR16" s="30">
        <v>43018</v>
      </c>
      <c r="FS16" s="30">
        <v>43049</v>
      </c>
      <c r="FT16" s="30">
        <v>43079</v>
      </c>
      <c r="FU16" s="30">
        <v>43110</v>
      </c>
      <c r="FV16" s="30">
        <v>43141</v>
      </c>
      <c r="FW16" s="30">
        <v>43169</v>
      </c>
      <c r="FX16" s="30">
        <v>43200</v>
      </c>
      <c r="FY16" s="30">
        <v>43230</v>
      </c>
      <c r="FZ16" s="30">
        <v>43261</v>
      </c>
      <c r="GA16" s="30">
        <v>43291</v>
      </c>
      <c r="GB16" s="30">
        <v>43322</v>
      </c>
      <c r="GC16" s="30">
        <v>43353</v>
      </c>
      <c r="GD16" s="30">
        <v>43383</v>
      </c>
      <c r="GE16" s="30">
        <v>43414</v>
      </c>
      <c r="GF16" s="30">
        <v>43444</v>
      </c>
      <c r="GG16" s="30">
        <v>43475</v>
      </c>
      <c r="GH16" s="30">
        <v>43506</v>
      </c>
      <c r="GI16" s="30">
        <v>43534</v>
      </c>
      <c r="GJ16" s="30">
        <v>43565</v>
      </c>
      <c r="GK16" s="30">
        <v>43595</v>
      </c>
      <c r="GL16" s="30">
        <v>43626</v>
      </c>
      <c r="GM16" s="30">
        <v>43656</v>
      </c>
      <c r="GN16" s="30">
        <v>43687</v>
      </c>
      <c r="GO16" s="30">
        <v>43718</v>
      </c>
      <c r="GP16" s="30">
        <v>43748</v>
      </c>
      <c r="GQ16" s="30">
        <v>43779</v>
      </c>
      <c r="GR16" s="30">
        <v>43809</v>
      </c>
      <c r="GS16" s="30">
        <v>43840</v>
      </c>
      <c r="GT16" s="30">
        <v>43871</v>
      </c>
      <c r="GU16" s="30">
        <v>43900</v>
      </c>
      <c r="GV16" s="30">
        <v>43931</v>
      </c>
      <c r="GW16" s="30">
        <v>43961</v>
      </c>
      <c r="GX16" s="30">
        <v>43992</v>
      </c>
      <c r="GY16" s="30">
        <v>44022</v>
      </c>
      <c r="GZ16" s="30">
        <v>44053</v>
      </c>
      <c r="HA16" s="30">
        <v>44084</v>
      </c>
      <c r="HB16" s="30">
        <v>44114</v>
      </c>
      <c r="HC16" s="30">
        <v>44145</v>
      </c>
      <c r="HD16" s="30">
        <v>44175</v>
      </c>
      <c r="HE16" s="30">
        <v>44206</v>
      </c>
      <c r="HF16" s="30">
        <v>44237</v>
      </c>
      <c r="HG16" s="30">
        <v>44265</v>
      </c>
      <c r="HH16" s="30">
        <v>44296</v>
      </c>
      <c r="HI16" s="30">
        <v>44326</v>
      </c>
      <c r="HJ16" s="30">
        <v>44357</v>
      </c>
      <c r="HK16" s="30">
        <v>44387</v>
      </c>
      <c r="HL16" s="30">
        <v>44418</v>
      </c>
      <c r="HM16" s="30">
        <v>44449</v>
      </c>
      <c r="HN16" s="30">
        <v>44479</v>
      </c>
      <c r="HO16" s="30">
        <v>44510</v>
      </c>
      <c r="HP16" s="30">
        <v>44540</v>
      </c>
      <c r="HQ16" s="30">
        <v>44571</v>
      </c>
      <c r="HR16" s="30">
        <v>44602</v>
      </c>
      <c r="HS16" s="30">
        <v>44630</v>
      </c>
      <c r="HT16" s="30">
        <v>44661</v>
      </c>
      <c r="HU16" s="30">
        <v>44691</v>
      </c>
      <c r="HV16" s="30">
        <v>44722</v>
      </c>
      <c r="HW16" s="30">
        <v>44752</v>
      </c>
      <c r="HX16" s="160">
        <v>44783</v>
      </c>
      <c r="HY16" s="30">
        <v>44814</v>
      </c>
      <c r="HZ16" s="30">
        <v>44844</v>
      </c>
      <c r="IA16" s="30">
        <v>44875</v>
      </c>
      <c r="IB16" s="30">
        <v>44905</v>
      </c>
      <c r="IC16" s="30">
        <v>44936</v>
      </c>
      <c r="ID16" s="30">
        <v>44967</v>
      </c>
      <c r="IE16" s="30">
        <v>44995</v>
      </c>
      <c r="IF16" s="30">
        <v>45026</v>
      </c>
      <c r="IG16" s="30">
        <v>45056</v>
      </c>
      <c r="IH16" s="30">
        <v>45087</v>
      </c>
      <c r="II16" s="30">
        <v>45117</v>
      </c>
      <c r="IJ16" s="30">
        <v>45148</v>
      </c>
      <c r="IK16" s="30">
        <v>45179</v>
      </c>
      <c r="IL16" s="30">
        <v>45209</v>
      </c>
      <c r="IM16" s="30">
        <v>45240</v>
      </c>
      <c r="IN16" s="30">
        <v>45270</v>
      </c>
      <c r="IO16" s="30">
        <v>45301</v>
      </c>
    </row>
    <row r="17" spans="1:244" ht="14.25" customHeight="1" x14ac:dyDescent="0.35">
      <c r="A17" s="212" t="s">
        <v>260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5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>
        <v>1</v>
      </c>
      <c r="DZ17" s="4">
        <v>3</v>
      </c>
      <c r="EA17" s="4">
        <v>8</v>
      </c>
      <c r="EB17" s="4">
        <v>8</v>
      </c>
      <c r="EC17" s="4">
        <v>8</v>
      </c>
      <c r="ED17" s="4">
        <v>7</v>
      </c>
      <c r="EE17" s="4">
        <v>8</v>
      </c>
      <c r="EF17" s="4">
        <v>10</v>
      </c>
      <c r="EG17" s="4">
        <v>11</v>
      </c>
      <c r="EH17" s="4">
        <v>12</v>
      </c>
      <c r="EI17" s="4">
        <v>14</v>
      </c>
      <c r="EJ17" s="4">
        <v>13</v>
      </c>
      <c r="EK17" s="4">
        <v>14</v>
      </c>
      <c r="EL17" s="4">
        <v>13</v>
      </c>
      <c r="EM17" s="4">
        <v>12</v>
      </c>
      <c r="EN17" s="4">
        <v>13</v>
      </c>
      <c r="EO17" s="4">
        <v>10</v>
      </c>
      <c r="EP17" s="4">
        <v>10</v>
      </c>
      <c r="EQ17" s="4">
        <v>9</v>
      </c>
      <c r="ER17" s="4">
        <v>7</v>
      </c>
      <c r="ES17" s="4">
        <v>11</v>
      </c>
      <c r="ET17" s="4">
        <v>10</v>
      </c>
      <c r="EU17" s="4">
        <v>13</v>
      </c>
      <c r="EV17" s="4">
        <v>11</v>
      </c>
      <c r="EW17" s="4">
        <v>11</v>
      </c>
      <c r="EX17" s="4">
        <v>10</v>
      </c>
      <c r="EY17" s="4">
        <v>5</v>
      </c>
      <c r="EZ17" s="4">
        <v>4</v>
      </c>
      <c r="FA17" s="4">
        <v>8</v>
      </c>
      <c r="FB17" s="4">
        <v>8</v>
      </c>
      <c r="FC17" s="4">
        <v>9</v>
      </c>
      <c r="FD17" s="4">
        <v>8</v>
      </c>
      <c r="FE17" s="4">
        <v>5</v>
      </c>
      <c r="FF17" s="4">
        <v>5</v>
      </c>
      <c r="FG17" s="4">
        <v>7</v>
      </c>
      <c r="FH17" s="4">
        <v>6</v>
      </c>
      <c r="FI17" s="4">
        <v>6</v>
      </c>
      <c r="FJ17" s="4">
        <v>8</v>
      </c>
      <c r="FK17" s="4">
        <v>8</v>
      </c>
      <c r="FL17" s="4">
        <v>4</v>
      </c>
      <c r="FM17" s="4">
        <v>9</v>
      </c>
      <c r="FN17" s="4">
        <v>10</v>
      </c>
      <c r="FO17" s="4">
        <v>11</v>
      </c>
      <c r="FP17" s="4">
        <v>10</v>
      </c>
      <c r="FQ17" s="4">
        <v>12</v>
      </c>
      <c r="FR17" s="4">
        <v>9</v>
      </c>
      <c r="FS17" s="4">
        <v>9</v>
      </c>
      <c r="FT17" s="4">
        <v>9</v>
      </c>
      <c r="FU17" s="4">
        <v>5</v>
      </c>
      <c r="FV17" s="4">
        <v>4</v>
      </c>
      <c r="FW17" s="4">
        <v>3</v>
      </c>
      <c r="FX17" s="4">
        <v>5</v>
      </c>
      <c r="FY17" s="4">
        <v>7</v>
      </c>
      <c r="FZ17" s="4">
        <v>8</v>
      </c>
      <c r="GA17" s="4">
        <v>8</v>
      </c>
      <c r="GB17" s="4">
        <v>7</v>
      </c>
      <c r="GC17" s="4">
        <v>6</v>
      </c>
      <c r="GD17" s="4">
        <v>8</v>
      </c>
      <c r="GE17" s="4">
        <v>8</v>
      </c>
      <c r="GF17" s="4">
        <v>11</v>
      </c>
      <c r="GG17" s="4">
        <v>13</v>
      </c>
      <c r="GH17" s="4">
        <v>14</v>
      </c>
      <c r="GI17" s="4">
        <v>11</v>
      </c>
      <c r="GJ17" s="4">
        <v>8</v>
      </c>
      <c r="GK17" s="4">
        <v>8</v>
      </c>
      <c r="GL17" s="4">
        <v>7</v>
      </c>
      <c r="GM17" s="4">
        <v>7</v>
      </c>
      <c r="GN17" s="4">
        <v>9</v>
      </c>
      <c r="GO17" s="4">
        <v>9</v>
      </c>
      <c r="GP17" s="4">
        <v>8</v>
      </c>
      <c r="GQ17" s="4">
        <v>0</v>
      </c>
      <c r="GR17" s="4">
        <v>6</v>
      </c>
      <c r="GS17" s="4">
        <v>8</v>
      </c>
      <c r="GT17" s="4">
        <v>8</v>
      </c>
      <c r="GU17" s="4">
        <v>8</v>
      </c>
      <c r="GV17" s="4">
        <v>7</v>
      </c>
      <c r="GW17" s="4">
        <v>7</v>
      </c>
      <c r="GX17" s="4">
        <v>7</v>
      </c>
      <c r="GY17" s="4">
        <v>6</v>
      </c>
      <c r="GZ17" s="4">
        <v>5</v>
      </c>
      <c r="HA17" s="4">
        <v>5</v>
      </c>
      <c r="HB17" s="4">
        <v>4</v>
      </c>
      <c r="HC17" s="4">
        <v>7</v>
      </c>
      <c r="HD17" s="4">
        <v>7</v>
      </c>
      <c r="HE17" s="4">
        <v>6</v>
      </c>
      <c r="HF17" s="4">
        <v>6</v>
      </c>
      <c r="HG17" s="4">
        <v>7</v>
      </c>
      <c r="HH17" s="4">
        <v>6</v>
      </c>
      <c r="HI17" s="4">
        <v>6</v>
      </c>
      <c r="HJ17" s="4">
        <v>5</v>
      </c>
      <c r="HK17" s="4">
        <v>2</v>
      </c>
      <c r="HL17" s="4">
        <v>2</v>
      </c>
      <c r="HM17" s="4">
        <v>1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2</v>
      </c>
      <c r="HW17" s="4">
        <v>2</v>
      </c>
      <c r="HX17" s="122">
        <v>2</v>
      </c>
      <c r="HY17" s="4">
        <v>2</v>
      </c>
      <c r="HZ17" s="4">
        <v>4</v>
      </c>
      <c r="IA17" s="4">
        <v>3</v>
      </c>
      <c r="IB17" s="4">
        <v>2</v>
      </c>
      <c r="IC17" s="4">
        <v>1</v>
      </c>
      <c r="ID17" s="4">
        <v>1</v>
      </c>
      <c r="IE17" s="4">
        <v>1</v>
      </c>
      <c r="IF17" s="4">
        <v>1</v>
      </c>
      <c r="IG17" s="4">
        <v>0</v>
      </c>
      <c r="IH17" s="4">
        <v>0</v>
      </c>
      <c r="II17" s="4">
        <v>1</v>
      </c>
      <c r="IJ17" s="122">
        <v>0</v>
      </c>
    </row>
    <row r="18" spans="1:244" ht="14.25" customHeight="1" x14ac:dyDescent="0.35">
      <c r="A18" s="212" t="s">
        <v>261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5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>
        <v>0</v>
      </c>
      <c r="CZ18" s="4">
        <v>2</v>
      </c>
      <c r="DA18" s="4">
        <v>9</v>
      </c>
      <c r="DB18" s="4">
        <v>10</v>
      </c>
      <c r="DC18" s="4">
        <v>8</v>
      </c>
      <c r="DD18" s="4">
        <v>1</v>
      </c>
      <c r="DE18" s="4">
        <v>1</v>
      </c>
      <c r="DF18" s="4">
        <v>1</v>
      </c>
      <c r="DG18" s="4">
        <v>3</v>
      </c>
      <c r="DH18" s="4">
        <v>5</v>
      </c>
      <c r="DI18" s="4">
        <v>10</v>
      </c>
      <c r="DJ18" s="4">
        <v>17</v>
      </c>
      <c r="DK18" s="4">
        <v>10</v>
      </c>
      <c r="DL18" s="4">
        <v>9</v>
      </c>
      <c r="DM18" s="4">
        <v>15</v>
      </c>
      <c r="DN18" s="4">
        <v>10</v>
      </c>
      <c r="DO18" s="4">
        <v>3</v>
      </c>
      <c r="DP18" s="4">
        <v>6</v>
      </c>
      <c r="DQ18" s="4">
        <v>2</v>
      </c>
      <c r="DR18" s="4">
        <v>6</v>
      </c>
      <c r="DS18" s="4">
        <v>3</v>
      </c>
      <c r="DT18" s="4">
        <v>7</v>
      </c>
      <c r="DU18" s="4">
        <v>8</v>
      </c>
      <c r="DV18" s="4">
        <v>9</v>
      </c>
      <c r="DW18" s="4">
        <v>11</v>
      </c>
      <c r="DX18" s="4">
        <v>9</v>
      </c>
      <c r="DY18" s="4">
        <v>11</v>
      </c>
      <c r="DZ18" s="4">
        <v>5</v>
      </c>
      <c r="EA18" s="4">
        <v>7</v>
      </c>
      <c r="EB18" s="4">
        <v>5</v>
      </c>
      <c r="EC18" s="4">
        <v>6</v>
      </c>
      <c r="ED18" s="4">
        <v>7</v>
      </c>
      <c r="EE18" s="4">
        <v>7</v>
      </c>
      <c r="EF18" s="4">
        <v>10</v>
      </c>
      <c r="EG18" s="4">
        <v>5</v>
      </c>
      <c r="EH18" s="4">
        <v>4</v>
      </c>
      <c r="EI18" s="4">
        <v>8</v>
      </c>
      <c r="EJ18" s="4">
        <v>8</v>
      </c>
      <c r="EK18" s="4">
        <v>3</v>
      </c>
      <c r="EL18" s="4">
        <v>6</v>
      </c>
      <c r="EM18" s="4">
        <v>3</v>
      </c>
      <c r="EN18" s="4">
        <v>1</v>
      </c>
      <c r="EO18" s="4">
        <v>4</v>
      </c>
      <c r="EP18" s="4">
        <v>4</v>
      </c>
      <c r="EQ18" s="4">
        <v>1</v>
      </c>
      <c r="ER18" s="4">
        <v>3</v>
      </c>
      <c r="ES18" s="4">
        <v>3</v>
      </c>
      <c r="ET18" s="4">
        <v>9</v>
      </c>
      <c r="EU18" s="4">
        <v>7</v>
      </c>
      <c r="EV18" s="4">
        <v>7</v>
      </c>
      <c r="EW18" s="4">
        <v>7</v>
      </c>
      <c r="EX18" s="4">
        <v>10</v>
      </c>
      <c r="EY18" s="4">
        <v>6</v>
      </c>
      <c r="EZ18" s="4">
        <v>7</v>
      </c>
      <c r="FA18" s="4">
        <v>5</v>
      </c>
      <c r="FB18" s="4">
        <v>4</v>
      </c>
      <c r="FC18" s="4">
        <v>3</v>
      </c>
      <c r="FD18" s="4">
        <v>6</v>
      </c>
      <c r="FE18" s="4">
        <v>7</v>
      </c>
      <c r="FF18" s="4">
        <v>7</v>
      </c>
      <c r="FG18" s="4">
        <v>10</v>
      </c>
      <c r="FH18" s="4">
        <v>7</v>
      </c>
      <c r="FI18" s="4">
        <v>9</v>
      </c>
      <c r="FJ18" s="4">
        <v>8</v>
      </c>
      <c r="FK18" s="4">
        <v>8</v>
      </c>
      <c r="FL18" s="4">
        <v>7</v>
      </c>
      <c r="FM18" s="4">
        <v>2</v>
      </c>
      <c r="FN18" s="4">
        <v>2</v>
      </c>
      <c r="FO18" s="4">
        <v>1</v>
      </c>
      <c r="FP18" s="4">
        <v>4</v>
      </c>
      <c r="FQ18" s="4">
        <v>4</v>
      </c>
      <c r="FR18" s="4">
        <v>5</v>
      </c>
      <c r="FS18" s="4">
        <v>2</v>
      </c>
      <c r="FT18" s="4">
        <v>2</v>
      </c>
      <c r="FU18" s="4">
        <v>4</v>
      </c>
      <c r="FV18" s="4">
        <v>1</v>
      </c>
      <c r="FW18" s="4">
        <v>0</v>
      </c>
      <c r="FX18" s="4">
        <v>1</v>
      </c>
      <c r="FY18" s="4">
        <v>2</v>
      </c>
      <c r="FZ18" s="4">
        <v>2</v>
      </c>
      <c r="GA18" s="4">
        <v>2</v>
      </c>
      <c r="GB18" s="4">
        <v>4</v>
      </c>
      <c r="GC18" s="4">
        <v>3</v>
      </c>
      <c r="GD18" s="4">
        <v>6</v>
      </c>
      <c r="GE18" s="4">
        <v>5</v>
      </c>
      <c r="GF18" s="4">
        <v>3</v>
      </c>
      <c r="GG18" s="4">
        <v>6</v>
      </c>
      <c r="GH18" s="4">
        <v>6</v>
      </c>
      <c r="GI18" s="4">
        <v>6</v>
      </c>
      <c r="GJ18" s="4">
        <v>2</v>
      </c>
      <c r="GK18" s="4">
        <v>1</v>
      </c>
      <c r="GL18" s="4">
        <v>1</v>
      </c>
      <c r="GM18" s="4">
        <v>1</v>
      </c>
      <c r="GN18" s="4">
        <v>2</v>
      </c>
      <c r="GO18" s="4">
        <v>2</v>
      </c>
      <c r="GP18" s="4">
        <v>9</v>
      </c>
      <c r="GQ18" s="4">
        <v>10</v>
      </c>
      <c r="GR18" s="4">
        <v>12</v>
      </c>
      <c r="GS18" s="4">
        <v>11</v>
      </c>
      <c r="GT18" s="4">
        <v>11</v>
      </c>
      <c r="GU18" s="4">
        <v>7</v>
      </c>
      <c r="GV18" s="4">
        <v>6</v>
      </c>
      <c r="GW18" s="4">
        <v>6</v>
      </c>
      <c r="GX18" s="4">
        <v>5</v>
      </c>
      <c r="GY18" s="4">
        <v>0</v>
      </c>
      <c r="GZ18" s="4">
        <v>0</v>
      </c>
      <c r="HA18" s="4">
        <v>0</v>
      </c>
      <c r="HB18" s="4">
        <v>0</v>
      </c>
      <c r="HC18" s="4">
        <v>0</v>
      </c>
      <c r="HD18" s="4">
        <v>1</v>
      </c>
      <c r="HE18" s="4">
        <v>2</v>
      </c>
      <c r="HF18" s="4">
        <v>0</v>
      </c>
      <c r="HG18" s="4">
        <v>0</v>
      </c>
      <c r="HH18" s="4">
        <v>0</v>
      </c>
      <c r="HI18" s="4">
        <v>0</v>
      </c>
      <c r="HJ18" s="4">
        <v>0</v>
      </c>
      <c r="HK18" s="4">
        <v>0</v>
      </c>
      <c r="HL18" s="4">
        <v>1</v>
      </c>
      <c r="HM18" s="4">
        <v>0</v>
      </c>
      <c r="HN18" s="4">
        <v>0</v>
      </c>
      <c r="HO18" s="4">
        <v>0</v>
      </c>
      <c r="HP18" s="4">
        <v>0</v>
      </c>
      <c r="HQ18" s="4">
        <v>0</v>
      </c>
      <c r="HR18" s="4">
        <v>0</v>
      </c>
      <c r="HS18" s="4">
        <v>0</v>
      </c>
      <c r="HT18" s="4">
        <v>0</v>
      </c>
      <c r="HU18" s="4">
        <v>0</v>
      </c>
      <c r="HV18" s="4">
        <v>0</v>
      </c>
      <c r="HW18" s="4">
        <v>0</v>
      </c>
      <c r="HX18" s="122">
        <v>0</v>
      </c>
      <c r="HY18" s="4">
        <v>0</v>
      </c>
      <c r="HZ18" s="4">
        <v>0</v>
      </c>
      <c r="IA18" s="4">
        <v>0</v>
      </c>
      <c r="IB18" s="4">
        <v>2</v>
      </c>
      <c r="IC18" s="4">
        <v>1</v>
      </c>
      <c r="ID18" s="4">
        <v>0</v>
      </c>
      <c r="IE18" s="4">
        <v>0</v>
      </c>
      <c r="IF18" s="4">
        <v>0</v>
      </c>
      <c r="IG18" s="4">
        <v>0</v>
      </c>
      <c r="IH18" s="4">
        <v>0</v>
      </c>
      <c r="II18" s="4">
        <v>0</v>
      </c>
      <c r="IJ18" s="122">
        <v>1</v>
      </c>
    </row>
    <row r="19" spans="1:244" s="144" customFormat="1" ht="14.25" customHeight="1" x14ac:dyDescent="0.35">
      <c r="A19" s="213" t="s">
        <v>389</v>
      </c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4"/>
      <c r="AZ19" s="163">
        <v>113</v>
      </c>
      <c r="BA19" s="163">
        <v>120</v>
      </c>
      <c r="BB19" s="163">
        <v>121</v>
      </c>
      <c r="BC19" s="163">
        <v>132</v>
      </c>
      <c r="BD19" s="163">
        <v>124</v>
      </c>
      <c r="BE19" s="163">
        <v>108</v>
      </c>
      <c r="BF19" s="163">
        <v>115</v>
      </c>
      <c r="BG19" s="163">
        <v>115</v>
      </c>
      <c r="BH19" s="163">
        <v>110</v>
      </c>
      <c r="BI19" s="163">
        <v>107</v>
      </c>
      <c r="BJ19" s="163">
        <v>107</v>
      </c>
      <c r="BK19" s="163">
        <v>101</v>
      </c>
      <c r="BL19" s="163">
        <v>108</v>
      </c>
      <c r="BM19" s="163">
        <v>103</v>
      </c>
      <c r="BN19" s="163">
        <v>107</v>
      </c>
      <c r="BO19" s="163">
        <v>108</v>
      </c>
      <c r="BP19" s="163">
        <v>98</v>
      </c>
      <c r="BQ19" s="163">
        <v>108</v>
      </c>
      <c r="BR19" s="163">
        <v>113</v>
      </c>
      <c r="BS19" s="163">
        <v>127</v>
      </c>
      <c r="BT19" s="163">
        <v>128</v>
      </c>
      <c r="BU19" s="163">
        <v>138</v>
      </c>
      <c r="BV19" s="163">
        <v>141</v>
      </c>
      <c r="BW19" s="163">
        <v>143</v>
      </c>
      <c r="BX19" s="163">
        <v>145</v>
      </c>
      <c r="BY19" s="163">
        <v>151</v>
      </c>
      <c r="BZ19" s="163">
        <v>145</v>
      </c>
      <c r="CA19" s="163">
        <v>151</v>
      </c>
      <c r="CB19" s="163">
        <v>142</v>
      </c>
      <c r="CC19" s="163">
        <v>144</v>
      </c>
      <c r="CD19" s="163">
        <v>151</v>
      </c>
      <c r="CE19" s="163">
        <v>136</v>
      </c>
      <c r="CF19" s="163">
        <v>132</v>
      </c>
      <c r="CG19" s="163">
        <v>133</v>
      </c>
      <c r="CH19" s="163">
        <v>126</v>
      </c>
      <c r="CI19" s="163">
        <v>123</v>
      </c>
      <c r="CJ19" s="163">
        <v>124</v>
      </c>
      <c r="CK19" s="163">
        <v>116</v>
      </c>
      <c r="CL19" s="163">
        <v>113</v>
      </c>
      <c r="CM19" s="163">
        <v>112</v>
      </c>
      <c r="CN19" s="163">
        <v>109</v>
      </c>
      <c r="CO19" s="163">
        <v>110</v>
      </c>
      <c r="CP19" s="163">
        <v>128</v>
      </c>
      <c r="CQ19" s="163">
        <v>142</v>
      </c>
      <c r="CR19" s="163">
        <v>147</v>
      </c>
      <c r="CS19" s="163">
        <v>145</v>
      </c>
      <c r="CT19" s="163">
        <v>146</v>
      </c>
      <c r="CU19" s="163">
        <v>147</v>
      </c>
      <c r="CV19" s="163">
        <v>147</v>
      </c>
      <c r="CW19" s="163">
        <v>141</v>
      </c>
      <c r="CX19" s="163">
        <v>138</v>
      </c>
      <c r="CY19" s="163">
        <v>138</v>
      </c>
      <c r="CZ19" s="163">
        <v>116</v>
      </c>
      <c r="DA19" s="163">
        <v>135</v>
      </c>
      <c r="DB19" s="163">
        <v>139</v>
      </c>
      <c r="DC19" s="163">
        <v>131</v>
      </c>
      <c r="DD19" s="163">
        <v>136</v>
      </c>
      <c r="DE19" s="163">
        <v>132</v>
      </c>
      <c r="DF19" s="163">
        <v>113</v>
      </c>
      <c r="DG19" s="163">
        <v>128</v>
      </c>
      <c r="DH19" s="163">
        <v>129</v>
      </c>
      <c r="DI19" s="163">
        <v>130</v>
      </c>
      <c r="DJ19" s="163">
        <v>138</v>
      </c>
      <c r="DK19" s="163">
        <v>127</v>
      </c>
      <c r="DL19" s="163">
        <v>124</v>
      </c>
      <c r="DM19" s="163">
        <v>129</v>
      </c>
      <c r="DN19" s="163">
        <v>130</v>
      </c>
      <c r="DO19" s="163">
        <v>135</v>
      </c>
      <c r="DP19" s="163">
        <v>134</v>
      </c>
      <c r="DQ19" s="163">
        <v>131</v>
      </c>
      <c r="DR19" s="163">
        <v>126</v>
      </c>
      <c r="DS19" s="163">
        <v>127</v>
      </c>
      <c r="DT19" s="163">
        <v>132</v>
      </c>
      <c r="DU19" s="163">
        <v>131</v>
      </c>
      <c r="DV19" s="163">
        <v>132</v>
      </c>
      <c r="DW19" s="163">
        <v>135</v>
      </c>
      <c r="DX19" s="163">
        <v>134</v>
      </c>
      <c r="DY19" s="163">
        <v>133</v>
      </c>
      <c r="DZ19" s="163">
        <v>132</v>
      </c>
      <c r="EA19" s="163">
        <v>133</v>
      </c>
      <c r="EB19" s="163">
        <v>126</v>
      </c>
      <c r="EC19" s="163">
        <v>114</v>
      </c>
      <c r="ED19" s="163">
        <v>127</v>
      </c>
      <c r="EE19" s="163">
        <v>125</v>
      </c>
      <c r="EF19" s="163">
        <v>131</v>
      </c>
      <c r="EG19" s="163">
        <v>132</v>
      </c>
      <c r="EH19" s="163">
        <v>130</v>
      </c>
      <c r="EI19" s="163">
        <v>125</v>
      </c>
      <c r="EJ19" s="163">
        <v>114</v>
      </c>
      <c r="EK19" s="163">
        <v>119</v>
      </c>
      <c r="EL19" s="163">
        <v>115</v>
      </c>
      <c r="EM19" s="163">
        <v>105</v>
      </c>
      <c r="EN19" s="163">
        <v>103</v>
      </c>
      <c r="EO19" s="163">
        <v>105</v>
      </c>
      <c r="EP19" s="163">
        <v>101</v>
      </c>
      <c r="EQ19" s="163">
        <v>105</v>
      </c>
      <c r="ER19" s="163">
        <v>95</v>
      </c>
      <c r="ES19" s="163">
        <v>99</v>
      </c>
      <c r="ET19" s="163">
        <v>94</v>
      </c>
      <c r="EU19" s="163">
        <v>98</v>
      </c>
      <c r="EV19" s="163">
        <v>88</v>
      </c>
      <c r="EW19" s="163">
        <v>89</v>
      </c>
      <c r="EX19" s="163">
        <v>75</v>
      </c>
      <c r="EY19" s="163">
        <v>78</v>
      </c>
      <c r="EZ19" s="163">
        <v>78</v>
      </c>
      <c r="FA19" s="163">
        <v>74</v>
      </c>
      <c r="FB19" s="163">
        <v>74</v>
      </c>
      <c r="FC19" s="163">
        <v>83</v>
      </c>
      <c r="FD19" s="163">
        <v>75</v>
      </c>
      <c r="FE19" s="163">
        <v>73</v>
      </c>
      <c r="FF19" s="163">
        <v>74</v>
      </c>
      <c r="FG19" s="163">
        <v>85</v>
      </c>
      <c r="FH19" s="163">
        <v>69</v>
      </c>
      <c r="FI19" s="163">
        <v>71</v>
      </c>
      <c r="FJ19" s="163">
        <v>73</v>
      </c>
      <c r="FK19" s="163">
        <v>67</v>
      </c>
      <c r="FL19" s="163">
        <v>68</v>
      </c>
      <c r="FM19" s="163">
        <v>68</v>
      </c>
      <c r="FN19" s="163">
        <v>63</v>
      </c>
      <c r="FO19" s="163">
        <v>65</v>
      </c>
      <c r="FP19" s="163">
        <v>63</v>
      </c>
      <c r="FQ19" s="163">
        <v>57</v>
      </c>
      <c r="FR19" s="163">
        <v>64</v>
      </c>
      <c r="FS19" s="163">
        <v>65</v>
      </c>
      <c r="FT19" s="163">
        <v>58</v>
      </c>
      <c r="FU19" s="163">
        <v>58</v>
      </c>
      <c r="FV19" s="163">
        <v>57</v>
      </c>
      <c r="FW19" s="163">
        <v>58</v>
      </c>
      <c r="FX19" s="163">
        <v>54</v>
      </c>
      <c r="FY19" s="163">
        <v>50</v>
      </c>
      <c r="FZ19" s="163">
        <v>55</v>
      </c>
      <c r="GA19" s="163">
        <v>53</v>
      </c>
      <c r="GB19" s="163">
        <v>59</v>
      </c>
      <c r="GC19" s="163">
        <v>58</v>
      </c>
      <c r="GD19" s="163">
        <v>58</v>
      </c>
      <c r="GE19" s="163">
        <v>59</v>
      </c>
      <c r="GF19" s="163">
        <v>54</v>
      </c>
      <c r="GG19" s="163">
        <v>56</v>
      </c>
      <c r="GH19" s="163">
        <v>54</v>
      </c>
      <c r="GI19" s="163">
        <v>59</v>
      </c>
      <c r="GJ19" s="163">
        <v>61</v>
      </c>
      <c r="GK19" s="163">
        <v>57</v>
      </c>
      <c r="GL19" s="163">
        <v>51</v>
      </c>
      <c r="GM19" s="163">
        <v>55</v>
      </c>
      <c r="GN19" s="163">
        <v>62</v>
      </c>
      <c r="GO19" s="163">
        <v>68</v>
      </c>
      <c r="GP19" s="163">
        <v>67</v>
      </c>
      <c r="GQ19" s="163">
        <v>61</v>
      </c>
      <c r="GR19" s="163">
        <v>50</v>
      </c>
      <c r="GS19" s="163">
        <v>46</v>
      </c>
      <c r="GT19" s="163">
        <v>45</v>
      </c>
      <c r="GU19" s="163">
        <v>43</v>
      </c>
      <c r="GV19" s="163">
        <v>44</v>
      </c>
      <c r="GW19" s="163">
        <v>46</v>
      </c>
      <c r="GX19" s="163">
        <v>49</v>
      </c>
      <c r="GY19" s="163">
        <v>50</v>
      </c>
      <c r="GZ19" s="163">
        <v>49</v>
      </c>
      <c r="HA19" s="163">
        <v>52</v>
      </c>
      <c r="HB19" s="163">
        <v>54</v>
      </c>
      <c r="HC19" s="163">
        <v>53</v>
      </c>
      <c r="HD19" s="163">
        <v>45</v>
      </c>
      <c r="HE19" s="163">
        <v>46</v>
      </c>
      <c r="HF19" s="163">
        <v>51</v>
      </c>
      <c r="HG19" s="163">
        <v>47</v>
      </c>
      <c r="HH19" s="163">
        <v>48</v>
      </c>
      <c r="HI19" s="163">
        <v>55</v>
      </c>
      <c r="HJ19" s="163">
        <v>58</v>
      </c>
      <c r="HK19" s="163">
        <v>54</v>
      </c>
      <c r="HL19" s="163">
        <v>46</v>
      </c>
      <c r="HM19" s="163">
        <v>46</v>
      </c>
      <c r="HN19" s="163">
        <v>41</v>
      </c>
      <c r="HO19" s="163">
        <v>41</v>
      </c>
      <c r="HP19" s="163">
        <v>37</v>
      </c>
      <c r="HQ19" s="163">
        <v>43</v>
      </c>
      <c r="HR19" s="163">
        <v>41</v>
      </c>
      <c r="HS19" s="163">
        <v>45</v>
      </c>
      <c r="HT19" s="163">
        <v>46</v>
      </c>
      <c r="HU19" s="163">
        <v>49</v>
      </c>
      <c r="HV19" s="163">
        <v>45</v>
      </c>
      <c r="HW19" s="163">
        <v>45</v>
      </c>
      <c r="HX19" s="163">
        <v>37</v>
      </c>
      <c r="HY19" s="163">
        <v>38</v>
      </c>
      <c r="HZ19" s="163">
        <v>35</v>
      </c>
      <c r="IA19" s="163">
        <v>36</v>
      </c>
      <c r="IB19" s="163">
        <v>33</v>
      </c>
      <c r="IC19" s="163">
        <v>36</v>
      </c>
      <c r="ID19" s="163">
        <v>35</v>
      </c>
      <c r="IE19" s="163">
        <v>30</v>
      </c>
      <c r="IF19" s="163">
        <v>25</v>
      </c>
      <c r="IG19" s="163">
        <v>28</v>
      </c>
      <c r="IH19" s="163">
        <v>31</v>
      </c>
      <c r="II19" s="163">
        <v>31</v>
      </c>
      <c r="IJ19" s="163">
        <v>35</v>
      </c>
    </row>
    <row r="20" spans="1:244" s="144" customFormat="1" ht="14.25" customHeight="1" x14ac:dyDescent="0.35">
      <c r="A20" s="213" t="s">
        <v>390</v>
      </c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4"/>
      <c r="AZ20" s="163">
        <v>1710</v>
      </c>
      <c r="BA20" s="163">
        <v>1631</v>
      </c>
      <c r="BB20" s="163">
        <v>1630</v>
      </c>
      <c r="BC20" s="163">
        <v>1667</v>
      </c>
      <c r="BD20" s="163">
        <v>1611</v>
      </c>
      <c r="BE20" s="163">
        <v>1428</v>
      </c>
      <c r="BF20" s="163">
        <v>1477</v>
      </c>
      <c r="BG20" s="163">
        <v>1508</v>
      </c>
      <c r="BH20" s="163">
        <v>1559</v>
      </c>
      <c r="BI20" s="163">
        <v>1550</v>
      </c>
      <c r="BJ20" s="163">
        <v>1520</v>
      </c>
      <c r="BK20" s="163">
        <v>1510</v>
      </c>
      <c r="BL20" s="163">
        <v>1463</v>
      </c>
      <c r="BM20" s="163">
        <v>1600</v>
      </c>
      <c r="BN20" s="163">
        <v>1537</v>
      </c>
      <c r="BO20" s="163">
        <v>1534</v>
      </c>
      <c r="BP20" s="163">
        <v>1314</v>
      </c>
      <c r="BQ20" s="163">
        <v>1304</v>
      </c>
      <c r="BR20" s="163">
        <v>1364</v>
      </c>
      <c r="BS20" s="163">
        <v>1328</v>
      </c>
      <c r="BT20" s="163">
        <v>1388</v>
      </c>
      <c r="BU20" s="163">
        <v>1465</v>
      </c>
      <c r="BV20" s="163">
        <v>1535</v>
      </c>
      <c r="BW20" s="163">
        <v>1575</v>
      </c>
      <c r="BX20" s="163">
        <v>1577</v>
      </c>
      <c r="BY20" s="163">
        <v>1553</v>
      </c>
      <c r="BZ20" s="163">
        <v>1500</v>
      </c>
      <c r="CA20" s="163">
        <v>1525</v>
      </c>
      <c r="CB20" s="163">
        <v>1343</v>
      </c>
      <c r="CC20" s="163">
        <v>1320</v>
      </c>
      <c r="CD20" s="163">
        <v>1289</v>
      </c>
      <c r="CE20" s="163">
        <v>1367</v>
      </c>
      <c r="CF20" s="163">
        <v>1412</v>
      </c>
      <c r="CG20" s="163">
        <v>1380</v>
      </c>
      <c r="CH20" s="163">
        <v>1367</v>
      </c>
      <c r="CI20" s="163">
        <v>1359</v>
      </c>
      <c r="CJ20" s="163">
        <v>1325</v>
      </c>
      <c r="CK20" s="163">
        <v>1268</v>
      </c>
      <c r="CL20" s="163">
        <v>1235</v>
      </c>
      <c r="CM20" s="163">
        <v>1200</v>
      </c>
      <c r="CN20" s="163">
        <v>1065</v>
      </c>
      <c r="CO20" s="163">
        <v>1101</v>
      </c>
      <c r="CP20" s="163">
        <v>1094</v>
      </c>
      <c r="CQ20" s="163">
        <v>1143</v>
      </c>
      <c r="CR20" s="163">
        <v>1139</v>
      </c>
      <c r="CS20" s="163">
        <v>1147</v>
      </c>
      <c r="CT20" s="163">
        <v>1167</v>
      </c>
      <c r="CU20" s="163">
        <v>1182</v>
      </c>
      <c r="CV20" s="163">
        <v>1146</v>
      </c>
      <c r="CW20" s="163">
        <v>1133</v>
      </c>
      <c r="CX20" s="163">
        <v>1131</v>
      </c>
      <c r="CY20" s="163">
        <v>1115</v>
      </c>
      <c r="CZ20" s="163">
        <v>1022</v>
      </c>
      <c r="DA20" s="163">
        <v>1032</v>
      </c>
      <c r="DB20" s="163">
        <v>1153</v>
      </c>
      <c r="DC20" s="163">
        <v>1185</v>
      </c>
      <c r="DD20" s="163">
        <v>1195</v>
      </c>
      <c r="DE20" s="163">
        <v>1235</v>
      </c>
      <c r="DF20" s="163">
        <v>1227</v>
      </c>
      <c r="DG20" s="163">
        <v>1210</v>
      </c>
      <c r="DH20" s="163">
        <v>1146</v>
      </c>
      <c r="DI20" s="163">
        <v>1157</v>
      </c>
      <c r="DJ20" s="163">
        <v>1124</v>
      </c>
      <c r="DK20" s="163">
        <v>1117</v>
      </c>
      <c r="DL20" s="163">
        <v>972</v>
      </c>
      <c r="DM20" s="163">
        <v>1009</v>
      </c>
      <c r="DN20" s="163">
        <v>1006</v>
      </c>
      <c r="DO20" s="163">
        <v>989</v>
      </c>
      <c r="DP20" s="163">
        <v>1080</v>
      </c>
      <c r="DQ20" s="163">
        <v>1100</v>
      </c>
      <c r="DR20" s="163">
        <v>1103</v>
      </c>
      <c r="DS20" s="163">
        <v>1121</v>
      </c>
      <c r="DT20" s="163">
        <v>1166</v>
      </c>
      <c r="DU20" s="163">
        <v>1164</v>
      </c>
      <c r="DV20" s="163">
        <v>1140</v>
      </c>
      <c r="DW20" s="163">
        <v>1127</v>
      </c>
      <c r="DX20" s="163">
        <v>1048</v>
      </c>
      <c r="DY20" s="163">
        <v>1061</v>
      </c>
      <c r="DZ20" s="163">
        <v>1056</v>
      </c>
      <c r="EA20" s="163">
        <v>1140</v>
      </c>
      <c r="EB20" s="163">
        <v>1140</v>
      </c>
      <c r="EC20" s="163">
        <v>1185</v>
      </c>
      <c r="ED20" s="163">
        <v>1190</v>
      </c>
      <c r="EE20" s="163">
        <v>1178</v>
      </c>
      <c r="EF20" s="163">
        <v>1155</v>
      </c>
      <c r="EG20" s="163">
        <v>1086</v>
      </c>
      <c r="EH20" s="163">
        <v>1057</v>
      </c>
      <c r="EI20" s="163">
        <v>1040</v>
      </c>
      <c r="EJ20" s="163">
        <v>944</v>
      </c>
      <c r="EK20" s="163">
        <v>956</v>
      </c>
      <c r="EL20" s="163">
        <v>987</v>
      </c>
      <c r="EM20" s="163">
        <v>979</v>
      </c>
      <c r="EN20" s="163">
        <v>1018</v>
      </c>
      <c r="EO20" s="163">
        <v>1058</v>
      </c>
      <c r="EP20" s="163">
        <v>1068</v>
      </c>
      <c r="EQ20" s="163">
        <v>1060</v>
      </c>
      <c r="ER20" s="163">
        <v>1052</v>
      </c>
      <c r="ES20" s="163">
        <v>1056</v>
      </c>
      <c r="ET20" s="163">
        <v>1064</v>
      </c>
      <c r="EU20" s="163">
        <v>1044</v>
      </c>
      <c r="EV20" s="163">
        <v>955</v>
      </c>
      <c r="EW20" s="163">
        <v>929</v>
      </c>
      <c r="EX20" s="163">
        <v>946</v>
      </c>
      <c r="EY20" s="163">
        <v>940</v>
      </c>
      <c r="EZ20" s="163">
        <v>972</v>
      </c>
      <c r="FA20" s="163">
        <v>940</v>
      </c>
      <c r="FB20" s="163">
        <v>952</v>
      </c>
      <c r="FC20" s="163">
        <v>927</v>
      </c>
      <c r="FD20" s="163">
        <v>897</v>
      </c>
      <c r="FE20" s="163">
        <v>882</v>
      </c>
      <c r="FF20" s="163">
        <v>852</v>
      </c>
      <c r="FG20" s="163">
        <v>823</v>
      </c>
      <c r="FH20" s="163">
        <v>764</v>
      </c>
      <c r="FI20" s="163">
        <v>784</v>
      </c>
      <c r="FJ20" s="163">
        <v>804</v>
      </c>
      <c r="FK20" s="163">
        <v>824</v>
      </c>
      <c r="FL20" s="163">
        <v>817</v>
      </c>
      <c r="FM20" s="163">
        <v>811</v>
      </c>
      <c r="FN20" s="163">
        <v>800</v>
      </c>
      <c r="FO20" s="163">
        <v>808</v>
      </c>
      <c r="FP20" s="163">
        <v>795</v>
      </c>
      <c r="FQ20" s="163">
        <v>764</v>
      </c>
      <c r="FR20" s="163">
        <v>760</v>
      </c>
      <c r="FS20" s="163">
        <v>741</v>
      </c>
      <c r="FT20" s="163">
        <v>679</v>
      </c>
      <c r="FU20" s="163">
        <v>680</v>
      </c>
      <c r="FV20" s="163">
        <v>658</v>
      </c>
      <c r="FW20" s="163">
        <v>680</v>
      </c>
      <c r="FX20" s="163">
        <v>695</v>
      </c>
      <c r="FY20" s="163">
        <v>708</v>
      </c>
      <c r="FZ20" s="163">
        <v>740</v>
      </c>
      <c r="GA20" s="163">
        <v>739</v>
      </c>
      <c r="GB20" s="163">
        <v>746</v>
      </c>
      <c r="GC20" s="163">
        <v>748</v>
      </c>
      <c r="GD20" s="163">
        <v>763</v>
      </c>
      <c r="GE20" s="163">
        <v>774</v>
      </c>
      <c r="GF20" s="163">
        <v>702</v>
      </c>
      <c r="GG20" s="163">
        <v>722</v>
      </c>
      <c r="GH20" s="163">
        <v>763</v>
      </c>
      <c r="GI20" s="163">
        <v>785</v>
      </c>
      <c r="GJ20" s="163">
        <v>835</v>
      </c>
      <c r="GK20" s="163">
        <v>866</v>
      </c>
      <c r="GL20" s="163">
        <v>841</v>
      </c>
      <c r="GM20" s="163">
        <v>841</v>
      </c>
      <c r="GN20" s="163">
        <v>854</v>
      </c>
      <c r="GO20" s="163">
        <v>839</v>
      </c>
      <c r="GP20" s="163">
        <v>819</v>
      </c>
      <c r="GQ20" s="163">
        <v>793</v>
      </c>
      <c r="GR20" s="163">
        <v>707</v>
      </c>
      <c r="GS20" s="163">
        <v>732</v>
      </c>
      <c r="GT20" s="163">
        <v>752</v>
      </c>
      <c r="GU20" s="163">
        <v>763</v>
      </c>
      <c r="GV20" s="163">
        <v>756</v>
      </c>
      <c r="GW20" s="163">
        <v>763</v>
      </c>
      <c r="GX20" s="163">
        <v>722</v>
      </c>
      <c r="GY20" s="163">
        <v>699</v>
      </c>
      <c r="GZ20" s="163">
        <v>664</v>
      </c>
      <c r="HA20" s="163">
        <v>669</v>
      </c>
      <c r="HB20" s="163">
        <v>627</v>
      </c>
      <c r="HC20" s="163">
        <v>603</v>
      </c>
      <c r="HD20" s="163">
        <v>541</v>
      </c>
      <c r="HE20" s="163">
        <v>541</v>
      </c>
      <c r="HF20" s="163">
        <v>586</v>
      </c>
      <c r="HG20" s="163">
        <v>561</v>
      </c>
      <c r="HH20" s="163">
        <v>576</v>
      </c>
      <c r="HI20" s="163">
        <v>572</v>
      </c>
      <c r="HJ20" s="163">
        <v>590</v>
      </c>
      <c r="HK20" s="163">
        <v>583</v>
      </c>
      <c r="HL20" s="163">
        <v>568</v>
      </c>
      <c r="HM20" s="163">
        <v>532</v>
      </c>
      <c r="HN20" s="163">
        <v>476</v>
      </c>
      <c r="HO20" s="163">
        <v>466</v>
      </c>
      <c r="HP20" s="163">
        <v>411</v>
      </c>
      <c r="HQ20" s="163">
        <v>404</v>
      </c>
      <c r="HR20" s="163">
        <v>385</v>
      </c>
      <c r="HS20" s="163">
        <v>424</v>
      </c>
      <c r="HT20" s="163">
        <v>400</v>
      </c>
      <c r="HU20" s="163">
        <v>435</v>
      </c>
      <c r="HV20" s="163">
        <v>465</v>
      </c>
      <c r="HW20" s="163">
        <v>467</v>
      </c>
      <c r="HX20" s="163">
        <v>470</v>
      </c>
      <c r="HY20" s="163">
        <v>451</v>
      </c>
      <c r="HZ20" s="163">
        <v>448</v>
      </c>
      <c r="IA20" s="163">
        <v>390</v>
      </c>
      <c r="IB20" s="163">
        <v>384</v>
      </c>
      <c r="IC20" s="163">
        <v>381</v>
      </c>
      <c r="ID20" s="163">
        <v>382</v>
      </c>
      <c r="IE20" s="163">
        <v>373</v>
      </c>
      <c r="IF20" s="163">
        <v>372</v>
      </c>
      <c r="IG20" s="163">
        <v>357</v>
      </c>
      <c r="IH20" s="163">
        <v>343</v>
      </c>
      <c r="II20" s="163">
        <v>352</v>
      </c>
      <c r="IJ20" s="163">
        <v>333</v>
      </c>
    </row>
    <row r="21" spans="1:244" s="144" customFormat="1" ht="14.25" customHeight="1" x14ac:dyDescent="0.35">
      <c r="A21" s="213" t="s">
        <v>391</v>
      </c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4"/>
      <c r="AZ21" s="163">
        <v>2719</v>
      </c>
      <c r="BA21" s="163">
        <v>2712</v>
      </c>
      <c r="BB21" s="163">
        <v>2667</v>
      </c>
      <c r="BC21" s="163">
        <v>2657</v>
      </c>
      <c r="BD21" s="163">
        <v>2599</v>
      </c>
      <c r="BE21" s="163">
        <v>2350</v>
      </c>
      <c r="BF21" s="163">
        <v>2454</v>
      </c>
      <c r="BG21" s="163">
        <v>2499</v>
      </c>
      <c r="BH21" s="163">
        <v>2627</v>
      </c>
      <c r="BI21" s="163">
        <v>2527</v>
      </c>
      <c r="BJ21" s="163">
        <v>2553</v>
      </c>
      <c r="BK21" s="163">
        <v>2559</v>
      </c>
      <c r="BL21" s="163">
        <v>2420</v>
      </c>
      <c r="BM21" s="163">
        <v>2500</v>
      </c>
      <c r="BN21" s="163">
        <v>2500</v>
      </c>
      <c r="BO21" s="163">
        <v>2487</v>
      </c>
      <c r="BP21" s="163">
        <v>2226</v>
      </c>
      <c r="BQ21" s="163">
        <v>2331</v>
      </c>
      <c r="BR21" s="163">
        <v>2373</v>
      </c>
      <c r="BS21" s="163">
        <v>2468</v>
      </c>
      <c r="BT21" s="163">
        <v>2476</v>
      </c>
      <c r="BU21" s="163">
        <v>2484</v>
      </c>
      <c r="BV21" s="163">
        <v>2439</v>
      </c>
      <c r="BW21" s="163">
        <v>2423</v>
      </c>
      <c r="BX21" s="163">
        <v>2419</v>
      </c>
      <c r="BY21" s="163">
        <v>2383</v>
      </c>
      <c r="BZ21" s="163">
        <v>2373</v>
      </c>
      <c r="CA21" s="163">
        <v>2289</v>
      </c>
      <c r="CB21" s="163">
        <v>2028</v>
      </c>
      <c r="CC21" s="163">
        <v>2084</v>
      </c>
      <c r="CD21" s="163">
        <v>2181</v>
      </c>
      <c r="CE21" s="163">
        <v>2282</v>
      </c>
      <c r="CF21" s="163">
        <v>2324</v>
      </c>
      <c r="CG21" s="163">
        <v>2362</v>
      </c>
      <c r="CH21" s="163">
        <v>2283</v>
      </c>
      <c r="CI21" s="163">
        <v>2280</v>
      </c>
      <c r="CJ21" s="163">
        <v>2191</v>
      </c>
      <c r="CK21" s="163">
        <v>2132</v>
      </c>
      <c r="CL21" s="163">
        <v>2030</v>
      </c>
      <c r="CM21" s="163">
        <v>1984</v>
      </c>
      <c r="CN21" s="163">
        <v>1801</v>
      </c>
      <c r="CO21" s="163">
        <v>1847</v>
      </c>
      <c r="CP21" s="163">
        <v>1892</v>
      </c>
      <c r="CQ21" s="163">
        <v>1965</v>
      </c>
      <c r="CR21" s="163">
        <v>1949</v>
      </c>
      <c r="CS21" s="163">
        <v>1963</v>
      </c>
      <c r="CT21" s="163">
        <v>1938</v>
      </c>
      <c r="CU21" s="163">
        <v>1880</v>
      </c>
      <c r="CV21" s="163">
        <v>1849</v>
      </c>
      <c r="CW21" s="163">
        <v>1784</v>
      </c>
      <c r="CX21" s="163">
        <v>1872</v>
      </c>
      <c r="CY21" s="163">
        <v>1770</v>
      </c>
      <c r="CZ21" s="163">
        <v>1706</v>
      </c>
      <c r="DA21" s="163">
        <v>1726</v>
      </c>
      <c r="DB21" s="163">
        <v>1784</v>
      </c>
      <c r="DC21" s="163">
        <v>1836</v>
      </c>
      <c r="DD21" s="163">
        <v>1860</v>
      </c>
      <c r="DE21" s="163">
        <v>1873</v>
      </c>
      <c r="DF21" s="163">
        <v>1805</v>
      </c>
      <c r="DG21" s="163">
        <v>1815</v>
      </c>
      <c r="DH21" s="163">
        <v>1798</v>
      </c>
      <c r="DI21" s="163">
        <v>1782</v>
      </c>
      <c r="DJ21" s="163">
        <v>1806</v>
      </c>
      <c r="DK21" s="163">
        <v>1772</v>
      </c>
      <c r="DL21" s="163">
        <v>1640</v>
      </c>
      <c r="DM21" s="163">
        <v>1714</v>
      </c>
      <c r="DN21" s="163">
        <v>1783</v>
      </c>
      <c r="DO21" s="163">
        <v>1830</v>
      </c>
      <c r="DP21" s="163">
        <v>1899</v>
      </c>
      <c r="DQ21" s="163">
        <v>1895</v>
      </c>
      <c r="DR21" s="163">
        <v>1851</v>
      </c>
      <c r="DS21" s="163">
        <v>1826</v>
      </c>
      <c r="DT21" s="163">
        <v>1821</v>
      </c>
      <c r="DU21" s="163">
        <v>1818</v>
      </c>
      <c r="DV21" s="163">
        <v>1908</v>
      </c>
      <c r="DW21" s="163">
        <v>1863</v>
      </c>
      <c r="DX21" s="163">
        <v>1700</v>
      </c>
      <c r="DY21" s="163">
        <v>1792</v>
      </c>
      <c r="DZ21" s="163">
        <v>1892</v>
      </c>
      <c r="EA21" s="163">
        <v>2067</v>
      </c>
      <c r="EB21" s="163">
        <v>2053</v>
      </c>
      <c r="EC21" s="163">
        <v>2104</v>
      </c>
      <c r="ED21" s="163">
        <v>2095</v>
      </c>
      <c r="EE21" s="163">
        <v>2016</v>
      </c>
      <c r="EF21" s="163">
        <v>2119</v>
      </c>
      <c r="EG21" s="163">
        <v>2074</v>
      </c>
      <c r="EH21" s="163">
        <v>2054</v>
      </c>
      <c r="EI21" s="163">
        <v>2044</v>
      </c>
      <c r="EJ21" s="163">
        <v>1767</v>
      </c>
      <c r="EK21" s="163">
        <v>1870</v>
      </c>
      <c r="EL21" s="163">
        <v>1954</v>
      </c>
      <c r="EM21" s="163">
        <v>1914</v>
      </c>
      <c r="EN21" s="163">
        <v>1940</v>
      </c>
      <c r="EO21" s="163">
        <v>1930</v>
      </c>
      <c r="EP21" s="163">
        <v>1902</v>
      </c>
      <c r="EQ21" s="163">
        <v>1859</v>
      </c>
      <c r="ER21" s="163">
        <v>1853</v>
      </c>
      <c r="ES21" s="163">
        <v>1819</v>
      </c>
      <c r="ET21" s="163">
        <v>1780</v>
      </c>
      <c r="EU21" s="163">
        <v>1717</v>
      </c>
      <c r="EV21" s="163">
        <v>1569</v>
      </c>
      <c r="EW21" s="163">
        <v>1598</v>
      </c>
      <c r="EX21" s="163">
        <v>1667</v>
      </c>
      <c r="EY21" s="163">
        <v>1765</v>
      </c>
      <c r="EZ21" s="163">
        <v>1821</v>
      </c>
      <c r="FA21" s="163">
        <v>1742</v>
      </c>
      <c r="FB21" s="163">
        <v>1744</v>
      </c>
      <c r="FC21" s="163">
        <v>1685</v>
      </c>
      <c r="FD21" s="163">
        <v>1644</v>
      </c>
      <c r="FE21" s="163">
        <v>1642</v>
      </c>
      <c r="FF21" s="163">
        <v>1621</v>
      </c>
      <c r="FG21" s="163">
        <v>1531</v>
      </c>
      <c r="FH21" s="163">
        <v>1418</v>
      </c>
      <c r="FI21" s="163">
        <v>1454</v>
      </c>
      <c r="FJ21" s="163">
        <v>1506</v>
      </c>
      <c r="FK21" s="163">
        <v>1513</v>
      </c>
      <c r="FL21" s="163">
        <v>1545</v>
      </c>
      <c r="FM21" s="163">
        <v>1555</v>
      </c>
      <c r="FN21" s="163">
        <v>1526</v>
      </c>
      <c r="FO21" s="163">
        <v>1513</v>
      </c>
      <c r="FP21" s="163">
        <v>1513</v>
      </c>
      <c r="FQ21" s="163">
        <v>1484</v>
      </c>
      <c r="FR21" s="163">
        <v>1497</v>
      </c>
      <c r="FS21" s="163">
        <v>1452</v>
      </c>
      <c r="FT21" s="163">
        <v>1354</v>
      </c>
      <c r="FU21" s="163">
        <v>1369</v>
      </c>
      <c r="FV21" s="163">
        <v>1434</v>
      </c>
      <c r="FW21" s="163">
        <v>1508</v>
      </c>
      <c r="FX21" s="163">
        <v>1496</v>
      </c>
      <c r="FY21" s="163">
        <v>1514</v>
      </c>
      <c r="FZ21" s="163">
        <v>1469</v>
      </c>
      <c r="GA21" s="163">
        <v>1463</v>
      </c>
      <c r="GB21" s="163">
        <v>1528</v>
      </c>
      <c r="GC21" s="163">
        <v>1506</v>
      </c>
      <c r="GD21" s="163">
        <v>1531</v>
      </c>
      <c r="GE21" s="163">
        <v>1519</v>
      </c>
      <c r="GF21" s="163">
        <v>1441</v>
      </c>
      <c r="GG21" s="163">
        <v>1496</v>
      </c>
      <c r="GH21" s="163">
        <v>1558</v>
      </c>
      <c r="GI21" s="163">
        <v>1651</v>
      </c>
      <c r="GJ21" s="163">
        <v>1673</v>
      </c>
      <c r="GK21" s="163">
        <v>1627</v>
      </c>
      <c r="GL21" s="163">
        <v>1579</v>
      </c>
      <c r="GM21" s="163">
        <v>1506</v>
      </c>
      <c r="GN21" s="163">
        <v>1499</v>
      </c>
      <c r="GO21" s="163">
        <v>1472</v>
      </c>
      <c r="GP21" s="163">
        <v>1490</v>
      </c>
      <c r="GQ21" s="163">
        <v>1500</v>
      </c>
      <c r="GR21" s="163">
        <v>1341</v>
      </c>
      <c r="GS21" s="163">
        <v>1336</v>
      </c>
      <c r="GT21" s="163">
        <v>1330</v>
      </c>
      <c r="GU21" s="163">
        <v>1360</v>
      </c>
      <c r="GV21" s="163">
        <v>1324</v>
      </c>
      <c r="GW21" s="163">
        <v>1247</v>
      </c>
      <c r="GX21" s="163">
        <v>975</v>
      </c>
      <c r="GY21" s="163">
        <v>881</v>
      </c>
      <c r="GZ21" s="163">
        <v>723</v>
      </c>
      <c r="HA21" s="163">
        <v>689</v>
      </c>
      <c r="HB21" s="163">
        <v>656</v>
      </c>
      <c r="HC21" s="163">
        <v>623</v>
      </c>
      <c r="HD21" s="163">
        <v>560</v>
      </c>
      <c r="HE21" s="163">
        <v>447</v>
      </c>
      <c r="HF21" s="163">
        <v>418</v>
      </c>
      <c r="HG21" s="163">
        <v>380</v>
      </c>
      <c r="HH21" s="163">
        <v>392</v>
      </c>
      <c r="HI21" s="163">
        <v>402</v>
      </c>
      <c r="HJ21" s="163">
        <v>424</v>
      </c>
      <c r="HK21" s="163">
        <v>477</v>
      </c>
      <c r="HL21" s="163">
        <v>501</v>
      </c>
      <c r="HM21" s="163">
        <v>484</v>
      </c>
      <c r="HN21" s="163">
        <v>428</v>
      </c>
      <c r="HO21" s="163">
        <v>380</v>
      </c>
      <c r="HP21" s="163">
        <v>311</v>
      </c>
      <c r="HQ21" s="163">
        <v>284</v>
      </c>
      <c r="HR21" s="163">
        <v>267</v>
      </c>
      <c r="HS21" s="163">
        <v>266</v>
      </c>
      <c r="HT21" s="163">
        <v>326</v>
      </c>
      <c r="HU21" s="163">
        <v>413</v>
      </c>
      <c r="HV21" s="163">
        <v>529</v>
      </c>
      <c r="HW21" s="163">
        <v>561</v>
      </c>
      <c r="HX21" s="163">
        <v>548</v>
      </c>
      <c r="HY21" s="163">
        <v>510</v>
      </c>
      <c r="HZ21" s="163">
        <v>509</v>
      </c>
      <c r="IA21" s="163">
        <v>529</v>
      </c>
      <c r="IB21" s="163">
        <v>455</v>
      </c>
      <c r="IC21" s="163">
        <v>391</v>
      </c>
      <c r="ID21" s="163">
        <v>373</v>
      </c>
      <c r="IE21" s="163">
        <v>356</v>
      </c>
      <c r="IF21" s="163">
        <v>371</v>
      </c>
      <c r="IG21" s="163">
        <v>382</v>
      </c>
      <c r="IH21" s="163">
        <v>412</v>
      </c>
      <c r="II21" s="163">
        <v>456</v>
      </c>
      <c r="IJ21" s="163">
        <v>474</v>
      </c>
    </row>
    <row r="22" spans="1:244" ht="14.25" customHeight="1" x14ac:dyDescent="0.35">
      <c r="A22" s="206" t="s">
        <v>262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>
        <v>130</v>
      </c>
      <c r="DV22" s="4">
        <v>137</v>
      </c>
      <c r="DW22" s="4">
        <v>112</v>
      </c>
      <c r="DX22" s="4">
        <v>72</v>
      </c>
      <c r="DY22" s="4">
        <v>107</v>
      </c>
      <c r="DZ22" s="4">
        <v>127</v>
      </c>
      <c r="EA22" s="4">
        <v>174</v>
      </c>
      <c r="EB22" s="4">
        <v>154</v>
      </c>
      <c r="EC22" s="4">
        <v>150</v>
      </c>
      <c r="ED22" s="4">
        <v>136</v>
      </c>
      <c r="EE22" s="4">
        <v>166</v>
      </c>
      <c r="EF22" s="4">
        <v>155</v>
      </c>
      <c r="EG22" s="4">
        <v>166</v>
      </c>
      <c r="EH22" s="4">
        <v>171</v>
      </c>
      <c r="EI22" s="4">
        <v>170</v>
      </c>
      <c r="EJ22" s="4">
        <v>117</v>
      </c>
      <c r="EK22" s="4">
        <v>152</v>
      </c>
      <c r="EL22" s="4">
        <v>160</v>
      </c>
      <c r="EM22" s="4">
        <v>50</v>
      </c>
      <c r="EN22" s="4">
        <v>43</v>
      </c>
      <c r="EO22" s="4">
        <v>34</v>
      </c>
      <c r="EP22" s="4">
        <v>30</v>
      </c>
      <c r="EQ22" s="4">
        <v>31</v>
      </c>
      <c r="ER22" s="4">
        <v>25</v>
      </c>
      <c r="ES22" s="4">
        <v>25</v>
      </c>
      <c r="ET22" s="4">
        <v>29</v>
      </c>
      <c r="EU22" s="4">
        <v>25</v>
      </c>
      <c r="EV22" s="4">
        <v>18</v>
      </c>
      <c r="EW22" s="4">
        <v>22</v>
      </c>
      <c r="EX22" s="4">
        <v>18</v>
      </c>
      <c r="EY22" s="4">
        <v>12</v>
      </c>
      <c r="EZ22" s="4">
        <v>18</v>
      </c>
      <c r="FA22" s="4">
        <v>20</v>
      </c>
      <c r="FB22" s="4">
        <v>18</v>
      </c>
      <c r="FC22" s="4">
        <v>17</v>
      </c>
      <c r="FD22" s="4">
        <v>20</v>
      </c>
      <c r="FE22" s="4">
        <v>25</v>
      </c>
      <c r="FF22" s="4">
        <v>19</v>
      </c>
      <c r="FG22" s="4">
        <v>23</v>
      </c>
      <c r="FH22" s="4">
        <v>15</v>
      </c>
      <c r="FI22" s="4">
        <v>15</v>
      </c>
      <c r="FJ22" s="4">
        <v>12</v>
      </c>
      <c r="FK22" s="4">
        <v>14</v>
      </c>
      <c r="FL22" s="4">
        <v>19</v>
      </c>
      <c r="FM22" s="4">
        <v>15</v>
      </c>
      <c r="FN22" s="4">
        <v>18</v>
      </c>
      <c r="FO22" s="4">
        <v>15</v>
      </c>
      <c r="FP22" s="4">
        <v>9</v>
      </c>
      <c r="FQ22" s="4">
        <v>7</v>
      </c>
      <c r="FR22" s="4">
        <v>9</v>
      </c>
      <c r="FS22" s="4">
        <v>9</v>
      </c>
      <c r="FT22" s="4">
        <v>7</v>
      </c>
      <c r="FU22" s="4">
        <v>11</v>
      </c>
      <c r="FV22" s="4">
        <v>6</v>
      </c>
      <c r="FW22" s="4">
        <v>8</v>
      </c>
      <c r="FX22" s="4">
        <v>7</v>
      </c>
      <c r="FY22" s="4">
        <v>7</v>
      </c>
      <c r="FZ22" s="4">
        <v>10</v>
      </c>
      <c r="GA22" s="4">
        <v>8</v>
      </c>
      <c r="GB22" s="4">
        <v>9</v>
      </c>
      <c r="GC22" s="4">
        <v>8</v>
      </c>
      <c r="GD22" s="4">
        <v>8</v>
      </c>
      <c r="GE22" s="4">
        <v>12</v>
      </c>
      <c r="GF22" s="4">
        <v>7</v>
      </c>
      <c r="GG22" s="4">
        <v>9</v>
      </c>
      <c r="GH22" s="4">
        <v>11</v>
      </c>
      <c r="GI22" s="4">
        <v>10</v>
      </c>
      <c r="GJ22" s="4">
        <v>11</v>
      </c>
      <c r="GK22" s="4">
        <v>7</v>
      </c>
      <c r="GL22" s="4">
        <v>5</v>
      </c>
      <c r="GM22" s="4">
        <v>4</v>
      </c>
      <c r="GN22" s="4">
        <v>8</v>
      </c>
      <c r="GO22" s="4">
        <v>7</v>
      </c>
      <c r="GP22" s="4">
        <v>8</v>
      </c>
      <c r="GQ22" s="4">
        <v>7</v>
      </c>
      <c r="GR22" s="4">
        <v>5</v>
      </c>
      <c r="GS22" s="4">
        <v>6</v>
      </c>
      <c r="GT22" s="4">
        <v>6</v>
      </c>
      <c r="GU22" s="4">
        <v>4</v>
      </c>
      <c r="GV22" s="4">
        <v>8</v>
      </c>
      <c r="GW22" s="4">
        <v>14</v>
      </c>
      <c r="GX22" s="4">
        <v>10</v>
      </c>
      <c r="GY22" s="4">
        <v>8</v>
      </c>
      <c r="GZ22" s="4">
        <v>8</v>
      </c>
      <c r="HA22" s="4">
        <v>10</v>
      </c>
      <c r="HB22" s="4">
        <v>10</v>
      </c>
      <c r="HC22" s="4">
        <v>5</v>
      </c>
      <c r="HD22" s="4">
        <v>4</v>
      </c>
      <c r="HE22" s="4">
        <v>4</v>
      </c>
      <c r="HF22" s="4">
        <v>5</v>
      </c>
      <c r="HG22" s="4">
        <v>2</v>
      </c>
      <c r="HH22" s="4">
        <v>4</v>
      </c>
      <c r="HI22" s="4">
        <v>2</v>
      </c>
      <c r="HJ22" s="4">
        <v>2</v>
      </c>
      <c r="HK22" s="4">
        <v>1</v>
      </c>
      <c r="HL22" s="4">
        <v>1</v>
      </c>
      <c r="HM22" s="4">
        <v>3</v>
      </c>
      <c r="HN22" s="4">
        <v>3</v>
      </c>
      <c r="HO22" s="4">
        <v>3</v>
      </c>
      <c r="HP22" s="4">
        <v>2</v>
      </c>
      <c r="HQ22" s="4">
        <v>3</v>
      </c>
      <c r="HR22" s="4">
        <v>3</v>
      </c>
      <c r="HS22" s="4">
        <v>2</v>
      </c>
      <c r="HT22" s="4">
        <v>4</v>
      </c>
      <c r="HU22" s="4">
        <v>1</v>
      </c>
      <c r="HV22" s="4">
        <v>0</v>
      </c>
      <c r="HW22" s="4">
        <v>1</v>
      </c>
      <c r="HX22" s="122">
        <v>2</v>
      </c>
      <c r="HY22" s="4">
        <v>1</v>
      </c>
      <c r="HZ22" s="4">
        <v>0</v>
      </c>
      <c r="IA22" s="4">
        <v>0</v>
      </c>
      <c r="IB22" s="4">
        <v>0</v>
      </c>
      <c r="IC22" s="4">
        <v>0</v>
      </c>
      <c r="ID22" s="4">
        <v>1</v>
      </c>
      <c r="IE22" s="4">
        <v>0</v>
      </c>
      <c r="IF22" s="4">
        <v>0</v>
      </c>
      <c r="IG22" s="4">
        <v>0</v>
      </c>
      <c r="IH22" s="4">
        <v>2</v>
      </c>
      <c r="II22" s="4">
        <v>5</v>
      </c>
      <c r="IJ22" s="122">
        <v>4</v>
      </c>
    </row>
    <row r="23" spans="1:244" ht="14.25" customHeight="1" x14ac:dyDescent="0.35">
      <c r="A23" s="206" t="s">
        <v>263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>
        <v>33</v>
      </c>
      <c r="DV23" s="4">
        <v>26</v>
      </c>
      <c r="DW23" s="4">
        <v>35</v>
      </c>
      <c r="DX23" s="4">
        <v>18</v>
      </c>
      <c r="DY23" s="4">
        <v>56</v>
      </c>
      <c r="DZ23" s="4">
        <v>61</v>
      </c>
      <c r="EA23" s="4">
        <v>58</v>
      </c>
      <c r="EB23" s="4">
        <v>76</v>
      </c>
      <c r="EC23" s="4">
        <v>74</v>
      </c>
      <c r="ED23" s="4">
        <v>65</v>
      </c>
      <c r="EE23" s="4">
        <v>28</v>
      </c>
      <c r="EF23" s="4">
        <v>31</v>
      </c>
      <c r="EG23" s="4">
        <v>31</v>
      </c>
      <c r="EH23" s="4">
        <v>19</v>
      </c>
      <c r="EI23" s="4">
        <v>27</v>
      </c>
      <c r="EJ23" s="4">
        <v>14</v>
      </c>
      <c r="EK23" s="4">
        <v>19</v>
      </c>
      <c r="EL23" s="4">
        <v>25</v>
      </c>
      <c r="EM23" s="4">
        <v>5</v>
      </c>
      <c r="EN23" s="4">
        <v>3</v>
      </c>
      <c r="EO23" s="4">
        <v>3</v>
      </c>
      <c r="EP23" s="4">
        <v>2</v>
      </c>
      <c r="EQ23" s="4">
        <v>4</v>
      </c>
      <c r="ER23" s="4">
        <v>4</v>
      </c>
      <c r="ES23" s="4">
        <v>5</v>
      </c>
      <c r="ET23" s="4">
        <v>8</v>
      </c>
      <c r="EU23" s="4">
        <v>9</v>
      </c>
      <c r="EV23" s="4">
        <v>9</v>
      </c>
      <c r="EW23" s="4">
        <v>7</v>
      </c>
      <c r="EX23" s="4">
        <v>4</v>
      </c>
      <c r="EY23" s="4">
        <v>2</v>
      </c>
      <c r="EZ23" s="4">
        <v>3</v>
      </c>
      <c r="FA23" s="4">
        <v>6</v>
      </c>
      <c r="FB23" s="4">
        <v>4</v>
      </c>
      <c r="FC23" s="4">
        <v>6</v>
      </c>
      <c r="FD23" s="4">
        <v>2</v>
      </c>
      <c r="FE23" s="4">
        <v>1</v>
      </c>
      <c r="FF23" s="4">
        <v>1</v>
      </c>
      <c r="FG23" s="4">
        <v>1</v>
      </c>
      <c r="FH23" s="4">
        <v>2</v>
      </c>
      <c r="FI23" s="4">
        <v>4</v>
      </c>
      <c r="FJ23" s="4">
        <v>4</v>
      </c>
      <c r="FK23" s="4">
        <v>4</v>
      </c>
      <c r="FL23" s="4">
        <v>3</v>
      </c>
      <c r="FM23" s="4">
        <v>1</v>
      </c>
      <c r="FN23" s="4">
        <v>1</v>
      </c>
      <c r="FO23" s="4">
        <v>1</v>
      </c>
      <c r="FP23" s="4">
        <v>1</v>
      </c>
      <c r="FQ23" s="4">
        <v>1</v>
      </c>
      <c r="FR23" s="4">
        <v>2</v>
      </c>
      <c r="FS23" s="4">
        <v>2</v>
      </c>
      <c r="FT23" s="4">
        <v>1</v>
      </c>
      <c r="FU23" s="4">
        <v>1</v>
      </c>
      <c r="FV23" s="4">
        <v>2</v>
      </c>
      <c r="FW23" s="4">
        <v>2</v>
      </c>
      <c r="FX23" s="4">
        <v>1</v>
      </c>
      <c r="FY23" s="4">
        <v>1</v>
      </c>
      <c r="FZ23" s="4">
        <v>1</v>
      </c>
      <c r="GA23" s="4">
        <v>1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1</v>
      </c>
      <c r="GI23" s="4">
        <v>2</v>
      </c>
      <c r="GJ23" s="4">
        <v>3</v>
      </c>
      <c r="GK23" s="4">
        <v>3</v>
      </c>
      <c r="GL23" s="4">
        <v>2</v>
      </c>
      <c r="GM23" s="4">
        <v>3</v>
      </c>
      <c r="GN23" s="4">
        <v>2</v>
      </c>
      <c r="GO23" s="4">
        <v>1</v>
      </c>
      <c r="GP23" s="4">
        <v>1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1</v>
      </c>
      <c r="HN23" s="4">
        <v>0</v>
      </c>
      <c r="HO23" s="4">
        <v>1</v>
      </c>
      <c r="HP23" s="4">
        <v>0</v>
      </c>
      <c r="HQ23" s="4">
        <v>0</v>
      </c>
      <c r="HR23" s="4">
        <v>0</v>
      </c>
      <c r="HS23" s="4">
        <v>0</v>
      </c>
      <c r="HT23" s="4">
        <v>0</v>
      </c>
      <c r="HU23" s="4">
        <v>0</v>
      </c>
      <c r="HV23" s="4">
        <v>0</v>
      </c>
      <c r="HW23" s="4">
        <v>1</v>
      </c>
      <c r="HX23" s="122">
        <v>0</v>
      </c>
      <c r="HY23" s="4">
        <v>1</v>
      </c>
      <c r="HZ23" s="4">
        <v>1</v>
      </c>
      <c r="IA23" s="4">
        <v>0</v>
      </c>
      <c r="IB23" s="4">
        <v>0</v>
      </c>
      <c r="IC23" s="4">
        <v>0</v>
      </c>
      <c r="ID23" s="4">
        <v>0</v>
      </c>
      <c r="IE23" s="4">
        <v>0</v>
      </c>
      <c r="IF23" s="4">
        <v>0</v>
      </c>
      <c r="IG23" s="4">
        <v>0</v>
      </c>
      <c r="IH23" s="4">
        <v>0</v>
      </c>
      <c r="II23" s="4">
        <v>0</v>
      </c>
      <c r="IJ23" s="122">
        <v>0</v>
      </c>
    </row>
    <row r="24" spans="1:244" ht="14.25" customHeight="1" x14ac:dyDescent="0.35">
      <c r="A24" s="206" t="s">
        <v>264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>
        <v>0</v>
      </c>
      <c r="DV24" s="4">
        <v>3</v>
      </c>
      <c r="DW24" s="4">
        <v>9</v>
      </c>
      <c r="DX24" s="4">
        <v>5</v>
      </c>
      <c r="DY24" s="4">
        <v>3</v>
      </c>
      <c r="DZ24" s="4">
        <v>2</v>
      </c>
      <c r="EA24" s="4">
        <v>3</v>
      </c>
      <c r="EB24" s="4">
        <v>3</v>
      </c>
      <c r="EC24" s="4">
        <v>2</v>
      </c>
      <c r="ED24" s="4">
        <v>2</v>
      </c>
      <c r="EE24" s="4">
        <v>0</v>
      </c>
      <c r="EF24" s="4">
        <v>1</v>
      </c>
      <c r="EG24" s="4">
        <v>2</v>
      </c>
      <c r="EH24" s="4">
        <v>0</v>
      </c>
      <c r="EI24" s="4">
        <v>5</v>
      </c>
      <c r="EJ24" s="4">
        <v>3</v>
      </c>
      <c r="EK24" s="4">
        <v>3</v>
      </c>
      <c r="EL24" s="4">
        <v>5</v>
      </c>
      <c r="EM24" s="4">
        <v>1</v>
      </c>
      <c r="EN24" s="4">
        <v>0</v>
      </c>
      <c r="EO24" s="4">
        <v>1</v>
      </c>
      <c r="EP24" s="4">
        <v>0</v>
      </c>
      <c r="EQ24" s="4">
        <v>0</v>
      </c>
      <c r="ER24" s="4">
        <v>0</v>
      </c>
      <c r="ES24" s="4">
        <v>0</v>
      </c>
      <c r="ET24" s="4">
        <v>1</v>
      </c>
      <c r="EU24" s="4">
        <v>1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1</v>
      </c>
      <c r="GG24" s="4">
        <v>1</v>
      </c>
      <c r="GH24" s="4">
        <v>1</v>
      </c>
      <c r="GI24" s="4">
        <v>1</v>
      </c>
      <c r="GJ24" s="4">
        <v>1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1</v>
      </c>
      <c r="GR24" s="4">
        <v>1</v>
      </c>
      <c r="GS24" s="4">
        <v>1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4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4">
        <v>0</v>
      </c>
      <c r="HN24" s="4">
        <v>0</v>
      </c>
      <c r="HO24" s="4">
        <v>0</v>
      </c>
      <c r="HP24" s="4">
        <v>0</v>
      </c>
      <c r="HQ24" s="4">
        <v>1</v>
      </c>
      <c r="HR24" s="4">
        <v>1</v>
      </c>
      <c r="HS24" s="4">
        <v>0</v>
      </c>
      <c r="HT24" s="4">
        <v>1</v>
      </c>
      <c r="HU24" s="4">
        <v>0</v>
      </c>
      <c r="HV24" s="4">
        <v>0</v>
      </c>
      <c r="HW24" s="4">
        <v>0</v>
      </c>
      <c r="HX24" s="122">
        <v>0</v>
      </c>
      <c r="HY24" s="4">
        <v>0</v>
      </c>
      <c r="HZ24" s="4">
        <v>0</v>
      </c>
      <c r="IA24" s="4">
        <v>0</v>
      </c>
      <c r="IB24" s="4">
        <v>0</v>
      </c>
      <c r="IC24" s="4">
        <v>0</v>
      </c>
      <c r="ID24" s="4">
        <v>0</v>
      </c>
      <c r="IE24" s="4">
        <v>0</v>
      </c>
      <c r="IF24" s="4">
        <v>0</v>
      </c>
      <c r="IG24" s="4">
        <v>0</v>
      </c>
      <c r="IH24" s="4">
        <v>0</v>
      </c>
      <c r="II24" s="4">
        <v>0</v>
      </c>
      <c r="IJ24" s="122">
        <v>0</v>
      </c>
    </row>
    <row r="25" spans="1:244" s="224" customFormat="1" ht="14.25" customHeight="1" x14ac:dyDescent="0.35">
      <c r="A25" s="244" t="s">
        <v>265</v>
      </c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  <c r="CS25" s="245"/>
      <c r="CT25" s="245"/>
      <c r="CU25" s="245"/>
      <c r="CV25" s="245"/>
      <c r="CW25" s="245"/>
      <c r="CX25" s="245"/>
      <c r="CY25" s="245"/>
      <c r="CZ25" s="245"/>
      <c r="DA25" s="245"/>
      <c r="DB25" s="245"/>
      <c r="DC25" s="245"/>
      <c r="DD25" s="245"/>
      <c r="DE25" s="245"/>
      <c r="DF25" s="245"/>
      <c r="DG25" s="245"/>
      <c r="DH25" s="245"/>
      <c r="DI25" s="245"/>
      <c r="DJ25" s="245"/>
      <c r="DK25" s="245"/>
      <c r="DL25" s="245"/>
      <c r="DM25" s="245"/>
      <c r="DN25" s="245"/>
      <c r="DO25" s="245"/>
      <c r="DP25" s="245"/>
      <c r="DQ25" s="245"/>
      <c r="DR25" s="245"/>
      <c r="DS25" s="245"/>
      <c r="DT25" s="245"/>
      <c r="DU25" s="245">
        <v>200</v>
      </c>
      <c r="DV25" s="245">
        <v>213</v>
      </c>
      <c r="DW25" s="245">
        <v>221</v>
      </c>
      <c r="DX25" s="245">
        <v>176</v>
      </c>
      <c r="DY25" s="245">
        <v>167</v>
      </c>
      <c r="DZ25" s="245">
        <v>176</v>
      </c>
      <c r="EA25" s="245">
        <v>212</v>
      </c>
      <c r="EB25" s="245">
        <v>229</v>
      </c>
      <c r="EC25" s="245">
        <v>197</v>
      </c>
      <c r="ED25" s="245">
        <v>182</v>
      </c>
      <c r="EE25" s="245">
        <v>174</v>
      </c>
      <c r="EF25" s="245">
        <v>216</v>
      </c>
      <c r="EG25" s="245">
        <v>197</v>
      </c>
      <c r="EH25" s="245">
        <v>194</v>
      </c>
      <c r="EI25" s="245">
        <v>161</v>
      </c>
      <c r="EJ25" s="245">
        <v>135</v>
      </c>
      <c r="EK25" s="245">
        <v>156</v>
      </c>
      <c r="EL25" s="245">
        <v>177</v>
      </c>
      <c r="EM25" s="245">
        <v>356</v>
      </c>
      <c r="EN25" s="245">
        <v>429</v>
      </c>
      <c r="EO25" s="245">
        <v>391</v>
      </c>
      <c r="EP25" s="245">
        <v>359</v>
      </c>
      <c r="EQ25" s="245">
        <v>367</v>
      </c>
      <c r="ER25" s="245">
        <v>378</v>
      </c>
      <c r="ES25" s="245">
        <v>405</v>
      </c>
      <c r="ET25" s="245">
        <v>406</v>
      </c>
      <c r="EU25" s="245">
        <v>365</v>
      </c>
      <c r="EV25" s="245">
        <v>308</v>
      </c>
      <c r="EW25" s="245">
        <v>316</v>
      </c>
      <c r="EX25" s="245">
        <v>348</v>
      </c>
      <c r="EY25" s="245">
        <v>381</v>
      </c>
      <c r="EZ25" s="245">
        <v>413</v>
      </c>
      <c r="FA25" s="245">
        <v>419</v>
      </c>
      <c r="FB25" s="245">
        <v>367</v>
      </c>
      <c r="FC25" s="245">
        <v>393</v>
      </c>
      <c r="FD25" s="245">
        <v>409</v>
      </c>
      <c r="FE25" s="245">
        <v>400</v>
      </c>
      <c r="FF25" s="245">
        <v>346</v>
      </c>
      <c r="FG25" s="245">
        <v>346</v>
      </c>
      <c r="FH25" s="245">
        <v>250</v>
      </c>
      <c r="FI25" s="245">
        <v>311</v>
      </c>
      <c r="FJ25" s="245">
        <v>351</v>
      </c>
      <c r="FK25" s="245">
        <v>433</v>
      </c>
      <c r="FL25" s="245">
        <v>451</v>
      </c>
      <c r="FM25" s="245">
        <v>445</v>
      </c>
      <c r="FN25" s="245">
        <v>391</v>
      </c>
      <c r="FO25" s="245">
        <v>406</v>
      </c>
      <c r="FP25" s="245">
        <v>409</v>
      </c>
      <c r="FQ25" s="245">
        <v>434</v>
      </c>
      <c r="FR25" s="245">
        <v>402</v>
      </c>
      <c r="FS25" s="245">
        <v>379</v>
      </c>
      <c r="FT25" s="245">
        <v>272</v>
      </c>
      <c r="FU25" s="245">
        <v>292</v>
      </c>
      <c r="FV25" s="245">
        <v>386</v>
      </c>
      <c r="FW25" s="245">
        <v>404</v>
      </c>
      <c r="FX25" s="245">
        <v>431</v>
      </c>
      <c r="FY25" s="245">
        <v>427</v>
      </c>
      <c r="FZ25" s="245">
        <v>379</v>
      </c>
      <c r="GA25" s="245">
        <v>415</v>
      </c>
      <c r="GB25" s="245">
        <v>407</v>
      </c>
      <c r="GC25" s="245">
        <v>359</v>
      </c>
      <c r="GD25" s="245">
        <v>327</v>
      </c>
      <c r="GE25" s="245">
        <v>333</v>
      </c>
      <c r="GF25" s="245">
        <v>246</v>
      </c>
      <c r="GG25" s="245">
        <v>313</v>
      </c>
      <c r="GH25" s="245">
        <v>367</v>
      </c>
      <c r="GI25" s="245">
        <v>438</v>
      </c>
      <c r="GJ25" s="245">
        <v>444</v>
      </c>
      <c r="GK25" s="245">
        <v>413</v>
      </c>
      <c r="GL25" s="245">
        <v>398</v>
      </c>
      <c r="GM25" s="245">
        <v>447</v>
      </c>
      <c r="GN25" s="245">
        <v>425</v>
      </c>
      <c r="GO25" s="245">
        <v>422</v>
      </c>
      <c r="GP25" s="245">
        <v>462</v>
      </c>
      <c r="GQ25" s="245">
        <v>394</v>
      </c>
      <c r="GR25" s="245">
        <v>321</v>
      </c>
      <c r="GS25" s="245">
        <v>374</v>
      </c>
      <c r="GT25" s="245">
        <v>494</v>
      </c>
      <c r="GU25" s="245">
        <v>438</v>
      </c>
      <c r="GV25" s="245">
        <v>366</v>
      </c>
      <c r="GW25" s="245">
        <v>535</v>
      </c>
      <c r="GX25" s="245">
        <v>833</v>
      </c>
      <c r="GY25" s="245">
        <v>906</v>
      </c>
      <c r="GZ25" s="245">
        <v>981</v>
      </c>
      <c r="HA25" s="245">
        <v>968</v>
      </c>
      <c r="HB25" s="245">
        <v>916</v>
      </c>
      <c r="HC25" s="245">
        <v>836</v>
      </c>
      <c r="HD25" s="245">
        <v>705</v>
      </c>
      <c r="HE25" s="245">
        <v>762</v>
      </c>
      <c r="HF25" s="245">
        <v>820</v>
      </c>
      <c r="HG25" s="245">
        <v>881</v>
      </c>
      <c r="HH25" s="245">
        <v>919</v>
      </c>
      <c r="HI25" s="245">
        <v>854</v>
      </c>
      <c r="HJ25" s="245">
        <v>726</v>
      </c>
      <c r="HK25" s="245">
        <v>707</v>
      </c>
      <c r="HL25" s="245">
        <v>738</v>
      </c>
      <c r="HM25" s="245">
        <v>779</v>
      </c>
      <c r="HN25" s="245">
        <v>773</v>
      </c>
      <c r="HO25" s="245">
        <v>730</v>
      </c>
      <c r="HP25" s="245">
        <v>612</v>
      </c>
      <c r="HQ25" s="245">
        <v>647</v>
      </c>
      <c r="HR25" s="245">
        <v>707</v>
      </c>
      <c r="HS25" s="245">
        <v>684</v>
      </c>
      <c r="HT25" s="245">
        <v>658</v>
      </c>
      <c r="HU25" s="245">
        <v>556</v>
      </c>
      <c r="HV25" s="245">
        <v>482</v>
      </c>
      <c r="HW25" s="245">
        <v>486</v>
      </c>
      <c r="HX25" s="246">
        <v>481</v>
      </c>
      <c r="HY25" s="245">
        <v>469</v>
      </c>
      <c r="HZ25" s="245">
        <v>423</v>
      </c>
      <c r="IA25" s="245">
        <v>365</v>
      </c>
      <c r="IB25" s="245">
        <v>308</v>
      </c>
      <c r="IC25" s="245">
        <v>402</v>
      </c>
      <c r="ID25" s="245">
        <v>429</v>
      </c>
      <c r="IE25" s="245">
        <v>419</v>
      </c>
      <c r="IF25" s="245">
        <v>418</v>
      </c>
      <c r="IG25" s="245">
        <v>399</v>
      </c>
      <c r="IH25" s="245">
        <v>351</v>
      </c>
      <c r="II25" s="245">
        <v>368</v>
      </c>
      <c r="IJ25" s="246">
        <v>401</v>
      </c>
    </row>
    <row r="26" spans="1:244" ht="14.25" customHeight="1" x14ac:dyDescent="0.35">
      <c r="A26" s="212" t="s">
        <v>39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41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v>190</v>
      </c>
      <c r="CS26" s="4">
        <v>173</v>
      </c>
      <c r="CT26" s="4">
        <v>177</v>
      </c>
      <c r="CU26" s="4">
        <v>178</v>
      </c>
      <c r="CV26" s="4">
        <v>175</v>
      </c>
      <c r="CW26" s="4">
        <v>169</v>
      </c>
      <c r="CX26" s="4">
        <v>186</v>
      </c>
      <c r="CY26" s="4">
        <v>120</v>
      </c>
      <c r="CZ26" s="4">
        <v>152</v>
      </c>
      <c r="DA26" s="4">
        <v>126</v>
      </c>
      <c r="DB26" s="4">
        <v>150</v>
      </c>
      <c r="DC26" s="4">
        <v>162</v>
      </c>
      <c r="DD26" s="4">
        <v>160</v>
      </c>
      <c r="DE26" s="4">
        <v>161</v>
      </c>
      <c r="DF26" s="4">
        <v>153</v>
      </c>
      <c r="DG26" s="4">
        <v>145</v>
      </c>
      <c r="DH26" s="4">
        <v>129</v>
      </c>
      <c r="DI26" s="4">
        <v>127</v>
      </c>
      <c r="DJ26" s="4">
        <v>132</v>
      </c>
      <c r="DK26" s="4">
        <v>132</v>
      </c>
      <c r="DL26" s="4">
        <v>134</v>
      </c>
      <c r="DM26" s="4">
        <v>133</v>
      </c>
      <c r="DN26" s="4">
        <v>139</v>
      </c>
      <c r="DO26" s="4">
        <v>136</v>
      </c>
      <c r="DP26" s="4">
        <v>132</v>
      </c>
      <c r="DQ26" s="4">
        <v>120</v>
      </c>
      <c r="DR26" s="4">
        <v>105</v>
      </c>
      <c r="DS26" s="4">
        <v>98</v>
      </c>
      <c r="DT26" s="4">
        <v>93</v>
      </c>
      <c r="DU26" s="4">
        <v>89</v>
      </c>
      <c r="DV26" s="4">
        <v>91</v>
      </c>
      <c r="DW26" s="4">
        <v>87</v>
      </c>
      <c r="DX26" s="4">
        <v>78</v>
      </c>
      <c r="DY26" s="4">
        <v>91</v>
      </c>
      <c r="DZ26" s="4">
        <v>96</v>
      </c>
      <c r="EA26" s="4">
        <v>91</v>
      </c>
      <c r="EB26" s="4">
        <v>86</v>
      </c>
      <c r="EC26" s="4">
        <v>85</v>
      </c>
      <c r="ED26" s="4">
        <v>80</v>
      </c>
      <c r="EE26" s="4">
        <v>84</v>
      </c>
      <c r="EF26" s="4">
        <v>87</v>
      </c>
      <c r="EG26" s="4">
        <v>85</v>
      </c>
      <c r="EH26" s="4">
        <v>83</v>
      </c>
      <c r="EI26" s="4">
        <v>87</v>
      </c>
      <c r="EJ26" s="4">
        <v>66</v>
      </c>
      <c r="EK26" s="4">
        <v>80</v>
      </c>
      <c r="EL26" s="4">
        <v>82</v>
      </c>
      <c r="EM26" s="4">
        <v>82</v>
      </c>
      <c r="EN26" s="4">
        <v>74</v>
      </c>
      <c r="EO26" s="4">
        <v>57</v>
      </c>
      <c r="EP26" s="4">
        <v>54</v>
      </c>
      <c r="EQ26" s="4">
        <v>52</v>
      </c>
      <c r="ER26" s="4">
        <v>46</v>
      </c>
      <c r="ES26" s="4">
        <v>46</v>
      </c>
      <c r="ET26" s="4">
        <v>46</v>
      </c>
      <c r="EU26" s="4">
        <v>39</v>
      </c>
      <c r="EV26" s="4">
        <v>35</v>
      </c>
      <c r="EW26" s="4">
        <v>36</v>
      </c>
      <c r="EX26" s="4">
        <v>36</v>
      </c>
      <c r="EY26" s="4">
        <v>32</v>
      </c>
      <c r="EZ26" s="4">
        <v>31</v>
      </c>
      <c r="FA26" s="4">
        <v>30</v>
      </c>
      <c r="FB26" s="4">
        <v>32</v>
      </c>
      <c r="FC26" s="4">
        <v>30</v>
      </c>
      <c r="FD26" s="4">
        <v>34</v>
      </c>
      <c r="FE26" s="4">
        <v>17</v>
      </c>
      <c r="FF26" s="4">
        <v>30</v>
      </c>
      <c r="FG26" s="4">
        <v>31</v>
      </c>
      <c r="FH26" s="4">
        <v>22</v>
      </c>
      <c r="FI26" s="4">
        <v>18</v>
      </c>
      <c r="FJ26" s="4">
        <v>22</v>
      </c>
      <c r="FK26" s="4">
        <v>18</v>
      </c>
      <c r="FL26" s="4">
        <v>15</v>
      </c>
      <c r="FM26" s="4">
        <v>18</v>
      </c>
      <c r="FN26" s="4">
        <v>19</v>
      </c>
      <c r="FO26" s="4">
        <v>15</v>
      </c>
      <c r="FP26" s="4">
        <v>10</v>
      </c>
      <c r="FQ26" s="4">
        <v>10</v>
      </c>
      <c r="FR26" s="4">
        <v>7</v>
      </c>
      <c r="FS26" s="4">
        <v>8</v>
      </c>
      <c r="FT26" s="4">
        <v>10</v>
      </c>
      <c r="FU26" s="4">
        <v>7</v>
      </c>
      <c r="FV26" s="4">
        <v>9</v>
      </c>
      <c r="FW26" s="4">
        <v>13</v>
      </c>
      <c r="FX26" s="4">
        <v>8</v>
      </c>
      <c r="FY26" s="4">
        <v>7</v>
      </c>
      <c r="FZ26" s="4">
        <v>4</v>
      </c>
      <c r="GA26" s="4">
        <v>9</v>
      </c>
      <c r="GB26" s="4">
        <v>12</v>
      </c>
      <c r="GC26" s="4">
        <v>10</v>
      </c>
      <c r="GD26" s="4">
        <v>9</v>
      </c>
      <c r="GE26" s="4">
        <v>6</v>
      </c>
      <c r="GF26" s="4">
        <v>7</v>
      </c>
      <c r="GG26" s="4">
        <v>4</v>
      </c>
      <c r="GH26" s="4">
        <v>6</v>
      </c>
      <c r="GI26" s="4">
        <v>6</v>
      </c>
      <c r="GJ26" s="4">
        <v>8</v>
      </c>
      <c r="GK26" s="4">
        <v>8</v>
      </c>
      <c r="GL26" s="4">
        <v>4</v>
      </c>
      <c r="GM26" s="4">
        <v>5</v>
      </c>
      <c r="GN26" s="4">
        <v>7</v>
      </c>
      <c r="GO26" s="4">
        <v>4</v>
      </c>
      <c r="GP26" s="4">
        <v>5</v>
      </c>
      <c r="GQ26" s="4">
        <v>5</v>
      </c>
      <c r="GR26" s="4">
        <v>5</v>
      </c>
      <c r="GS26" s="4">
        <v>7</v>
      </c>
      <c r="GT26" s="4">
        <v>6</v>
      </c>
      <c r="GU26" s="4">
        <v>8</v>
      </c>
      <c r="GV26" s="4">
        <v>11</v>
      </c>
      <c r="GW26" s="4">
        <v>10</v>
      </c>
      <c r="GX26" s="4">
        <v>3</v>
      </c>
      <c r="GY26" s="4">
        <v>6</v>
      </c>
      <c r="GZ26" s="4">
        <v>6</v>
      </c>
      <c r="HA26" s="4">
        <v>5</v>
      </c>
      <c r="HB26" s="4">
        <v>1</v>
      </c>
      <c r="HC26" s="4">
        <v>4</v>
      </c>
      <c r="HD26" s="4">
        <v>3</v>
      </c>
      <c r="HE26" s="4">
        <v>4</v>
      </c>
      <c r="HF26" s="4">
        <v>5</v>
      </c>
      <c r="HG26" s="4">
        <v>3</v>
      </c>
      <c r="HH26" s="4">
        <v>3</v>
      </c>
      <c r="HI26" s="4">
        <v>2</v>
      </c>
      <c r="HJ26" s="4">
        <v>2</v>
      </c>
      <c r="HK26" s="4">
        <v>2</v>
      </c>
      <c r="HL26" s="4">
        <v>1</v>
      </c>
      <c r="HM26" s="4">
        <v>2</v>
      </c>
      <c r="HN26" s="4">
        <v>2</v>
      </c>
      <c r="HO26" s="4">
        <v>0</v>
      </c>
      <c r="HP26" s="4">
        <v>3</v>
      </c>
      <c r="HQ26" s="4">
        <v>2</v>
      </c>
      <c r="HR26" s="4">
        <v>0</v>
      </c>
      <c r="HS26" s="4">
        <v>1</v>
      </c>
      <c r="HT26" s="4">
        <v>0</v>
      </c>
      <c r="HU26" s="4">
        <v>0</v>
      </c>
      <c r="HV26" s="4">
        <v>0</v>
      </c>
      <c r="HW26" s="4">
        <v>0</v>
      </c>
      <c r="HX26" s="122">
        <v>0</v>
      </c>
      <c r="HY26" s="4">
        <v>0</v>
      </c>
      <c r="HZ26" s="4">
        <v>0</v>
      </c>
      <c r="IA26" s="4">
        <v>0</v>
      </c>
      <c r="IB26" s="4">
        <v>0</v>
      </c>
      <c r="IC26" s="4">
        <v>0</v>
      </c>
      <c r="ID26" s="4">
        <v>0</v>
      </c>
      <c r="IE26" s="4">
        <v>0</v>
      </c>
      <c r="IF26" s="4">
        <v>0</v>
      </c>
      <c r="IG26" s="4">
        <v>0</v>
      </c>
      <c r="IH26" s="4">
        <v>0</v>
      </c>
      <c r="II26" s="4">
        <v>0</v>
      </c>
      <c r="IJ26" s="122">
        <v>0</v>
      </c>
    </row>
    <row r="27" spans="1:244" ht="14.25" customHeight="1" x14ac:dyDescent="0.35">
      <c r="A27" s="212" t="s">
        <v>40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41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v>83</v>
      </c>
      <c r="CS27" s="4">
        <v>78</v>
      </c>
      <c r="CT27" s="4">
        <v>71</v>
      </c>
      <c r="CU27" s="4">
        <v>61</v>
      </c>
      <c r="CV27" s="4">
        <v>69</v>
      </c>
      <c r="CW27" s="4">
        <v>60</v>
      </c>
      <c r="CX27" s="4">
        <v>65</v>
      </c>
      <c r="CY27" s="4">
        <v>62</v>
      </c>
      <c r="CZ27" s="4">
        <v>85</v>
      </c>
      <c r="DA27" s="4">
        <v>75</v>
      </c>
      <c r="DB27" s="4">
        <v>78</v>
      </c>
      <c r="DC27" s="4">
        <v>74</v>
      </c>
      <c r="DD27" s="4">
        <v>82</v>
      </c>
      <c r="DE27" s="4">
        <v>69</v>
      </c>
      <c r="DF27" s="4">
        <v>68</v>
      </c>
      <c r="DG27" s="4">
        <v>60</v>
      </c>
      <c r="DH27" s="4">
        <v>56</v>
      </c>
      <c r="DI27" s="4">
        <v>61</v>
      </c>
      <c r="DJ27" s="4">
        <v>64</v>
      </c>
      <c r="DK27" s="4">
        <v>80</v>
      </c>
      <c r="DL27" s="4">
        <v>84</v>
      </c>
      <c r="DM27" s="4">
        <v>67</v>
      </c>
      <c r="DN27" s="4">
        <v>63</v>
      </c>
      <c r="DO27" s="4">
        <v>56</v>
      </c>
      <c r="DP27" s="4">
        <v>60</v>
      </c>
      <c r="DQ27" s="4">
        <v>58</v>
      </c>
      <c r="DR27" s="4">
        <v>51</v>
      </c>
      <c r="DS27" s="4">
        <v>47</v>
      </c>
      <c r="DT27" s="4">
        <v>40</v>
      </c>
      <c r="DU27" s="4">
        <v>53</v>
      </c>
      <c r="DV27" s="4">
        <v>56</v>
      </c>
      <c r="DW27" s="4">
        <v>58</v>
      </c>
      <c r="DX27" s="4">
        <v>48</v>
      </c>
      <c r="DY27" s="4">
        <v>42</v>
      </c>
      <c r="DZ27" s="4">
        <v>40</v>
      </c>
      <c r="EA27" s="4">
        <v>44</v>
      </c>
      <c r="EB27" s="4">
        <v>37</v>
      </c>
      <c r="EC27" s="4">
        <v>39</v>
      </c>
      <c r="ED27" s="4">
        <v>41</v>
      </c>
      <c r="EE27" s="4">
        <v>40</v>
      </c>
      <c r="EF27" s="4">
        <v>47</v>
      </c>
      <c r="EG27" s="4">
        <v>46</v>
      </c>
      <c r="EH27" s="4">
        <v>36</v>
      </c>
      <c r="EI27" s="4">
        <v>30</v>
      </c>
      <c r="EJ27" s="4">
        <v>32</v>
      </c>
      <c r="EK27" s="4">
        <v>32</v>
      </c>
      <c r="EL27" s="4">
        <v>28</v>
      </c>
      <c r="EM27" s="4">
        <v>22</v>
      </c>
      <c r="EN27" s="4">
        <v>17</v>
      </c>
      <c r="EO27" s="4">
        <v>20</v>
      </c>
      <c r="EP27" s="4">
        <v>24</v>
      </c>
      <c r="EQ27" s="4">
        <v>18</v>
      </c>
      <c r="ER27" s="4">
        <v>18</v>
      </c>
      <c r="ES27" s="4">
        <v>23</v>
      </c>
      <c r="ET27" s="4">
        <v>22</v>
      </c>
      <c r="EU27" s="4">
        <v>19</v>
      </c>
      <c r="EV27" s="4">
        <v>20</v>
      </c>
      <c r="EW27" s="4">
        <v>22</v>
      </c>
      <c r="EX27" s="4">
        <v>23</v>
      </c>
      <c r="EY27" s="4">
        <v>22</v>
      </c>
      <c r="EZ27" s="4">
        <v>25</v>
      </c>
      <c r="FA27" s="4">
        <v>23</v>
      </c>
      <c r="FB27" s="4">
        <v>26</v>
      </c>
      <c r="FC27" s="4">
        <v>22</v>
      </c>
      <c r="FD27" s="4">
        <v>23</v>
      </c>
      <c r="FE27" s="4">
        <v>19</v>
      </c>
      <c r="FF27" s="4">
        <v>25</v>
      </c>
      <c r="FG27" s="4">
        <v>24</v>
      </c>
      <c r="FH27" s="4">
        <v>23</v>
      </c>
      <c r="FI27" s="4">
        <v>21</v>
      </c>
      <c r="FJ27" s="4">
        <v>18</v>
      </c>
      <c r="FK27" s="4">
        <v>14</v>
      </c>
      <c r="FL27" s="4">
        <v>11</v>
      </c>
      <c r="FM27" s="4">
        <v>14</v>
      </c>
      <c r="FN27" s="4">
        <v>16</v>
      </c>
      <c r="FO27" s="4">
        <v>10</v>
      </c>
      <c r="FP27" s="4">
        <v>13</v>
      </c>
      <c r="FQ27" s="4">
        <v>11</v>
      </c>
      <c r="FR27" s="4">
        <v>15</v>
      </c>
      <c r="FS27" s="4">
        <v>16</v>
      </c>
      <c r="FT27" s="4">
        <v>20</v>
      </c>
      <c r="FU27" s="4">
        <v>16</v>
      </c>
      <c r="FV27" s="4">
        <v>16</v>
      </c>
      <c r="FW27" s="4">
        <v>19</v>
      </c>
      <c r="FX27" s="4">
        <v>17</v>
      </c>
      <c r="FY27" s="4">
        <v>15</v>
      </c>
      <c r="FZ27" s="4">
        <v>14</v>
      </c>
      <c r="GA27" s="4">
        <v>16</v>
      </c>
      <c r="GB27" s="4">
        <v>14</v>
      </c>
      <c r="GC27" s="4">
        <v>15</v>
      </c>
      <c r="GD27" s="4">
        <v>12</v>
      </c>
      <c r="GE27" s="4">
        <v>13</v>
      </c>
      <c r="GF27" s="4">
        <v>16</v>
      </c>
      <c r="GG27" s="4">
        <v>16</v>
      </c>
      <c r="GH27" s="4">
        <v>16</v>
      </c>
      <c r="GI27" s="4">
        <v>12</v>
      </c>
      <c r="GJ27" s="4">
        <v>13</v>
      </c>
      <c r="GK27" s="4">
        <v>10</v>
      </c>
      <c r="GL27" s="4">
        <v>7</v>
      </c>
      <c r="GM27" s="4">
        <v>11</v>
      </c>
      <c r="GN27" s="4">
        <v>13</v>
      </c>
      <c r="GO27" s="4">
        <v>5</v>
      </c>
      <c r="GP27" s="4">
        <v>15</v>
      </c>
      <c r="GQ27" s="4">
        <v>19</v>
      </c>
      <c r="GR27" s="4">
        <v>16</v>
      </c>
      <c r="GS27" s="4">
        <v>14</v>
      </c>
      <c r="GT27" s="4">
        <v>10</v>
      </c>
      <c r="GU27" s="4">
        <v>9</v>
      </c>
      <c r="GV27" s="4">
        <v>12</v>
      </c>
      <c r="GW27" s="4">
        <v>14</v>
      </c>
      <c r="GX27" s="4">
        <v>7</v>
      </c>
      <c r="GY27" s="4">
        <v>7</v>
      </c>
      <c r="GZ27" s="4">
        <v>4</v>
      </c>
      <c r="HA27" s="4">
        <v>2</v>
      </c>
      <c r="HB27" s="4">
        <v>0</v>
      </c>
      <c r="HC27" s="4">
        <v>3</v>
      </c>
      <c r="HD27" s="4">
        <v>3</v>
      </c>
      <c r="HE27" s="4">
        <v>1</v>
      </c>
      <c r="HF27" s="4">
        <v>1</v>
      </c>
      <c r="HG27" s="4">
        <v>0</v>
      </c>
      <c r="HH27" s="4">
        <v>1</v>
      </c>
      <c r="HI27" s="4">
        <v>2</v>
      </c>
      <c r="HJ27" s="4">
        <v>3</v>
      </c>
      <c r="HK27" s="4">
        <v>2</v>
      </c>
      <c r="HL27" s="4">
        <v>0</v>
      </c>
      <c r="HM27" s="4">
        <v>2</v>
      </c>
      <c r="HN27" s="4">
        <v>2</v>
      </c>
      <c r="HO27" s="4">
        <v>0</v>
      </c>
      <c r="HP27" s="4">
        <v>3</v>
      </c>
      <c r="HQ27" s="4">
        <v>4</v>
      </c>
      <c r="HR27" s="4">
        <v>3</v>
      </c>
      <c r="HS27" s="4">
        <v>0</v>
      </c>
      <c r="HT27" s="4">
        <v>0</v>
      </c>
      <c r="HU27" s="4">
        <v>2</v>
      </c>
      <c r="HV27" s="4">
        <v>1</v>
      </c>
      <c r="HW27" s="4">
        <v>0</v>
      </c>
      <c r="HX27" s="163">
        <v>2</v>
      </c>
      <c r="HY27" s="4">
        <v>0</v>
      </c>
      <c r="HZ27" s="4">
        <v>2</v>
      </c>
      <c r="IA27" s="4">
        <v>1</v>
      </c>
      <c r="IB27" s="4">
        <v>2</v>
      </c>
      <c r="IC27" s="4">
        <v>0</v>
      </c>
      <c r="ID27" s="4">
        <v>0</v>
      </c>
      <c r="IE27" s="4">
        <v>2</v>
      </c>
      <c r="IF27" s="4">
        <v>4</v>
      </c>
      <c r="IG27" s="4">
        <v>0</v>
      </c>
      <c r="IH27" s="4">
        <v>3</v>
      </c>
      <c r="II27" s="4">
        <v>3</v>
      </c>
      <c r="IJ27" s="122">
        <v>0</v>
      </c>
    </row>
    <row r="28" spans="1:244" s="161" customFormat="1" ht="14.25" customHeight="1" x14ac:dyDescent="0.35">
      <c r="A28" s="214" t="s">
        <v>24</v>
      </c>
      <c r="B28" s="10"/>
      <c r="C28" s="10">
        <v>1578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>
        <v>1632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>
        <v>2434</v>
      </c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42"/>
      <c r="AZ28" s="13">
        <f t="shared" ref="AZ28:CW28" si="4">SUM(AZ19:AZ21)</f>
        <v>4542</v>
      </c>
      <c r="BA28" s="13">
        <f t="shared" si="4"/>
        <v>4463</v>
      </c>
      <c r="BB28" s="13">
        <f t="shared" si="4"/>
        <v>4418</v>
      </c>
      <c r="BC28" s="13">
        <f t="shared" si="4"/>
        <v>4456</v>
      </c>
      <c r="BD28" s="13">
        <f t="shared" si="4"/>
        <v>4334</v>
      </c>
      <c r="BE28" s="13">
        <f t="shared" si="4"/>
        <v>3886</v>
      </c>
      <c r="BF28" s="13">
        <f t="shared" si="4"/>
        <v>4046</v>
      </c>
      <c r="BG28" s="13">
        <f t="shared" si="4"/>
        <v>4122</v>
      </c>
      <c r="BH28" s="13">
        <f t="shared" si="4"/>
        <v>4296</v>
      </c>
      <c r="BI28" s="13">
        <f t="shared" si="4"/>
        <v>4184</v>
      </c>
      <c r="BJ28" s="13">
        <f t="shared" si="4"/>
        <v>4180</v>
      </c>
      <c r="BK28" s="13">
        <f t="shared" si="4"/>
        <v>4170</v>
      </c>
      <c r="BL28" s="13">
        <f t="shared" si="4"/>
        <v>3991</v>
      </c>
      <c r="BM28" s="13">
        <f t="shared" si="4"/>
        <v>4203</v>
      </c>
      <c r="BN28" s="13">
        <f t="shared" si="4"/>
        <v>4144</v>
      </c>
      <c r="BO28" s="13">
        <f t="shared" si="4"/>
        <v>4129</v>
      </c>
      <c r="BP28" s="13">
        <f t="shared" si="4"/>
        <v>3638</v>
      </c>
      <c r="BQ28" s="13">
        <f t="shared" si="4"/>
        <v>3743</v>
      </c>
      <c r="BR28" s="13">
        <f t="shared" si="4"/>
        <v>3850</v>
      </c>
      <c r="BS28" s="13">
        <f t="shared" si="4"/>
        <v>3923</v>
      </c>
      <c r="BT28" s="13">
        <f t="shared" si="4"/>
        <v>3992</v>
      </c>
      <c r="BU28" s="13">
        <f t="shared" si="4"/>
        <v>4087</v>
      </c>
      <c r="BV28" s="13">
        <f t="shared" si="4"/>
        <v>4115</v>
      </c>
      <c r="BW28" s="13">
        <f t="shared" si="4"/>
        <v>4141</v>
      </c>
      <c r="BX28" s="13">
        <f t="shared" si="4"/>
        <v>4141</v>
      </c>
      <c r="BY28" s="13">
        <f t="shared" si="4"/>
        <v>4087</v>
      </c>
      <c r="BZ28" s="13">
        <f t="shared" si="4"/>
        <v>4018</v>
      </c>
      <c r="CA28" s="13">
        <f t="shared" si="4"/>
        <v>3965</v>
      </c>
      <c r="CB28" s="13">
        <f t="shared" si="4"/>
        <v>3513</v>
      </c>
      <c r="CC28" s="13">
        <f t="shared" si="4"/>
        <v>3548</v>
      </c>
      <c r="CD28" s="13">
        <f t="shared" si="4"/>
        <v>3621</v>
      </c>
      <c r="CE28" s="13">
        <f t="shared" si="4"/>
        <v>3785</v>
      </c>
      <c r="CF28" s="13">
        <f t="shared" si="4"/>
        <v>3868</v>
      </c>
      <c r="CG28" s="13">
        <f t="shared" si="4"/>
        <v>3875</v>
      </c>
      <c r="CH28" s="13">
        <f t="shared" si="4"/>
        <v>3776</v>
      </c>
      <c r="CI28" s="13">
        <f t="shared" si="4"/>
        <v>3762</v>
      </c>
      <c r="CJ28" s="13">
        <f t="shared" si="4"/>
        <v>3640</v>
      </c>
      <c r="CK28" s="13">
        <f t="shared" si="4"/>
        <v>3516</v>
      </c>
      <c r="CL28" s="13">
        <f t="shared" si="4"/>
        <v>3378</v>
      </c>
      <c r="CM28" s="13">
        <f t="shared" si="4"/>
        <v>3296</v>
      </c>
      <c r="CN28" s="13">
        <f t="shared" si="4"/>
        <v>2975</v>
      </c>
      <c r="CO28" s="13">
        <f t="shared" si="4"/>
        <v>3058</v>
      </c>
      <c r="CP28" s="13">
        <f t="shared" si="4"/>
        <v>3114</v>
      </c>
      <c r="CQ28" s="13">
        <f t="shared" si="4"/>
        <v>3250</v>
      </c>
      <c r="CR28" s="13">
        <f t="shared" si="4"/>
        <v>3235</v>
      </c>
      <c r="CS28" s="13">
        <f t="shared" si="4"/>
        <v>3255</v>
      </c>
      <c r="CT28" s="13">
        <f t="shared" si="4"/>
        <v>3251</v>
      </c>
      <c r="CU28" s="13">
        <f t="shared" si="4"/>
        <v>3209</v>
      </c>
      <c r="CV28" s="13">
        <f t="shared" si="4"/>
        <v>3142</v>
      </c>
      <c r="CW28" s="13">
        <f t="shared" si="4"/>
        <v>3058</v>
      </c>
      <c r="CX28" s="13">
        <f t="shared" ref="CX28:DL28" si="5">SUM(CX18:CX21)</f>
        <v>3141</v>
      </c>
      <c r="CY28" s="13">
        <f t="shared" si="5"/>
        <v>3023</v>
      </c>
      <c r="CZ28" s="13">
        <f t="shared" si="5"/>
        <v>2846</v>
      </c>
      <c r="DA28" s="13">
        <f t="shared" si="5"/>
        <v>2902</v>
      </c>
      <c r="DB28" s="13">
        <f t="shared" si="5"/>
        <v>3086</v>
      </c>
      <c r="DC28" s="13">
        <f t="shared" si="5"/>
        <v>3160</v>
      </c>
      <c r="DD28" s="13">
        <f t="shared" si="5"/>
        <v>3192</v>
      </c>
      <c r="DE28" s="13">
        <f t="shared" si="5"/>
        <v>3241</v>
      </c>
      <c r="DF28" s="13">
        <f t="shared" si="5"/>
        <v>3146</v>
      </c>
      <c r="DG28" s="13">
        <f t="shared" si="5"/>
        <v>3156</v>
      </c>
      <c r="DH28" s="13">
        <f t="shared" si="5"/>
        <v>3078</v>
      </c>
      <c r="DI28" s="13">
        <f t="shared" si="5"/>
        <v>3079</v>
      </c>
      <c r="DJ28" s="13">
        <f t="shared" si="5"/>
        <v>3085</v>
      </c>
      <c r="DK28" s="13">
        <f t="shared" si="5"/>
        <v>3026</v>
      </c>
      <c r="DL28" s="13">
        <f t="shared" si="5"/>
        <v>2745</v>
      </c>
      <c r="DM28" s="13">
        <f t="shared" ref="DM28:DT28" si="6">SUM(DM19:DM21)</f>
        <v>2852</v>
      </c>
      <c r="DN28" s="13">
        <f t="shared" si="6"/>
        <v>2919</v>
      </c>
      <c r="DO28" s="13">
        <f t="shared" si="6"/>
        <v>2954</v>
      </c>
      <c r="DP28" s="13">
        <f t="shared" si="6"/>
        <v>3113</v>
      </c>
      <c r="DQ28" s="13">
        <f t="shared" si="6"/>
        <v>3126</v>
      </c>
      <c r="DR28" s="13">
        <f t="shared" si="6"/>
        <v>3080</v>
      </c>
      <c r="DS28" s="13">
        <f t="shared" si="6"/>
        <v>3074</v>
      </c>
      <c r="DT28" s="13">
        <f t="shared" si="6"/>
        <v>3119</v>
      </c>
      <c r="DU28" s="13">
        <f t="shared" ref="DU28:GV28" si="7">SUM(DU19:DU25)</f>
        <v>3476</v>
      </c>
      <c r="DV28" s="13">
        <f t="shared" si="7"/>
        <v>3559</v>
      </c>
      <c r="DW28" s="13">
        <f t="shared" si="7"/>
        <v>3502</v>
      </c>
      <c r="DX28" s="13">
        <f t="shared" si="7"/>
        <v>3153</v>
      </c>
      <c r="DY28" s="13">
        <f t="shared" si="7"/>
        <v>3319</v>
      </c>
      <c r="DZ28" s="13">
        <f t="shared" si="7"/>
        <v>3446</v>
      </c>
      <c r="EA28" s="13">
        <f t="shared" si="7"/>
        <v>3787</v>
      </c>
      <c r="EB28" s="13">
        <f t="shared" si="7"/>
        <v>3781</v>
      </c>
      <c r="EC28" s="13">
        <f t="shared" si="7"/>
        <v>3826</v>
      </c>
      <c r="ED28" s="13">
        <f t="shared" si="7"/>
        <v>3797</v>
      </c>
      <c r="EE28" s="13">
        <f t="shared" si="7"/>
        <v>3687</v>
      </c>
      <c r="EF28" s="13">
        <f t="shared" si="7"/>
        <v>3808</v>
      </c>
      <c r="EG28" s="13">
        <f t="shared" si="7"/>
        <v>3688</v>
      </c>
      <c r="EH28" s="13">
        <f t="shared" si="7"/>
        <v>3625</v>
      </c>
      <c r="EI28" s="13">
        <f t="shared" si="7"/>
        <v>3572</v>
      </c>
      <c r="EJ28" s="13">
        <f t="shared" si="7"/>
        <v>3094</v>
      </c>
      <c r="EK28" s="13">
        <f t="shared" si="7"/>
        <v>3275</v>
      </c>
      <c r="EL28" s="13">
        <f t="shared" si="7"/>
        <v>3423</v>
      </c>
      <c r="EM28" s="13">
        <f t="shared" si="7"/>
        <v>3410</v>
      </c>
      <c r="EN28" s="13">
        <f t="shared" si="7"/>
        <v>3536</v>
      </c>
      <c r="EO28" s="13">
        <f t="shared" si="7"/>
        <v>3522</v>
      </c>
      <c r="EP28" s="13">
        <f t="shared" si="7"/>
        <v>3462</v>
      </c>
      <c r="EQ28" s="13">
        <f t="shared" si="7"/>
        <v>3426</v>
      </c>
      <c r="ER28" s="13">
        <f t="shared" si="7"/>
        <v>3407</v>
      </c>
      <c r="ES28" s="13">
        <f t="shared" si="7"/>
        <v>3409</v>
      </c>
      <c r="ET28" s="13">
        <f t="shared" si="7"/>
        <v>3382</v>
      </c>
      <c r="EU28" s="13">
        <f t="shared" si="7"/>
        <v>3259</v>
      </c>
      <c r="EV28" s="13">
        <f t="shared" si="7"/>
        <v>2947</v>
      </c>
      <c r="EW28" s="13">
        <f t="shared" si="7"/>
        <v>2961</v>
      </c>
      <c r="EX28" s="13">
        <f t="shared" si="7"/>
        <v>3058</v>
      </c>
      <c r="EY28" s="13">
        <f t="shared" si="7"/>
        <v>3178</v>
      </c>
      <c r="EZ28" s="13">
        <f t="shared" si="7"/>
        <v>3305</v>
      </c>
      <c r="FA28" s="13">
        <f t="shared" si="7"/>
        <v>3201</v>
      </c>
      <c r="FB28" s="13">
        <f t="shared" si="7"/>
        <v>3159</v>
      </c>
      <c r="FC28" s="13">
        <f t="shared" si="7"/>
        <v>3111</v>
      </c>
      <c r="FD28" s="13">
        <f t="shared" si="7"/>
        <v>3047</v>
      </c>
      <c r="FE28" s="13">
        <f t="shared" si="7"/>
        <v>3023</v>
      </c>
      <c r="FF28" s="13">
        <f t="shared" si="7"/>
        <v>2913</v>
      </c>
      <c r="FG28" s="13">
        <f t="shared" si="7"/>
        <v>2809</v>
      </c>
      <c r="FH28" s="13">
        <f t="shared" si="7"/>
        <v>2518</v>
      </c>
      <c r="FI28" s="13">
        <f t="shared" si="7"/>
        <v>2639</v>
      </c>
      <c r="FJ28" s="13">
        <f t="shared" si="7"/>
        <v>2750</v>
      </c>
      <c r="FK28" s="13">
        <f t="shared" si="7"/>
        <v>2855</v>
      </c>
      <c r="FL28" s="13">
        <f t="shared" si="7"/>
        <v>2903</v>
      </c>
      <c r="FM28" s="13">
        <f t="shared" si="7"/>
        <v>2895</v>
      </c>
      <c r="FN28" s="13">
        <f t="shared" si="7"/>
        <v>2799</v>
      </c>
      <c r="FO28" s="13">
        <f t="shared" si="7"/>
        <v>2808</v>
      </c>
      <c r="FP28" s="13">
        <f t="shared" si="7"/>
        <v>2790</v>
      </c>
      <c r="FQ28" s="13">
        <f t="shared" si="7"/>
        <v>2747</v>
      </c>
      <c r="FR28" s="13">
        <f t="shared" si="7"/>
        <v>2734</v>
      </c>
      <c r="FS28" s="13">
        <f t="shared" si="7"/>
        <v>2648</v>
      </c>
      <c r="FT28" s="13">
        <f t="shared" si="7"/>
        <v>2371</v>
      </c>
      <c r="FU28" s="13">
        <f t="shared" si="7"/>
        <v>2411</v>
      </c>
      <c r="FV28" s="13">
        <f t="shared" si="7"/>
        <v>2543</v>
      </c>
      <c r="FW28" s="13">
        <f t="shared" si="7"/>
        <v>2660</v>
      </c>
      <c r="FX28" s="13">
        <f t="shared" si="7"/>
        <v>2684</v>
      </c>
      <c r="FY28" s="13">
        <f t="shared" si="7"/>
        <v>2707</v>
      </c>
      <c r="FZ28" s="13">
        <f t="shared" si="7"/>
        <v>2654</v>
      </c>
      <c r="GA28" s="13">
        <f t="shared" si="7"/>
        <v>2679</v>
      </c>
      <c r="GB28" s="13">
        <f t="shared" si="7"/>
        <v>2749</v>
      </c>
      <c r="GC28" s="13">
        <f t="shared" si="7"/>
        <v>2679</v>
      </c>
      <c r="GD28" s="13">
        <f t="shared" si="7"/>
        <v>2687</v>
      </c>
      <c r="GE28" s="13">
        <f t="shared" si="7"/>
        <v>2697</v>
      </c>
      <c r="GF28" s="13">
        <f t="shared" si="7"/>
        <v>2451</v>
      </c>
      <c r="GG28" s="13">
        <f t="shared" si="7"/>
        <v>2597</v>
      </c>
      <c r="GH28" s="13">
        <f t="shared" si="7"/>
        <v>2755</v>
      </c>
      <c r="GI28" s="13">
        <f t="shared" si="7"/>
        <v>2946</v>
      </c>
      <c r="GJ28" s="13">
        <f t="shared" si="7"/>
        <v>3028</v>
      </c>
      <c r="GK28" s="13">
        <f t="shared" si="7"/>
        <v>2973</v>
      </c>
      <c r="GL28" s="13">
        <f t="shared" si="7"/>
        <v>2876</v>
      </c>
      <c r="GM28" s="13">
        <f t="shared" si="7"/>
        <v>2856</v>
      </c>
      <c r="GN28" s="13">
        <f t="shared" si="7"/>
        <v>2850</v>
      </c>
      <c r="GO28" s="13">
        <f t="shared" si="7"/>
        <v>2809</v>
      </c>
      <c r="GP28" s="13">
        <f t="shared" si="7"/>
        <v>2847</v>
      </c>
      <c r="GQ28" s="13">
        <f t="shared" si="7"/>
        <v>2756</v>
      </c>
      <c r="GR28" s="13">
        <f t="shared" si="7"/>
        <v>2425</v>
      </c>
      <c r="GS28" s="13">
        <f t="shared" si="7"/>
        <v>2495</v>
      </c>
      <c r="GT28" s="13">
        <f t="shared" si="7"/>
        <v>2627</v>
      </c>
      <c r="GU28" s="13">
        <f t="shared" si="7"/>
        <v>2608</v>
      </c>
      <c r="GV28" s="13">
        <f t="shared" si="7"/>
        <v>2498</v>
      </c>
      <c r="GW28" s="13">
        <f t="shared" ref="GW28:HH28" si="8">SUM(GW19:GW27)</f>
        <v>2629</v>
      </c>
      <c r="GX28" s="13">
        <f t="shared" si="8"/>
        <v>2599</v>
      </c>
      <c r="GY28" s="13">
        <f t="shared" si="8"/>
        <v>2557</v>
      </c>
      <c r="GZ28" s="13">
        <f t="shared" si="8"/>
        <v>2435</v>
      </c>
      <c r="HA28" s="13">
        <f t="shared" si="8"/>
        <v>2395</v>
      </c>
      <c r="HB28" s="13">
        <f t="shared" si="8"/>
        <v>2264</v>
      </c>
      <c r="HC28" s="13">
        <f t="shared" si="8"/>
        <v>2127</v>
      </c>
      <c r="HD28" s="13">
        <f t="shared" si="8"/>
        <v>1861</v>
      </c>
      <c r="HE28" s="13">
        <f t="shared" si="8"/>
        <v>1805</v>
      </c>
      <c r="HF28" s="13">
        <f t="shared" si="8"/>
        <v>1886</v>
      </c>
      <c r="HG28" s="13">
        <f t="shared" si="8"/>
        <v>1874</v>
      </c>
      <c r="HH28" s="13">
        <f t="shared" si="8"/>
        <v>1943</v>
      </c>
      <c r="HI28" s="13">
        <f t="shared" ref="HI28:HQ28" si="9">SUM(HI19:HI27)</f>
        <v>1889</v>
      </c>
      <c r="HJ28" s="13">
        <f t="shared" si="9"/>
        <v>1805</v>
      </c>
      <c r="HK28" s="13">
        <f t="shared" si="9"/>
        <v>1826</v>
      </c>
      <c r="HL28" s="13">
        <f t="shared" si="9"/>
        <v>1855</v>
      </c>
      <c r="HM28" s="13">
        <f t="shared" si="9"/>
        <v>1849</v>
      </c>
      <c r="HN28" s="13">
        <f t="shared" si="9"/>
        <v>1725</v>
      </c>
      <c r="HO28" s="13">
        <f t="shared" si="9"/>
        <v>1621</v>
      </c>
      <c r="HP28" s="13">
        <f t="shared" si="9"/>
        <v>1379</v>
      </c>
      <c r="HQ28" s="13">
        <f t="shared" si="9"/>
        <v>1388</v>
      </c>
      <c r="HR28" s="13">
        <f t="shared" ref="HR28:HX28" si="10">SUM(HR19:HR27)</f>
        <v>1407</v>
      </c>
      <c r="HS28" s="13">
        <f t="shared" si="10"/>
        <v>1422</v>
      </c>
      <c r="HT28" s="13">
        <f t="shared" si="10"/>
        <v>1435</v>
      </c>
      <c r="HU28" s="13">
        <f t="shared" si="10"/>
        <v>1456</v>
      </c>
      <c r="HV28" s="13">
        <f t="shared" si="10"/>
        <v>1522</v>
      </c>
      <c r="HW28" s="13">
        <f t="shared" si="10"/>
        <v>1561</v>
      </c>
      <c r="HX28" s="163">
        <f t="shared" si="10"/>
        <v>1540</v>
      </c>
      <c r="HY28" s="13">
        <f t="shared" ref="HY28:ID28" si="11">SUM(HY19:HY27)</f>
        <v>1470</v>
      </c>
      <c r="HZ28" s="13">
        <f t="shared" si="11"/>
        <v>1418</v>
      </c>
      <c r="IA28" s="13">
        <f t="shared" si="11"/>
        <v>1321</v>
      </c>
      <c r="IB28" s="13">
        <f t="shared" si="11"/>
        <v>1182</v>
      </c>
      <c r="IC28" s="13">
        <f t="shared" si="11"/>
        <v>1210</v>
      </c>
      <c r="ID28" s="13">
        <f t="shared" si="11"/>
        <v>1220</v>
      </c>
      <c r="IE28" s="13">
        <f t="shared" ref="IE28:IJ28" si="12">SUM(IE19:IE27)</f>
        <v>1180</v>
      </c>
      <c r="IF28" s="13">
        <f t="shared" si="12"/>
        <v>1190</v>
      </c>
      <c r="IG28" s="13">
        <f t="shared" si="12"/>
        <v>1166</v>
      </c>
      <c r="IH28" s="13">
        <f t="shared" si="12"/>
        <v>1142</v>
      </c>
      <c r="II28" s="13">
        <f t="shared" si="12"/>
        <v>1215</v>
      </c>
      <c r="IJ28" s="248">
        <f t="shared" si="12"/>
        <v>1247</v>
      </c>
    </row>
    <row r="29" spans="1:244" s="161" customFormat="1" ht="14.25" customHeight="1" x14ac:dyDescent="0.35">
      <c r="A29" s="214" t="s">
        <v>266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42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>
        <f t="shared" ref="DU29:HH29" si="13">DU25+DU24+DU23+DU22</f>
        <v>363</v>
      </c>
      <c r="DV29" s="13">
        <f t="shared" si="13"/>
        <v>379</v>
      </c>
      <c r="DW29" s="13">
        <f t="shared" si="13"/>
        <v>377</v>
      </c>
      <c r="DX29" s="13">
        <f t="shared" si="13"/>
        <v>271</v>
      </c>
      <c r="DY29" s="13">
        <f t="shared" si="13"/>
        <v>333</v>
      </c>
      <c r="DZ29" s="13">
        <f t="shared" si="13"/>
        <v>366</v>
      </c>
      <c r="EA29" s="13">
        <f t="shared" si="13"/>
        <v>447</v>
      </c>
      <c r="EB29" s="13">
        <f t="shared" si="13"/>
        <v>462</v>
      </c>
      <c r="EC29" s="13">
        <f t="shared" si="13"/>
        <v>423</v>
      </c>
      <c r="ED29" s="13">
        <f t="shared" si="13"/>
        <v>385</v>
      </c>
      <c r="EE29" s="13">
        <f t="shared" si="13"/>
        <v>368</v>
      </c>
      <c r="EF29" s="13">
        <f t="shared" si="13"/>
        <v>403</v>
      </c>
      <c r="EG29" s="13">
        <f t="shared" si="13"/>
        <v>396</v>
      </c>
      <c r="EH29" s="13">
        <f t="shared" si="13"/>
        <v>384</v>
      </c>
      <c r="EI29" s="13">
        <f t="shared" si="13"/>
        <v>363</v>
      </c>
      <c r="EJ29" s="13">
        <f t="shared" si="13"/>
        <v>269</v>
      </c>
      <c r="EK29" s="13">
        <f t="shared" si="13"/>
        <v>330</v>
      </c>
      <c r="EL29" s="13">
        <f t="shared" si="13"/>
        <v>367</v>
      </c>
      <c r="EM29" s="13">
        <f t="shared" si="13"/>
        <v>412</v>
      </c>
      <c r="EN29" s="13">
        <f t="shared" si="13"/>
        <v>475</v>
      </c>
      <c r="EO29" s="13">
        <f t="shared" si="13"/>
        <v>429</v>
      </c>
      <c r="EP29" s="13">
        <f t="shared" si="13"/>
        <v>391</v>
      </c>
      <c r="EQ29" s="13">
        <f t="shared" si="13"/>
        <v>402</v>
      </c>
      <c r="ER29" s="13">
        <f t="shared" si="13"/>
        <v>407</v>
      </c>
      <c r="ES29" s="13">
        <f t="shared" si="13"/>
        <v>435</v>
      </c>
      <c r="ET29" s="13">
        <f t="shared" si="13"/>
        <v>444</v>
      </c>
      <c r="EU29" s="13">
        <f t="shared" si="13"/>
        <v>400</v>
      </c>
      <c r="EV29" s="13">
        <f t="shared" si="13"/>
        <v>335</v>
      </c>
      <c r="EW29" s="13">
        <f t="shared" si="13"/>
        <v>345</v>
      </c>
      <c r="EX29" s="13">
        <f t="shared" si="13"/>
        <v>370</v>
      </c>
      <c r="EY29" s="13">
        <f t="shared" si="13"/>
        <v>395</v>
      </c>
      <c r="EZ29" s="13">
        <f t="shared" si="13"/>
        <v>434</v>
      </c>
      <c r="FA29" s="13">
        <f t="shared" si="13"/>
        <v>445</v>
      </c>
      <c r="FB29" s="13">
        <f t="shared" si="13"/>
        <v>389</v>
      </c>
      <c r="FC29" s="13">
        <f t="shared" si="13"/>
        <v>416</v>
      </c>
      <c r="FD29" s="13">
        <f t="shared" si="13"/>
        <v>431</v>
      </c>
      <c r="FE29" s="13">
        <f t="shared" si="13"/>
        <v>426</v>
      </c>
      <c r="FF29" s="13">
        <f t="shared" si="13"/>
        <v>366</v>
      </c>
      <c r="FG29" s="13">
        <f t="shared" si="13"/>
        <v>370</v>
      </c>
      <c r="FH29" s="13">
        <f t="shared" si="13"/>
        <v>267</v>
      </c>
      <c r="FI29" s="13">
        <f t="shared" si="13"/>
        <v>330</v>
      </c>
      <c r="FJ29" s="13">
        <f t="shared" si="13"/>
        <v>367</v>
      </c>
      <c r="FK29" s="13">
        <f t="shared" si="13"/>
        <v>451</v>
      </c>
      <c r="FL29" s="13">
        <f t="shared" si="13"/>
        <v>473</v>
      </c>
      <c r="FM29" s="13">
        <f t="shared" si="13"/>
        <v>461</v>
      </c>
      <c r="FN29" s="13">
        <f t="shared" si="13"/>
        <v>410</v>
      </c>
      <c r="FO29" s="13">
        <f t="shared" si="13"/>
        <v>422</v>
      </c>
      <c r="FP29" s="13">
        <f t="shared" si="13"/>
        <v>419</v>
      </c>
      <c r="FQ29" s="13">
        <f t="shared" si="13"/>
        <v>442</v>
      </c>
      <c r="FR29" s="13">
        <f t="shared" si="13"/>
        <v>413</v>
      </c>
      <c r="FS29" s="13">
        <f t="shared" si="13"/>
        <v>390</v>
      </c>
      <c r="FT29" s="13">
        <f t="shared" si="13"/>
        <v>280</v>
      </c>
      <c r="FU29" s="13">
        <f t="shared" si="13"/>
        <v>304</v>
      </c>
      <c r="FV29" s="13">
        <f t="shared" si="13"/>
        <v>394</v>
      </c>
      <c r="FW29" s="13">
        <f t="shared" si="13"/>
        <v>414</v>
      </c>
      <c r="FX29" s="13">
        <f t="shared" si="13"/>
        <v>439</v>
      </c>
      <c r="FY29" s="13">
        <f t="shared" si="13"/>
        <v>435</v>
      </c>
      <c r="FZ29" s="13">
        <f t="shared" si="13"/>
        <v>390</v>
      </c>
      <c r="GA29" s="13">
        <f t="shared" si="13"/>
        <v>424</v>
      </c>
      <c r="GB29" s="13">
        <f t="shared" si="13"/>
        <v>416</v>
      </c>
      <c r="GC29" s="13">
        <f t="shared" si="13"/>
        <v>367</v>
      </c>
      <c r="GD29" s="13">
        <f t="shared" si="13"/>
        <v>335</v>
      </c>
      <c r="GE29" s="13">
        <f t="shared" si="13"/>
        <v>345</v>
      </c>
      <c r="GF29" s="13">
        <f t="shared" si="13"/>
        <v>254</v>
      </c>
      <c r="GG29" s="13">
        <f t="shared" si="13"/>
        <v>323</v>
      </c>
      <c r="GH29" s="13">
        <f t="shared" si="13"/>
        <v>380</v>
      </c>
      <c r="GI29" s="13">
        <f t="shared" si="13"/>
        <v>451</v>
      </c>
      <c r="GJ29" s="13">
        <f t="shared" si="13"/>
        <v>459</v>
      </c>
      <c r="GK29" s="13">
        <f t="shared" si="13"/>
        <v>423</v>
      </c>
      <c r="GL29" s="13">
        <f t="shared" si="13"/>
        <v>405</v>
      </c>
      <c r="GM29" s="13">
        <f t="shared" si="13"/>
        <v>454</v>
      </c>
      <c r="GN29" s="13">
        <f t="shared" si="13"/>
        <v>435</v>
      </c>
      <c r="GO29" s="13">
        <f t="shared" si="13"/>
        <v>430</v>
      </c>
      <c r="GP29" s="13">
        <f t="shared" si="13"/>
        <v>471</v>
      </c>
      <c r="GQ29" s="13">
        <f t="shared" si="13"/>
        <v>402</v>
      </c>
      <c r="GR29" s="13">
        <f t="shared" si="13"/>
        <v>327</v>
      </c>
      <c r="GS29" s="13">
        <f t="shared" si="13"/>
        <v>381</v>
      </c>
      <c r="GT29" s="13">
        <f t="shared" si="13"/>
        <v>500</v>
      </c>
      <c r="GU29" s="13">
        <f t="shared" si="13"/>
        <v>442</v>
      </c>
      <c r="GV29" s="13">
        <f t="shared" si="13"/>
        <v>374</v>
      </c>
      <c r="GW29" s="13">
        <f t="shared" si="13"/>
        <v>549</v>
      </c>
      <c r="GX29" s="13">
        <f t="shared" si="13"/>
        <v>843</v>
      </c>
      <c r="GY29" s="13">
        <f t="shared" si="13"/>
        <v>914</v>
      </c>
      <c r="GZ29" s="13">
        <f t="shared" si="13"/>
        <v>989</v>
      </c>
      <c r="HA29" s="13">
        <f t="shared" si="13"/>
        <v>978</v>
      </c>
      <c r="HB29" s="13">
        <f t="shared" si="13"/>
        <v>926</v>
      </c>
      <c r="HC29" s="13">
        <f t="shared" si="13"/>
        <v>841</v>
      </c>
      <c r="HD29" s="13">
        <f t="shared" si="13"/>
        <v>709</v>
      </c>
      <c r="HE29" s="13">
        <f t="shared" si="13"/>
        <v>766</v>
      </c>
      <c r="HF29" s="13">
        <f t="shared" si="13"/>
        <v>825</v>
      </c>
      <c r="HG29" s="13">
        <f t="shared" si="13"/>
        <v>883</v>
      </c>
      <c r="HH29" s="13">
        <f t="shared" si="13"/>
        <v>923</v>
      </c>
      <c r="HI29" s="13">
        <f t="shared" ref="HI29:HQ29" si="14">HI25+HI24+HI23+HI22</f>
        <v>856</v>
      </c>
      <c r="HJ29" s="13">
        <f t="shared" si="14"/>
        <v>728</v>
      </c>
      <c r="HK29" s="13">
        <f t="shared" si="14"/>
        <v>708</v>
      </c>
      <c r="HL29" s="13">
        <f t="shared" si="14"/>
        <v>739</v>
      </c>
      <c r="HM29" s="13">
        <f t="shared" si="14"/>
        <v>783</v>
      </c>
      <c r="HN29" s="13">
        <f t="shared" si="14"/>
        <v>776</v>
      </c>
      <c r="HO29" s="13">
        <f t="shared" si="14"/>
        <v>734</v>
      </c>
      <c r="HP29" s="13">
        <f t="shared" si="14"/>
        <v>614</v>
      </c>
      <c r="HQ29" s="13">
        <f t="shared" si="14"/>
        <v>651</v>
      </c>
      <c r="HR29" s="13">
        <f t="shared" ref="HR29:HX29" si="15">HR25+HR24+HR23+HR22</f>
        <v>711</v>
      </c>
      <c r="HS29" s="13">
        <f t="shared" si="15"/>
        <v>686</v>
      </c>
      <c r="HT29" s="13">
        <f t="shared" si="15"/>
        <v>663</v>
      </c>
      <c r="HU29" s="13">
        <f t="shared" si="15"/>
        <v>557</v>
      </c>
      <c r="HV29" s="13">
        <f t="shared" si="15"/>
        <v>482</v>
      </c>
      <c r="HW29" s="13">
        <f t="shared" si="15"/>
        <v>488</v>
      </c>
      <c r="HX29" s="163">
        <f t="shared" si="15"/>
        <v>483</v>
      </c>
      <c r="HY29" s="13">
        <f t="shared" ref="HY29:ID29" si="16">HY25+HY24+HY23+HY22</f>
        <v>471</v>
      </c>
      <c r="HZ29" s="13">
        <f t="shared" si="16"/>
        <v>424</v>
      </c>
      <c r="IA29" s="13">
        <f t="shared" si="16"/>
        <v>365</v>
      </c>
      <c r="IB29" s="13">
        <f t="shared" si="16"/>
        <v>308</v>
      </c>
      <c r="IC29" s="13">
        <f t="shared" si="16"/>
        <v>402</v>
      </c>
      <c r="ID29" s="13">
        <f t="shared" si="16"/>
        <v>430</v>
      </c>
      <c r="IE29" s="13">
        <f t="shared" ref="IE29:IJ29" si="17">IE25+IE24+IE23+IE22</f>
        <v>419</v>
      </c>
      <c r="IF29" s="13">
        <f t="shared" si="17"/>
        <v>418</v>
      </c>
      <c r="IG29" s="13">
        <f t="shared" si="17"/>
        <v>399</v>
      </c>
      <c r="IH29" s="13">
        <f t="shared" si="17"/>
        <v>353</v>
      </c>
      <c r="II29" s="13">
        <f t="shared" si="17"/>
        <v>373</v>
      </c>
      <c r="IJ29" s="248">
        <f t="shared" si="17"/>
        <v>405</v>
      </c>
    </row>
    <row r="30" spans="1:244" s="166" customFormat="1" ht="14.25" customHeight="1" x14ac:dyDescent="0.35">
      <c r="A30" s="209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126"/>
      <c r="AZ30" s="127">
        <f t="shared" ref="AZ30:FQ30" si="18">AZ36</f>
        <v>39300</v>
      </c>
      <c r="BA30" s="127">
        <f t="shared" si="18"/>
        <v>39331</v>
      </c>
      <c r="BB30" s="127">
        <f t="shared" si="18"/>
        <v>39361</v>
      </c>
      <c r="BC30" s="127">
        <f t="shared" si="18"/>
        <v>39392</v>
      </c>
      <c r="BD30" s="127">
        <f t="shared" si="18"/>
        <v>39422</v>
      </c>
      <c r="BE30" s="127">
        <f t="shared" si="18"/>
        <v>39453</v>
      </c>
      <c r="BF30" s="127">
        <f t="shared" si="18"/>
        <v>39484</v>
      </c>
      <c r="BG30" s="127">
        <f t="shared" si="18"/>
        <v>39513</v>
      </c>
      <c r="BH30" s="127">
        <f t="shared" si="18"/>
        <v>39544</v>
      </c>
      <c r="BI30" s="127">
        <f t="shared" si="18"/>
        <v>39574</v>
      </c>
      <c r="BJ30" s="127">
        <f t="shared" si="18"/>
        <v>39605</v>
      </c>
      <c r="BK30" s="127">
        <f t="shared" si="18"/>
        <v>39635</v>
      </c>
      <c r="BL30" s="127">
        <f t="shared" si="18"/>
        <v>39666</v>
      </c>
      <c r="BM30" s="127">
        <f t="shared" si="18"/>
        <v>39697</v>
      </c>
      <c r="BN30" s="127">
        <f t="shared" si="18"/>
        <v>39727</v>
      </c>
      <c r="BO30" s="127">
        <f t="shared" si="18"/>
        <v>39758</v>
      </c>
      <c r="BP30" s="127">
        <f t="shared" si="18"/>
        <v>39788</v>
      </c>
      <c r="BQ30" s="127">
        <f t="shared" si="18"/>
        <v>39819</v>
      </c>
      <c r="BR30" s="127">
        <f t="shared" si="18"/>
        <v>39850</v>
      </c>
      <c r="BS30" s="127">
        <f t="shared" si="18"/>
        <v>39878</v>
      </c>
      <c r="BT30" s="127">
        <f t="shared" si="18"/>
        <v>39909</v>
      </c>
      <c r="BU30" s="127">
        <f t="shared" si="18"/>
        <v>39939</v>
      </c>
      <c r="BV30" s="127">
        <f t="shared" si="18"/>
        <v>39970</v>
      </c>
      <c r="BW30" s="127">
        <f t="shared" si="18"/>
        <v>40000</v>
      </c>
      <c r="BX30" s="127">
        <f t="shared" si="18"/>
        <v>40031</v>
      </c>
      <c r="BY30" s="127">
        <f t="shared" si="18"/>
        <v>40062</v>
      </c>
      <c r="BZ30" s="127">
        <f t="shared" si="18"/>
        <v>40092</v>
      </c>
      <c r="CA30" s="127">
        <f t="shared" si="18"/>
        <v>40123</v>
      </c>
      <c r="CB30" s="127">
        <f t="shared" si="18"/>
        <v>40153</v>
      </c>
      <c r="CC30" s="127">
        <f t="shared" si="18"/>
        <v>40184</v>
      </c>
      <c r="CD30" s="127">
        <f t="shared" si="18"/>
        <v>40215</v>
      </c>
      <c r="CE30" s="127">
        <f t="shared" si="18"/>
        <v>40243</v>
      </c>
      <c r="CF30" s="127">
        <f t="shared" si="18"/>
        <v>40274</v>
      </c>
      <c r="CG30" s="127">
        <f t="shared" si="18"/>
        <v>40304</v>
      </c>
      <c r="CH30" s="127">
        <f t="shared" si="18"/>
        <v>40335</v>
      </c>
      <c r="CI30" s="127">
        <f t="shared" si="18"/>
        <v>40365</v>
      </c>
      <c r="CJ30" s="127">
        <f t="shared" si="18"/>
        <v>40396</v>
      </c>
      <c r="CK30" s="127">
        <f t="shared" si="18"/>
        <v>40427</v>
      </c>
      <c r="CL30" s="127">
        <f t="shared" si="18"/>
        <v>40457</v>
      </c>
      <c r="CM30" s="127">
        <f t="shared" si="18"/>
        <v>40488</v>
      </c>
      <c r="CN30" s="127">
        <f t="shared" si="18"/>
        <v>40518</v>
      </c>
      <c r="CO30" s="127">
        <f t="shared" si="18"/>
        <v>40549</v>
      </c>
      <c r="CP30" s="127">
        <f t="shared" si="18"/>
        <v>40580</v>
      </c>
      <c r="CQ30" s="127">
        <f t="shared" si="18"/>
        <v>40608</v>
      </c>
      <c r="CR30" s="127">
        <f t="shared" si="18"/>
        <v>40639</v>
      </c>
      <c r="CS30" s="127">
        <f t="shared" si="18"/>
        <v>40669</v>
      </c>
      <c r="CT30" s="127">
        <f t="shared" si="18"/>
        <v>40700</v>
      </c>
      <c r="CU30" s="127">
        <f t="shared" si="18"/>
        <v>40730</v>
      </c>
      <c r="CV30" s="127">
        <f t="shared" si="18"/>
        <v>40761</v>
      </c>
      <c r="CW30" s="127">
        <f t="shared" si="18"/>
        <v>40792</v>
      </c>
      <c r="CX30" s="127">
        <f t="shared" si="18"/>
        <v>40822</v>
      </c>
      <c r="CY30" s="127">
        <f t="shared" si="18"/>
        <v>40853</v>
      </c>
      <c r="CZ30" s="127">
        <f t="shared" si="18"/>
        <v>40883</v>
      </c>
      <c r="DA30" s="127">
        <f t="shared" si="18"/>
        <v>40914</v>
      </c>
      <c r="DB30" s="127">
        <f t="shared" si="18"/>
        <v>40945</v>
      </c>
      <c r="DC30" s="127">
        <f t="shared" si="18"/>
        <v>40974</v>
      </c>
      <c r="DD30" s="127">
        <f t="shared" si="18"/>
        <v>41005</v>
      </c>
      <c r="DE30" s="127">
        <f t="shared" si="18"/>
        <v>41035</v>
      </c>
      <c r="DF30" s="127">
        <f t="shared" si="18"/>
        <v>41066</v>
      </c>
      <c r="DG30" s="127">
        <f t="shared" si="18"/>
        <v>41096</v>
      </c>
      <c r="DH30" s="127">
        <f t="shared" si="18"/>
        <v>41127</v>
      </c>
      <c r="DI30" s="127">
        <f t="shared" si="18"/>
        <v>41158</v>
      </c>
      <c r="DJ30" s="127">
        <f t="shared" si="18"/>
        <v>41188</v>
      </c>
      <c r="DK30" s="127">
        <f t="shared" si="18"/>
        <v>41219</v>
      </c>
      <c r="DL30" s="127">
        <f t="shared" si="18"/>
        <v>41249</v>
      </c>
      <c r="DM30" s="127">
        <f t="shared" si="18"/>
        <v>41280</v>
      </c>
      <c r="DN30" s="127">
        <f t="shared" si="18"/>
        <v>41311</v>
      </c>
      <c r="DO30" s="127">
        <f t="shared" si="18"/>
        <v>41339</v>
      </c>
      <c r="DP30" s="127">
        <f t="shared" si="18"/>
        <v>41370</v>
      </c>
      <c r="DQ30" s="127">
        <f t="shared" si="18"/>
        <v>41400</v>
      </c>
      <c r="DR30" s="127">
        <f t="shared" si="18"/>
        <v>41431</v>
      </c>
      <c r="DS30" s="127">
        <f t="shared" si="18"/>
        <v>41461</v>
      </c>
      <c r="DT30" s="127">
        <f t="shared" si="18"/>
        <v>41492</v>
      </c>
      <c r="DU30" s="127">
        <f t="shared" si="18"/>
        <v>41523</v>
      </c>
      <c r="DV30" s="127">
        <f t="shared" si="18"/>
        <v>41553</v>
      </c>
      <c r="DW30" s="127">
        <f t="shared" si="18"/>
        <v>41584</v>
      </c>
      <c r="DX30" s="127">
        <f t="shared" si="18"/>
        <v>41614</v>
      </c>
      <c r="DY30" s="127">
        <f t="shared" si="18"/>
        <v>41645</v>
      </c>
      <c r="DZ30" s="127">
        <f t="shared" si="18"/>
        <v>41676</v>
      </c>
      <c r="EA30" s="127">
        <f t="shared" si="18"/>
        <v>41704</v>
      </c>
      <c r="EB30" s="127">
        <f t="shared" si="18"/>
        <v>41735</v>
      </c>
      <c r="EC30" s="127">
        <f t="shared" si="18"/>
        <v>41765</v>
      </c>
      <c r="ED30" s="127">
        <f t="shared" si="18"/>
        <v>41796</v>
      </c>
      <c r="EE30" s="127">
        <f t="shared" si="18"/>
        <v>41826</v>
      </c>
      <c r="EF30" s="127">
        <f t="shared" si="18"/>
        <v>41857</v>
      </c>
      <c r="EG30" s="127">
        <f t="shared" si="18"/>
        <v>41888</v>
      </c>
      <c r="EH30" s="127">
        <f t="shared" si="18"/>
        <v>41918</v>
      </c>
      <c r="EI30" s="127">
        <f t="shared" si="18"/>
        <v>41949</v>
      </c>
      <c r="EJ30" s="127">
        <f t="shared" si="18"/>
        <v>41979</v>
      </c>
      <c r="EK30" s="127">
        <f t="shared" si="18"/>
        <v>42010</v>
      </c>
      <c r="EL30" s="127">
        <f t="shared" si="18"/>
        <v>42041</v>
      </c>
      <c r="EM30" s="127">
        <f t="shared" si="18"/>
        <v>42069</v>
      </c>
      <c r="EN30" s="127">
        <f t="shared" si="18"/>
        <v>42100</v>
      </c>
      <c r="EO30" s="127">
        <f t="shared" si="18"/>
        <v>42130</v>
      </c>
      <c r="EP30" s="127">
        <f t="shared" si="18"/>
        <v>42161</v>
      </c>
      <c r="EQ30" s="127">
        <f t="shared" si="18"/>
        <v>42191</v>
      </c>
      <c r="ER30" s="127">
        <f t="shared" si="18"/>
        <v>42222</v>
      </c>
      <c r="ES30" s="127">
        <f t="shared" si="18"/>
        <v>42253</v>
      </c>
      <c r="ET30" s="127">
        <f t="shared" si="18"/>
        <v>42283</v>
      </c>
      <c r="EU30" s="127">
        <f t="shared" si="18"/>
        <v>42314</v>
      </c>
      <c r="EV30" s="127">
        <f t="shared" si="18"/>
        <v>42344</v>
      </c>
      <c r="EW30" s="127">
        <f t="shared" si="18"/>
        <v>42375</v>
      </c>
      <c r="EX30" s="127">
        <f t="shared" si="18"/>
        <v>42406</v>
      </c>
      <c r="EY30" s="127">
        <f t="shared" si="18"/>
        <v>42435</v>
      </c>
      <c r="EZ30" s="127">
        <f t="shared" si="18"/>
        <v>42466</v>
      </c>
      <c r="FA30" s="127">
        <f t="shared" si="18"/>
        <v>42496</v>
      </c>
      <c r="FB30" s="127">
        <f t="shared" si="18"/>
        <v>42527</v>
      </c>
      <c r="FC30" s="127">
        <f t="shared" si="18"/>
        <v>42557</v>
      </c>
      <c r="FD30" s="127">
        <f t="shared" si="18"/>
        <v>42588</v>
      </c>
      <c r="FE30" s="127">
        <f t="shared" si="18"/>
        <v>42619</v>
      </c>
      <c r="FF30" s="127">
        <f t="shared" si="18"/>
        <v>42649</v>
      </c>
      <c r="FG30" s="127">
        <f t="shared" si="18"/>
        <v>42680</v>
      </c>
      <c r="FH30" s="127">
        <f t="shared" si="18"/>
        <v>42710</v>
      </c>
      <c r="FI30" s="127">
        <f t="shared" si="18"/>
        <v>42741</v>
      </c>
      <c r="FJ30" s="127">
        <f t="shared" si="18"/>
        <v>42772</v>
      </c>
      <c r="FK30" s="127">
        <f t="shared" si="18"/>
        <v>42800</v>
      </c>
      <c r="FL30" s="127">
        <f t="shared" si="18"/>
        <v>42831</v>
      </c>
      <c r="FM30" s="127">
        <f t="shared" si="18"/>
        <v>42861</v>
      </c>
      <c r="FN30" s="127">
        <f t="shared" si="18"/>
        <v>42892</v>
      </c>
      <c r="FO30" s="127">
        <f t="shared" si="18"/>
        <v>42922</v>
      </c>
      <c r="FP30" s="127">
        <f t="shared" si="18"/>
        <v>42953</v>
      </c>
      <c r="FQ30" s="128">
        <f t="shared" si="18"/>
        <v>42984</v>
      </c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</row>
    <row r="31" spans="1:244" s="161" customFormat="1" ht="14.25" customHeight="1" x14ac:dyDescent="0.35">
      <c r="A31" s="214" t="s">
        <v>392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42"/>
      <c r="AZ31" s="13">
        <f t="shared" ref="AZ31:HI31" si="19">AZ21-AZ22</f>
        <v>2719</v>
      </c>
      <c r="BA31" s="13">
        <f t="shared" si="19"/>
        <v>2712</v>
      </c>
      <c r="BB31" s="13">
        <f t="shared" si="19"/>
        <v>2667</v>
      </c>
      <c r="BC31" s="13">
        <f t="shared" si="19"/>
        <v>2657</v>
      </c>
      <c r="BD31" s="13">
        <f t="shared" si="19"/>
        <v>2599</v>
      </c>
      <c r="BE31" s="13">
        <f t="shared" si="19"/>
        <v>2350</v>
      </c>
      <c r="BF31" s="13">
        <f t="shared" si="19"/>
        <v>2454</v>
      </c>
      <c r="BG31" s="13">
        <f t="shared" si="19"/>
        <v>2499</v>
      </c>
      <c r="BH31" s="13">
        <f t="shared" si="19"/>
        <v>2627</v>
      </c>
      <c r="BI31" s="13">
        <f t="shared" si="19"/>
        <v>2527</v>
      </c>
      <c r="BJ31" s="13">
        <f t="shared" si="19"/>
        <v>2553</v>
      </c>
      <c r="BK31" s="13">
        <f t="shared" si="19"/>
        <v>2559</v>
      </c>
      <c r="BL31" s="13">
        <f t="shared" si="19"/>
        <v>2420</v>
      </c>
      <c r="BM31" s="13">
        <f t="shared" si="19"/>
        <v>2500</v>
      </c>
      <c r="BN31" s="13">
        <f t="shared" si="19"/>
        <v>2500</v>
      </c>
      <c r="BO31" s="13">
        <f t="shared" si="19"/>
        <v>2487</v>
      </c>
      <c r="BP31" s="13">
        <f t="shared" si="19"/>
        <v>2226</v>
      </c>
      <c r="BQ31" s="13">
        <f t="shared" si="19"/>
        <v>2331</v>
      </c>
      <c r="BR31" s="13">
        <f t="shared" si="19"/>
        <v>2373</v>
      </c>
      <c r="BS31" s="13">
        <f t="shared" si="19"/>
        <v>2468</v>
      </c>
      <c r="BT31" s="13">
        <f t="shared" si="19"/>
        <v>2476</v>
      </c>
      <c r="BU31" s="13">
        <f t="shared" si="19"/>
        <v>2484</v>
      </c>
      <c r="BV31" s="13">
        <f t="shared" si="19"/>
        <v>2439</v>
      </c>
      <c r="BW31" s="13">
        <f t="shared" si="19"/>
        <v>2423</v>
      </c>
      <c r="BX31" s="13">
        <f t="shared" si="19"/>
        <v>2419</v>
      </c>
      <c r="BY31" s="13">
        <f t="shared" si="19"/>
        <v>2383</v>
      </c>
      <c r="BZ31" s="13">
        <f t="shared" si="19"/>
        <v>2373</v>
      </c>
      <c r="CA31" s="13">
        <f t="shared" si="19"/>
        <v>2289</v>
      </c>
      <c r="CB31" s="13">
        <f t="shared" si="19"/>
        <v>2028</v>
      </c>
      <c r="CC31" s="13">
        <f t="shared" si="19"/>
        <v>2084</v>
      </c>
      <c r="CD31" s="13">
        <f t="shared" si="19"/>
        <v>2181</v>
      </c>
      <c r="CE31" s="13">
        <f t="shared" si="19"/>
        <v>2282</v>
      </c>
      <c r="CF31" s="13">
        <f t="shared" si="19"/>
        <v>2324</v>
      </c>
      <c r="CG31" s="13">
        <f t="shared" si="19"/>
        <v>2362</v>
      </c>
      <c r="CH31" s="13">
        <f t="shared" si="19"/>
        <v>2283</v>
      </c>
      <c r="CI31" s="13">
        <f t="shared" si="19"/>
        <v>2280</v>
      </c>
      <c r="CJ31" s="13">
        <f t="shared" si="19"/>
        <v>2191</v>
      </c>
      <c r="CK31" s="13">
        <f t="shared" si="19"/>
        <v>2132</v>
      </c>
      <c r="CL31" s="13">
        <f t="shared" si="19"/>
        <v>2030</v>
      </c>
      <c r="CM31" s="13">
        <f t="shared" si="19"/>
        <v>1984</v>
      </c>
      <c r="CN31" s="13">
        <f t="shared" si="19"/>
        <v>1801</v>
      </c>
      <c r="CO31" s="13">
        <f t="shared" si="19"/>
        <v>1847</v>
      </c>
      <c r="CP31" s="13">
        <f t="shared" si="19"/>
        <v>1892</v>
      </c>
      <c r="CQ31" s="13">
        <f t="shared" si="19"/>
        <v>1965</v>
      </c>
      <c r="CR31" s="13">
        <f t="shared" si="19"/>
        <v>1949</v>
      </c>
      <c r="CS31" s="13">
        <f t="shared" si="19"/>
        <v>1963</v>
      </c>
      <c r="CT31" s="13">
        <f t="shared" si="19"/>
        <v>1938</v>
      </c>
      <c r="CU31" s="13">
        <f t="shared" si="19"/>
        <v>1880</v>
      </c>
      <c r="CV31" s="13">
        <f t="shared" si="19"/>
        <v>1849</v>
      </c>
      <c r="CW31" s="13">
        <f t="shared" si="19"/>
        <v>1784</v>
      </c>
      <c r="CX31" s="13">
        <f t="shared" si="19"/>
        <v>1872</v>
      </c>
      <c r="CY31" s="13">
        <f t="shared" si="19"/>
        <v>1770</v>
      </c>
      <c r="CZ31" s="13">
        <f t="shared" si="19"/>
        <v>1706</v>
      </c>
      <c r="DA31" s="13">
        <f t="shared" si="19"/>
        <v>1726</v>
      </c>
      <c r="DB31" s="13">
        <f t="shared" si="19"/>
        <v>1784</v>
      </c>
      <c r="DC31" s="13">
        <f t="shared" si="19"/>
        <v>1836</v>
      </c>
      <c r="DD31" s="13">
        <f t="shared" si="19"/>
        <v>1860</v>
      </c>
      <c r="DE31" s="13">
        <f t="shared" si="19"/>
        <v>1873</v>
      </c>
      <c r="DF31" s="13">
        <f t="shared" si="19"/>
        <v>1805</v>
      </c>
      <c r="DG31" s="13">
        <f t="shared" si="19"/>
        <v>1815</v>
      </c>
      <c r="DH31" s="13">
        <f t="shared" si="19"/>
        <v>1798</v>
      </c>
      <c r="DI31" s="13">
        <f t="shared" si="19"/>
        <v>1782</v>
      </c>
      <c r="DJ31" s="13">
        <f t="shared" si="19"/>
        <v>1806</v>
      </c>
      <c r="DK31" s="13">
        <f t="shared" si="19"/>
        <v>1772</v>
      </c>
      <c r="DL31" s="13">
        <f t="shared" si="19"/>
        <v>1640</v>
      </c>
      <c r="DM31" s="13">
        <f t="shared" si="19"/>
        <v>1714</v>
      </c>
      <c r="DN31" s="13">
        <f t="shared" si="19"/>
        <v>1783</v>
      </c>
      <c r="DO31" s="13">
        <f t="shared" si="19"/>
        <v>1830</v>
      </c>
      <c r="DP31" s="13">
        <f t="shared" si="19"/>
        <v>1899</v>
      </c>
      <c r="DQ31" s="13">
        <f t="shared" si="19"/>
        <v>1895</v>
      </c>
      <c r="DR31" s="13">
        <f t="shared" si="19"/>
        <v>1851</v>
      </c>
      <c r="DS31" s="13">
        <f t="shared" si="19"/>
        <v>1826</v>
      </c>
      <c r="DT31" s="13">
        <f t="shared" si="19"/>
        <v>1821</v>
      </c>
      <c r="DU31" s="13">
        <f t="shared" si="19"/>
        <v>1688</v>
      </c>
      <c r="DV31" s="13">
        <f t="shared" si="19"/>
        <v>1771</v>
      </c>
      <c r="DW31" s="13">
        <f t="shared" si="19"/>
        <v>1751</v>
      </c>
      <c r="DX31" s="13">
        <f t="shared" si="19"/>
        <v>1628</v>
      </c>
      <c r="DY31" s="13">
        <f t="shared" si="19"/>
        <v>1685</v>
      </c>
      <c r="DZ31" s="13">
        <f t="shared" si="19"/>
        <v>1765</v>
      </c>
      <c r="EA31" s="13">
        <f t="shared" si="19"/>
        <v>1893</v>
      </c>
      <c r="EB31" s="13">
        <f t="shared" si="19"/>
        <v>1899</v>
      </c>
      <c r="EC31" s="13">
        <f t="shared" si="19"/>
        <v>1954</v>
      </c>
      <c r="ED31" s="13">
        <f t="shared" si="19"/>
        <v>1959</v>
      </c>
      <c r="EE31" s="13">
        <f t="shared" si="19"/>
        <v>1850</v>
      </c>
      <c r="EF31" s="13">
        <f t="shared" si="19"/>
        <v>1964</v>
      </c>
      <c r="EG31" s="13">
        <f t="shared" si="19"/>
        <v>1908</v>
      </c>
      <c r="EH31" s="13">
        <f t="shared" si="19"/>
        <v>1883</v>
      </c>
      <c r="EI31" s="13">
        <f t="shared" si="19"/>
        <v>1874</v>
      </c>
      <c r="EJ31" s="13">
        <f t="shared" si="19"/>
        <v>1650</v>
      </c>
      <c r="EK31" s="13">
        <f t="shared" si="19"/>
        <v>1718</v>
      </c>
      <c r="EL31" s="13">
        <f t="shared" si="19"/>
        <v>1794</v>
      </c>
      <c r="EM31" s="13">
        <f t="shared" si="19"/>
        <v>1864</v>
      </c>
      <c r="EN31" s="13">
        <f t="shared" si="19"/>
        <v>1897</v>
      </c>
      <c r="EO31" s="13">
        <f t="shared" si="19"/>
        <v>1896</v>
      </c>
      <c r="EP31" s="13">
        <f t="shared" si="19"/>
        <v>1872</v>
      </c>
      <c r="EQ31" s="13">
        <f t="shared" si="19"/>
        <v>1828</v>
      </c>
      <c r="ER31" s="13">
        <f t="shared" si="19"/>
        <v>1828</v>
      </c>
      <c r="ES31" s="13">
        <f t="shared" si="19"/>
        <v>1794</v>
      </c>
      <c r="ET31" s="13">
        <f t="shared" si="19"/>
        <v>1751</v>
      </c>
      <c r="EU31" s="13">
        <f t="shared" si="19"/>
        <v>1692</v>
      </c>
      <c r="EV31" s="13">
        <f t="shared" si="19"/>
        <v>1551</v>
      </c>
      <c r="EW31" s="13">
        <f t="shared" si="19"/>
        <v>1576</v>
      </c>
      <c r="EX31" s="13">
        <f t="shared" si="19"/>
        <v>1649</v>
      </c>
      <c r="EY31" s="13">
        <f t="shared" si="19"/>
        <v>1753</v>
      </c>
      <c r="EZ31" s="13">
        <f t="shared" si="19"/>
        <v>1803</v>
      </c>
      <c r="FA31" s="13">
        <f t="shared" si="19"/>
        <v>1722</v>
      </c>
      <c r="FB31" s="13">
        <f t="shared" si="19"/>
        <v>1726</v>
      </c>
      <c r="FC31" s="13">
        <f t="shared" si="19"/>
        <v>1668</v>
      </c>
      <c r="FD31" s="13">
        <f t="shared" si="19"/>
        <v>1624</v>
      </c>
      <c r="FE31" s="13">
        <f t="shared" si="19"/>
        <v>1617</v>
      </c>
      <c r="FF31" s="13">
        <f t="shared" si="19"/>
        <v>1602</v>
      </c>
      <c r="FG31" s="13">
        <f t="shared" si="19"/>
        <v>1508</v>
      </c>
      <c r="FH31" s="13">
        <f t="shared" si="19"/>
        <v>1403</v>
      </c>
      <c r="FI31" s="13">
        <f t="shared" si="19"/>
        <v>1439</v>
      </c>
      <c r="FJ31" s="13">
        <f t="shared" si="19"/>
        <v>1494</v>
      </c>
      <c r="FK31" s="13">
        <f t="shared" si="19"/>
        <v>1499</v>
      </c>
      <c r="FL31" s="13">
        <f t="shared" si="19"/>
        <v>1526</v>
      </c>
      <c r="FM31" s="13">
        <f t="shared" si="19"/>
        <v>1540</v>
      </c>
      <c r="FN31" s="13">
        <f t="shared" si="19"/>
        <v>1508</v>
      </c>
      <c r="FO31" s="13">
        <f t="shared" si="19"/>
        <v>1498</v>
      </c>
      <c r="FP31" s="13">
        <f t="shared" si="19"/>
        <v>1504</v>
      </c>
      <c r="FQ31" s="13">
        <f t="shared" si="19"/>
        <v>1477</v>
      </c>
      <c r="FR31" s="13">
        <f t="shared" si="19"/>
        <v>1488</v>
      </c>
      <c r="FS31" s="13">
        <f t="shared" si="19"/>
        <v>1443</v>
      </c>
      <c r="FT31" s="13">
        <f t="shared" si="19"/>
        <v>1347</v>
      </c>
      <c r="FU31" s="13">
        <f t="shared" si="19"/>
        <v>1358</v>
      </c>
      <c r="FV31" s="13">
        <f t="shared" si="19"/>
        <v>1428</v>
      </c>
      <c r="FW31" s="13">
        <f t="shared" si="19"/>
        <v>1500</v>
      </c>
      <c r="FX31" s="13">
        <f t="shared" si="19"/>
        <v>1489</v>
      </c>
      <c r="FY31" s="13">
        <f t="shared" si="19"/>
        <v>1507</v>
      </c>
      <c r="FZ31" s="13">
        <f t="shared" si="19"/>
        <v>1459</v>
      </c>
      <c r="GA31" s="13">
        <f t="shared" si="19"/>
        <v>1455</v>
      </c>
      <c r="GB31" s="13">
        <f t="shared" si="19"/>
        <v>1519</v>
      </c>
      <c r="GC31" s="13">
        <f t="shared" si="19"/>
        <v>1498</v>
      </c>
      <c r="GD31" s="13">
        <f t="shared" si="19"/>
        <v>1523</v>
      </c>
      <c r="GE31" s="13">
        <f t="shared" si="19"/>
        <v>1507</v>
      </c>
      <c r="GF31" s="13">
        <f t="shared" si="19"/>
        <v>1434</v>
      </c>
      <c r="GG31" s="13">
        <f t="shared" si="19"/>
        <v>1487</v>
      </c>
      <c r="GH31" s="13">
        <f t="shared" si="19"/>
        <v>1547</v>
      </c>
      <c r="GI31" s="13">
        <f t="shared" si="19"/>
        <v>1641</v>
      </c>
      <c r="GJ31" s="13">
        <f t="shared" si="19"/>
        <v>1662</v>
      </c>
      <c r="GK31" s="13">
        <f t="shared" si="19"/>
        <v>1620</v>
      </c>
      <c r="GL31" s="13">
        <f t="shared" si="19"/>
        <v>1574</v>
      </c>
      <c r="GM31" s="13">
        <f t="shared" si="19"/>
        <v>1502</v>
      </c>
      <c r="GN31" s="13">
        <f t="shared" si="19"/>
        <v>1491</v>
      </c>
      <c r="GO31" s="13">
        <f t="shared" si="19"/>
        <v>1465</v>
      </c>
      <c r="GP31" s="13">
        <f t="shared" si="19"/>
        <v>1482</v>
      </c>
      <c r="GQ31" s="13">
        <f t="shared" si="19"/>
        <v>1493</v>
      </c>
      <c r="GR31" s="13">
        <f t="shared" si="19"/>
        <v>1336</v>
      </c>
      <c r="GS31" s="13">
        <f t="shared" si="19"/>
        <v>1330</v>
      </c>
      <c r="GT31" s="13">
        <f t="shared" si="19"/>
        <v>1324</v>
      </c>
      <c r="GU31" s="13">
        <f t="shared" si="19"/>
        <v>1356</v>
      </c>
      <c r="GV31" s="13">
        <f t="shared" si="19"/>
        <v>1316</v>
      </c>
      <c r="GW31" s="13">
        <f t="shared" si="19"/>
        <v>1233</v>
      </c>
      <c r="GX31" s="13">
        <f t="shared" si="19"/>
        <v>965</v>
      </c>
      <c r="GY31" s="13">
        <f t="shared" si="19"/>
        <v>873</v>
      </c>
      <c r="GZ31" s="13">
        <f t="shared" si="19"/>
        <v>715</v>
      </c>
      <c r="HA31" s="13">
        <f t="shared" si="19"/>
        <v>679</v>
      </c>
      <c r="HB31" s="13">
        <f t="shared" si="19"/>
        <v>646</v>
      </c>
      <c r="HC31" s="13">
        <f t="shared" si="19"/>
        <v>618</v>
      </c>
      <c r="HD31" s="13">
        <f t="shared" si="19"/>
        <v>556</v>
      </c>
      <c r="HE31" s="13">
        <f t="shared" si="19"/>
        <v>443</v>
      </c>
      <c r="HF31" s="13">
        <f t="shared" si="19"/>
        <v>413</v>
      </c>
      <c r="HG31" s="13">
        <v>359</v>
      </c>
      <c r="HH31" s="13">
        <f t="shared" si="19"/>
        <v>388</v>
      </c>
      <c r="HI31" s="13">
        <f t="shared" si="19"/>
        <v>400</v>
      </c>
      <c r="HJ31" s="13">
        <f>HJ21-HJ22</f>
        <v>422</v>
      </c>
      <c r="HK31" s="13">
        <f>HK21-HK22</f>
        <v>476</v>
      </c>
      <c r="HL31" s="13">
        <f t="shared" ref="HL31:HQ31" si="20">HL21-HL22</f>
        <v>500</v>
      </c>
      <c r="HM31" s="13">
        <v>497</v>
      </c>
      <c r="HN31" s="13">
        <f t="shared" si="20"/>
        <v>425</v>
      </c>
      <c r="HO31" s="13">
        <f t="shared" si="20"/>
        <v>377</v>
      </c>
      <c r="HP31" s="13">
        <f t="shared" si="20"/>
        <v>309</v>
      </c>
      <c r="HQ31" s="13">
        <f t="shared" si="20"/>
        <v>281</v>
      </c>
      <c r="HR31" s="13">
        <v>261</v>
      </c>
      <c r="HS31" s="13">
        <f t="shared" ref="HS31:ID31" si="21">HS21-HS22</f>
        <v>264</v>
      </c>
      <c r="HT31" s="13">
        <f t="shared" si="21"/>
        <v>322</v>
      </c>
      <c r="HU31" s="13">
        <f t="shared" si="21"/>
        <v>412</v>
      </c>
      <c r="HV31" s="13">
        <f t="shared" si="21"/>
        <v>529</v>
      </c>
      <c r="HW31" s="13">
        <f t="shared" si="21"/>
        <v>560</v>
      </c>
      <c r="HX31" s="163">
        <f t="shared" si="21"/>
        <v>546</v>
      </c>
      <c r="HY31" s="13">
        <f t="shared" si="21"/>
        <v>509</v>
      </c>
      <c r="HZ31" s="13">
        <f t="shared" si="21"/>
        <v>509</v>
      </c>
      <c r="IA31" s="13">
        <f t="shared" si="21"/>
        <v>529</v>
      </c>
      <c r="IB31" s="13">
        <f t="shared" si="21"/>
        <v>455</v>
      </c>
      <c r="IC31" s="13">
        <f t="shared" si="21"/>
        <v>391</v>
      </c>
      <c r="ID31" s="13">
        <f t="shared" si="21"/>
        <v>372</v>
      </c>
      <c r="IE31" s="13">
        <f t="shared" ref="IE31:IJ31" si="22">IE21-IE22</f>
        <v>356</v>
      </c>
      <c r="IF31" s="13">
        <f t="shared" si="22"/>
        <v>371</v>
      </c>
      <c r="IG31" s="13">
        <f t="shared" si="22"/>
        <v>382</v>
      </c>
      <c r="IH31" s="13">
        <f t="shared" si="22"/>
        <v>410</v>
      </c>
      <c r="II31" s="13">
        <f t="shared" si="22"/>
        <v>451</v>
      </c>
      <c r="IJ31" s="248">
        <f t="shared" si="22"/>
        <v>470</v>
      </c>
    </row>
    <row r="32" spans="1:244" s="161" customFormat="1" ht="14.25" customHeight="1" x14ac:dyDescent="0.35">
      <c r="A32" s="214" t="s">
        <v>393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42"/>
      <c r="AZ32" s="13">
        <f t="shared" ref="AZ32:HH32" si="23">AZ20-AZ23</f>
        <v>1710</v>
      </c>
      <c r="BA32" s="13">
        <f t="shared" si="23"/>
        <v>1631</v>
      </c>
      <c r="BB32" s="13">
        <f t="shared" si="23"/>
        <v>1630</v>
      </c>
      <c r="BC32" s="13">
        <f t="shared" si="23"/>
        <v>1667</v>
      </c>
      <c r="BD32" s="13">
        <f t="shared" si="23"/>
        <v>1611</v>
      </c>
      <c r="BE32" s="13">
        <f t="shared" si="23"/>
        <v>1428</v>
      </c>
      <c r="BF32" s="13">
        <f t="shared" si="23"/>
        <v>1477</v>
      </c>
      <c r="BG32" s="13">
        <f t="shared" si="23"/>
        <v>1508</v>
      </c>
      <c r="BH32" s="13">
        <f t="shared" si="23"/>
        <v>1559</v>
      </c>
      <c r="BI32" s="13">
        <f t="shared" si="23"/>
        <v>1550</v>
      </c>
      <c r="BJ32" s="13">
        <f t="shared" si="23"/>
        <v>1520</v>
      </c>
      <c r="BK32" s="13">
        <f t="shared" si="23"/>
        <v>1510</v>
      </c>
      <c r="BL32" s="13">
        <f t="shared" si="23"/>
        <v>1463</v>
      </c>
      <c r="BM32" s="13">
        <f t="shared" si="23"/>
        <v>1600</v>
      </c>
      <c r="BN32" s="13">
        <f t="shared" si="23"/>
        <v>1537</v>
      </c>
      <c r="BO32" s="13">
        <f t="shared" si="23"/>
        <v>1534</v>
      </c>
      <c r="BP32" s="13">
        <f t="shared" si="23"/>
        <v>1314</v>
      </c>
      <c r="BQ32" s="13">
        <f t="shared" si="23"/>
        <v>1304</v>
      </c>
      <c r="BR32" s="13">
        <f t="shared" si="23"/>
        <v>1364</v>
      </c>
      <c r="BS32" s="13">
        <f t="shared" si="23"/>
        <v>1328</v>
      </c>
      <c r="BT32" s="13">
        <f t="shared" si="23"/>
        <v>1388</v>
      </c>
      <c r="BU32" s="13">
        <f t="shared" si="23"/>
        <v>1465</v>
      </c>
      <c r="BV32" s="13">
        <f t="shared" si="23"/>
        <v>1535</v>
      </c>
      <c r="BW32" s="13">
        <f t="shared" si="23"/>
        <v>1575</v>
      </c>
      <c r="BX32" s="13">
        <f t="shared" si="23"/>
        <v>1577</v>
      </c>
      <c r="BY32" s="13">
        <f t="shared" si="23"/>
        <v>1553</v>
      </c>
      <c r="BZ32" s="13">
        <f t="shared" si="23"/>
        <v>1500</v>
      </c>
      <c r="CA32" s="13">
        <f t="shared" si="23"/>
        <v>1525</v>
      </c>
      <c r="CB32" s="13">
        <f t="shared" si="23"/>
        <v>1343</v>
      </c>
      <c r="CC32" s="13">
        <f t="shared" si="23"/>
        <v>1320</v>
      </c>
      <c r="CD32" s="13">
        <f t="shared" si="23"/>
        <v>1289</v>
      </c>
      <c r="CE32" s="13">
        <f t="shared" si="23"/>
        <v>1367</v>
      </c>
      <c r="CF32" s="13">
        <f t="shared" si="23"/>
        <v>1412</v>
      </c>
      <c r="CG32" s="13">
        <f t="shared" si="23"/>
        <v>1380</v>
      </c>
      <c r="CH32" s="13">
        <f t="shared" si="23"/>
        <v>1367</v>
      </c>
      <c r="CI32" s="13">
        <f t="shared" si="23"/>
        <v>1359</v>
      </c>
      <c r="CJ32" s="13">
        <f t="shared" si="23"/>
        <v>1325</v>
      </c>
      <c r="CK32" s="13">
        <f t="shared" si="23"/>
        <v>1268</v>
      </c>
      <c r="CL32" s="13">
        <f t="shared" si="23"/>
        <v>1235</v>
      </c>
      <c r="CM32" s="13">
        <f t="shared" si="23"/>
        <v>1200</v>
      </c>
      <c r="CN32" s="13">
        <f t="shared" si="23"/>
        <v>1065</v>
      </c>
      <c r="CO32" s="13">
        <f t="shared" si="23"/>
        <v>1101</v>
      </c>
      <c r="CP32" s="13">
        <f t="shared" si="23"/>
        <v>1094</v>
      </c>
      <c r="CQ32" s="13">
        <f t="shared" si="23"/>
        <v>1143</v>
      </c>
      <c r="CR32" s="13">
        <f t="shared" si="23"/>
        <v>1139</v>
      </c>
      <c r="CS32" s="13">
        <f t="shared" si="23"/>
        <v>1147</v>
      </c>
      <c r="CT32" s="13">
        <f t="shared" si="23"/>
        <v>1167</v>
      </c>
      <c r="CU32" s="13">
        <f t="shared" si="23"/>
        <v>1182</v>
      </c>
      <c r="CV32" s="13">
        <f t="shared" si="23"/>
        <v>1146</v>
      </c>
      <c r="CW32" s="13">
        <f t="shared" si="23"/>
        <v>1133</v>
      </c>
      <c r="CX32" s="13">
        <f t="shared" si="23"/>
        <v>1131</v>
      </c>
      <c r="CY32" s="13">
        <f t="shared" si="23"/>
        <v>1115</v>
      </c>
      <c r="CZ32" s="13">
        <f t="shared" si="23"/>
        <v>1022</v>
      </c>
      <c r="DA32" s="13">
        <f t="shared" si="23"/>
        <v>1032</v>
      </c>
      <c r="DB32" s="13">
        <f t="shared" si="23"/>
        <v>1153</v>
      </c>
      <c r="DC32" s="13">
        <f t="shared" si="23"/>
        <v>1185</v>
      </c>
      <c r="DD32" s="13">
        <f t="shared" si="23"/>
        <v>1195</v>
      </c>
      <c r="DE32" s="13">
        <f t="shared" si="23"/>
        <v>1235</v>
      </c>
      <c r="DF32" s="13">
        <f t="shared" si="23"/>
        <v>1227</v>
      </c>
      <c r="DG32" s="13">
        <f t="shared" si="23"/>
        <v>1210</v>
      </c>
      <c r="DH32" s="13">
        <f t="shared" si="23"/>
        <v>1146</v>
      </c>
      <c r="DI32" s="13">
        <f t="shared" si="23"/>
        <v>1157</v>
      </c>
      <c r="DJ32" s="13">
        <f t="shared" si="23"/>
        <v>1124</v>
      </c>
      <c r="DK32" s="13">
        <f t="shared" si="23"/>
        <v>1117</v>
      </c>
      <c r="DL32" s="13">
        <f t="shared" si="23"/>
        <v>972</v>
      </c>
      <c r="DM32" s="13">
        <f t="shared" si="23"/>
        <v>1009</v>
      </c>
      <c r="DN32" s="13">
        <f t="shared" si="23"/>
        <v>1006</v>
      </c>
      <c r="DO32" s="13">
        <f t="shared" si="23"/>
        <v>989</v>
      </c>
      <c r="DP32" s="13">
        <f t="shared" si="23"/>
        <v>1080</v>
      </c>
      <c r="DQ32" s="13">
        <f t="shared" si="23"/>
        <v>1100</v>
      </c>
      <c r="DR32" s="13">
        <f t="shared" si="23"/>
        <v>1103</v>
      </c>
      <c r="DS32" s="13">
        <f t="shared" si="23"/>
        <v>1121</v>
      </c>
      <c r="DT32" s="13">
        <f t="shared" si="23"/>
        <v>1166</v>
      </c>
      <c r="DU32" s="13">
        <f t="shared" si="23"/>
        <v>1131</v>
      </c>
      <c r="DV32" s="13">
        <f t="shared" si="23"/>
        <v>1114</v>
      </c>
      <c r="DW32" s="13">
        <f t="shared" si="23"/>
        <v>1092</v>
      </c>
      <c r="DX32" s="13">
        <f t="shared" si="23"/>
        <v>1030</v>
      </c>
      <c r="DY32" s="13">
        <f t="shared" si="23"/>
        <v>1005</v>
      </c>
      <c r="DZ32" s="13">
        <f t="shared" si="23"/>
        <v>995</v>
      </c>
      <c r="EA32" s="13">
        <f t="shared" si="23"/>
        <v>1082</v>
      </c>
      <c r="EB32" s="13">
        <f t="shared" si="23"/>
        <v>1064</v>
      </c>
      <c r="EC32" s="13">
        <f t="shared" si="23"/>
        <v>1111</v>
      </c>
      <c r="ED32" s="13">
        <f t="shared" si="23"/>
        <v>1125</v>
      </c>
      <c r="EE32" s="13">
        <f t="shared" si="23"/>
        <v>1150</v>
      </c>
      <c r="EF32" s="13">
        <f t="shared" si="23"/>
        <v>1124</v>
      </c>
      <c r="EG32" s="13">
        <f t="shared" si="23"/>
        <v>1055</v>
      </c>
      <c r="EH32" s="13">
        <f t="shared" si="23"/>
        <v>1038</v>
      </c>
      <c r="EI32" s="13">
        <f t="shared" si="23"/>
        <v>1013</v>
      </c>
      <c r="EJ32" s="13">
        <f t="shared" si="23"/>
        <v>930</v>
      </c>
      <c r="EK32" s="13">
        <f t="shared" si="23"/>
        <v>937</v>
      </c>
      <c r="EL32" s="13">
        <f t="shared" si="23"/>
        <v>962</v>
      </c>
      <c r="EM32" s="13">
        <f t="shared" si="23"/>
        <v>974</v>
      </c>
      <c r="EN32" s="13">
        <f t="shared" si="23"/>
        <v>1015</v>
      </c>
      <c r="EO32" s="13">
        <f t="shared" si="23"/>
        <v>1055</v>
      </c>
      <c r="EP32" s="13">
        <f t="shared" si="23"/>
        <v>1066</v>
      </c>
      <c r="EQ32" s="13">
        <f t="shared" si="23"/>
        <v>1056</v>
      </c>
      <c r="ER32" s="13">
        <f t="shared" si="23"/>
        <v>1048</v>
      </c>
      <c r="ES32" s="13">
        <f t="shared" si="23"/>
        <v>1051</v>
      </c>
      <c r="ET32" s="13">
        <f t="shared" si="23"/>
        <v>1056</v>
      </c>
      <c r="EU32" s="13">
        <f t="shared" si="23"/>
        <v>1035</v>
      </c>
      <c r="EV32" s="13">
        <f t="shared" si="23"/>
        <v>946</v>
      </c>
      <c r="EW32" s="13">
        <f t="shared" si="23"/>
        <v>922</v>
      </c>
      <c r="EX32" s="13">
        <f t="shared" si="23"/>
        <v>942</v>
      </c>
      <c r="EY32" s="13">
        <f t="shared" si="23"/>
        <v>938</v>
      </c>
      <c r="EZ32" s="13">
        <f t="shared" si="23"/>
        <v>969</v>
      </c>
      <c r="FA32" s="13">
        <f t="shared" si="23"/>
        <v>934</v>
      </c>
      <c r="FB32" s="13">
        <f t="shared" si="23"/>
        <v>948</v>
      </c>
      <c r="FC32" s="13">
        <f t="shared" si="23"/>
        <v>921</v>
      </c>
      <c r="FD32" s="13">
        <f t="shared" si="23"/>
        <v>895</v>
      </c>
      <c r="FE32" s="13">
        <f t="shared" si="23"/>
        <v>881</v>
      </c>
      <c r="FF32" s="13">
        <f t="shared" si="23"/>
        <v>851</v>
      </c>
      <c r="FG32" s="13">
        <f t="shared" si="23"/>
        <v>822</v>
      </c>
      <c r="FH32" s="13">
        <f t="shared" si="23"/>
        <v>762</v>
      </c>
      <c r="FI32" s="13">
        <f t="shared" si="23"/>
        <v>780</v>
      </c>
      <c r="FJ32" s="13">
        <f t="shared" si="23"/>
        <v>800</v>
      </c>
      <c r="FK32" s="13">
        <f t="shared" si="23"/>
        <v>820</v>
      </c>
      <c r="FL32" s="13">
        <f t="shared" si="23"/>
        <v>814</v>
      </c>
      <c r="FM32" s="13">
        <f t="shared" si="23"/>
        <v>810</v>
      </c>
      <c r="FN32" s="13">
        <f t="shared" si="23"/>
        <v>799</v>
      </c>
      <c r="FO32" s="13">
        <f t="shared" si="23"/>
        <v>807</v>
      </c>
      <c r="FP32" s="13">
        <f t="shared" si="23"/>
        <v>794</v>
      </c>
      <c r="FQ32" s="13">
        <f t="shared" si="23"/>
        <v>763</v>
      </c>
      <c r="FR32" s="13">
        <f t="shared" si="23"/>
        <v>758</v>
      </c>
      <c r="FS32" s="13">
        <f t="shared" si="23"/>
        <v>739</v>
      </c>
      <c r="FT32" s="13">
        <f t="shared" si="23"/>
        <v>678</v>
      </c>
      <c r="FU32" s="13">
        <f t="shared" si="23"/>
        <v>679</v>
      </c>
      <c r="FV32" s="13">
        <f t="shared" si="23"/>
        <v>656</v>
      </c>
      <c r="FW32" s="13">
        <f t="shared" si="23"/>
        <v>678</v>
      </c>
      <c r="FX32" s="13">
        <f t="shared" si="23"/>
        <v>694</v>
      </c>
      <c r="FY32" s="13">
        <f t="shared" si="23"/>
        <v>707</v>
      </c>
      <c r="FZ32" s="13">
        <f t="shared" si="23"/>
        <v>739</v>
      </c>
      <c r="GA32" s="13">
        <f t="shared" si="23"/>
        <v>738</v>
      </c>
      <c r="GB32" s="13">
        <f t="shared" si="23"/>
        <v>746</v>
      </c>
      <c r="GC32" s="13">
        <f t="shared" si="23"/>
        <v>748</v>
      </c>
      <c r="GD32" s="13">
        <f t="shared" si="23"/>
        <v>763</v>
      </c>
      <c r="GE32" s="13">
        <f t="shared" si="23"/>
        <v>774</v>
      </c>
      <c r="GF32" s="13">
        <f t="shared" si="23"/>
        <v>702</v>
      </c>
      <c r="GG32" s="13">
        <f t="shared" si="23"/>
        <v>722</v>
      </c>
      <c r="GH32" s="13">
        <f t="shared" si="23"/>
        <v>762</v>
      </c>
      <c r="GI32" s="13">
        <f t="shared" si="23"/>
        <v>783</v>
      </c>
      <c r="GJ32" s="13">
        <f t="shared" si="23"/>
        <v>832</v>
      </c>
      <c r="GK32" s="13">
        <f t="shared" si="23"/>
        <v>863</v>
      </c>
      <c r="GL32" s="13">
        <f t="shared" si="23"/>
        <v>839</v>
      </c>
      <c r="GM32" s="13">
        <f t="shared" si="23"/>
        <v>838</v>
      </c>
      <c r="GN32" s="13">
        <f t="shared" si="23"/>
        <v>852</v>
      </c>
      <c r="GO32" s="13">
        <f t="shared" si="23"/>
        <v>838</v>
      </c>
      <c r="GP32" s="13">
        <f t="shared" si="23"/>
        <v>818</v>
      </c>
      <c r="GQ32" s="13">
        <f t="shared" si="23"/>
        <v>793</v>
      </c>
      <c r="GR32" s="13">
        <f t="shared" si="23"/>
        <v>707</v>
      </c>
      <c r="GS32" s="13">
        <f t="shared" si="23"/>
        <v>732</v>
      </c>
      <c r="GT32" s="13">
        <f t="shared" si="23"/>
        <v>752</v>
      </c>
      <c r="GU32" s="13">
        <f t="shared" si="23"/>
        <v>763</v>
      </c>
      <c r="GV32" s="13">
        <f t="shared" si="23"/>
        <v>756</v>
      </c>
      <c r="GW32" s="13">
        <f t="shared" si="23"/>
        <v>763</v>
      </c>
      <c r="GX32" s="13">
        <f t="shared" si="23"/>
        <v>722</v>
      </c>
      <c r="GY32" s="13">
        <f t="shared" si="23"/>
        <v>699</v>
      </c>
      <c r="GZ32" s="13">
        <f t="shared" si="23"/>
        <v>664</v>
      </c>
      <c r="HA32" s="13">
        <f t="shared" si="23"/>
        <v>669</v>
      </c>
      <c r="HB32" s="13">
        <f t="shared" si="23"/>
        <v>627</v>
      </c>
      <c r="HC32" s="13">
        <f t="shared" si="23"/>
        <v>603</v>
      </c>
      <c r="HD32" s="13">
        <f t="shared" si="23"/>
        <v>541</v>
      </c>
      <c r="HE32" s="13">
        <f t="shared" si="23"/>
        <v>541</v>
      </c>
      <c r="HF32" s="13">
        <f t="shared" si="23"/>
        <v>586</v>
      </c>
      <c r="HG32" s="13">
        <v>557</v>
      </c>
      <c r="HH32" s="13">
        <f t="shared" si="23"/>
        <v>576</v>
      </c>
      <c r="HI32" s="13">
        <f t="shared" ref="HI32:HN32" si="24">HI20-HI23</f>
        <v>572</v>
      </c>
      <c r="HJ32" s="13">
        <f>HJ20-HJ23</f>
        <v>590</v>
      </c>
      <c r="HK32" s="13">
        <f>HK20-HK23</f>
        <v>583</v>
      </c>
      <c r="HL32" s="13">
        <f t="shared" si="24"/>
        <v>568</v>
      </c>
      <c r="HM32" s="13">
        <v>542</v>
      </c>
      <c r="HN32" s="13">
        <f t="shared" si="24"/>
        <v>476</v>
      </c>
      <c r="HO32" s="13">
        <f>HO20-HO23</f>
        <v>465</v>
      </c>
      <c r="HP32" s="13">
        <f>HP20-HP23</f>
        <v>411</v>
      </c>
      <c r="HQ32" s="13">
        <f>HQ20-HQ23</f>
        <v>404</v>
      </c>
      <c r="HR32" s="13">
        <v>391</v>
      </c>
      <c r="HS32" s="13">
        <f t="shared" ref="HS32:IC32" si="25">HS20-HS23</f>
        <v>424</v>
      </c>
      <c r="HT32" s="13">
        <f t="shared" si="25"/>
        <v>400</v>
      </c>
      <c r="HU32" s="13">
        <f t="shared" si="25"/>
        <v>435</v>
      </c>
      <c r="HV32" s="13">
        <f t="shared" si="25"/>
        <v>465</v>
      </c>
      <c r="HW32" s="13">
        <f t="shared" si="25"/>
        <v>466</v>
      </c>
      <c r="HX32" s="163">
        <f t="shared" si="25"/>
        <v>470</v>
      </c>
      <c r="HY32" s="13">
        <f t="shared" si="25"/>
        <v>450</v>
      </c>
      <c r="HZ32" s="13">
        <f t="shared" si="25"/>
        <v>447</v>
      </c>
      <c r="IA32" s="13">
        <f t="shared" si="25"/>
        <v>390</v>
      </c>
      <c r="IB32" s="13">
        <f t="shared" si="25"/>
        <v>384</v>
      </c>
      <c r="IC32" s="13">
        <f t="shared" si="25"/>
        <v>381</v>
      </c>
      <c r="ID32" s="13">
        <f t="shared" ref="ID32:II32" si="26">ID20-ID23</f>
        <v>382</v>
      </c>
      <c r="IE32" s="13">
        <f t="shared" si="26"/>
        <v>373</v>
      </c>
      <c r="IF32" s="13">
        <f t="shared" si="26"/>
        <v>372</v>
      </c>
      <c r="IG32" s="13">
        <f t="shared" si="26"/>
        <v>357</v>
      </c>
      <c r="IH32" s="13">
        <f t="shared" si="26"/>
        <v>343</v>
      </c>
      <c r="II32" s="13">
        <f t="shared" si="26"/>
        <v>352</v>
      </c>
      <c r="IJ32" s="248">
        <f t="shared" ref="IJ32" si="27">IJ20-IJ23</f>
        <v>333</v>
      </c>
    </row>
    <row r="33" spans="1:253" s="161" customFormat="1" ht="14.25" customHeight="1" x14ac:dyDescent="0.35">
      <c r="A33" s="214" t="s">
        <v>394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42"/>
      <c r="AZ33" s="13">
        <f t="shared" ref="AZ33:HH33" si="28">AZ19-AZ24</f>
        <v>113</v>
      </c>
      <c r="BA33" s="13">
        <f t="shared" si="28"/>
        <v>120</v>
      </c>
      <c r="BB33" s="13">
        <f t="shared" si="28"/>
        <v>121</v>
      </c>
      <c r="BC33" s="13">
        <f t="shared" si="28"/>
        <v>132</v>
      </c>
      <c r="BD33" s="13">
        <f t="shared" si="28"/>
        <v>124</v>
      </c>
      <c r="BE33" s="13">
        <f t="shared" si="28"/>
        <v>108</v>
      </c>
      <c r="BF33" s="13">
        <f t="shared" si="28"/>
        <v>115</v>
      </c>
      <c r="BG33" s="13">
        <f t="shared" si="28"/>
        <v>115</v>
      </c>
      <c r="BH33" s="13">
        <f t="shared" si="28"/>
        <v>110</v>
      </c>
      <c r="BI33" s="13">
        <f t="shared" si="28"/>
        <v>107</v>
      </c>
      <c r="BJ33" s="13">
        <f t="shared" si="28"/>
        <v>107</v>
      </c>
      <c r="BK33" s="13">
        <f t="shared" si="28"/>
        <v>101</v>
      </c>
      <c r="BL33" s="13">
        <f t="shared" si="28"/>
        <v>108</v>
      </c>
      <c r="BM33" s="13">
        <f t="shared" si="28"/>
        <v>103</v>
      </c>
      <c r="BN33" s="13">
        <f t="shared" si="28"/>
        <v>107</v>
      </c>
      <c r="BO33" s="13">
        <f t="shared" si="28"/>
        <v>108</v>
      </c>
      <c r="BP33" s="13">
        <f t="shared" si="28"/>
        <v>98</v>
      </c>
      <c r="BQ33" s="13">
        <f t="shared" si="28"/>
        <v>108</v>
      </c>
      <c r="BR33" s="13">
        <f t="shared" si="28"/>
        <v>113</v>
      </c>
      <c r="BS33" s="13">
        <f t="shared" si="28"/>
        <v>127</v>
      </c>
      <c r="BT33" s="13">
        <f t="shared" si="28"/>
        <v>128</v>
      </c>
      <c r="BU33" s="13">
        <f t="shared" si="28"/>
        <v>138</v>
      </c>
      <c r="BV33" s="13">
        <f t="shared" si="28"/>
        <v>141</v>
      </c>
      <c r="BW33" s="13">
        <f t="shared" si="28"/>
        <v>143</v>
      </c>
      <c r="BX33" s="13">
        <f t="shared" si="28"/>
        <v>145</v>
      </c>
      <c r="BY33" s="13">
        <f t="shared" si="28"/>
        <v>151</v>
      </c>
      <c r="BZ33" s="13">
        <f t="shared" si="28"/>
        <v>145</v>
      </c>
      <c r="CA33" s="13">
        <f t="shared" si="28"/>
        <v>151</v>
      </c>
      <c r="CB33" s="13">
        <f t="shared" si="28"/>
        <v>142</v>
      </c>
      <c r="CC33" s="13">
        <f t="shared" si="28"/>
        <v>144</v>
      </c>
      <c r="CD33" s="13">
        <f t="shared" si="28"/>
        <v>151</v>
      </c>
      <c r="CE33" s="13">
        <f t="shared" si="28"/>
        <v>136</v>
      </c>
      <c r="CF33" s="13">
        <f t="shared" si="28"/>
        <v>132</v>
      </c>
      <c r="CG33" s="13">
        <f t="shared" si="28"/>
        <v>133</v>
      </c>
      <c r="CH33" s="13">
        <f t="shared" si="28"/>
        <v>126</v>
      </c>
      <c r="CI33" s="13">
        <f t="shared" si="28"/>
        <v>123</v>
      </c>
      <c r="CJ33" s="13">
        <f t="shared" si="28"/>
        <v>124</v>
      </c>
      <c r="CK33" s="13">
        <f t="shared" si="28"/>
        <v>116</v>
      </c>
      <c r="CL33" s="13">
        <f t="shared" si="28"/>
        <v>113</v>
      </c>
      <c r="CM33" s="13">
        <f t="shared" si="28"/>
        <v>112</v>
      </c>
      <c r="CN33" s="13">
        <f t="shared" si="28"/>
        <v>109</v>
      </c>
      <c r="CO33" s="13">
        <f t="shared" si="28"/>
        <v>110</v>
      </c>
      <c r="CP33" s="13">
        <f t="shared" si="28"/>
        <v>128</v>
      </c>
      <c r="CQ33" s="13">
        <f t="shared" si="28"/>
        <v>142</v>
      </c>
      <c r="CR33" s="13">
        <f t="shared" si="28"/>
        <v>147</v>
      </c>
      <c r="CS33" s="13">
        <f t="shared" si="28"/>
        <v>145</v>
      </c>
      <c r="CT33" s="13">
        <f t="shared" si="28"/>
        <v>146</v>
      </c>
      <c r="CU33" s="13">
        <f t="shared" si="28"/>
        <v>147</v>
      </c>
      <c r="CV33" s="13">
        <f t="shared" si="28"/>
        <v>147</v>
      </c>
      <c r="CW33" s="13">
        <f t="shared" si="28"/>
        <v>141</v>
      </c>
      <c r="CX33" s="13">
        <f t="shared" si="28"/>
        <v>138</v>
      </c>
      <c r="CY33" s="13">
        <f t="shared" si="28"/>
        <v>138</v>
      </c>
      <c r="CZ33" s="13">
        <f t="shared" si="28"/>
        <v>116</v>
      </c>
      <c r="DA33" s="13">
        <f t="shared" si="28"/>
        <v>135</v>
      </c>
      <c r="DB33" s="13">
        <f t="shared" si="28"/>
        <v>139</v>
      </c>
      <c r="DC33" s="13">
        <f t="shared" si="28"/>
        <v>131</v>
      </c>
      <c r="DD33" s="13">
        <f t="shared" si="28"/>
        <v>136</v>
      </c>
      <c r="DE33" s="13">
        <f t="shared" si="28"/>
        <v>132</v>
      </c>
      <c r="DF33" s="13">
        <f t="shared" si="28"/>
        <v>113</v>
      </c>
      <c r="DG33" s="13">
        <f t="shared" si="28"/>
        <v>128</v>
      </c>
      <c r="DH33" s="13">
        <f t="shared" si="28"/>
        <v>129</v>
      </c>
      <c r="DI33" s="13">
        <f t="shared" si="28"/>
        <v>130</v>
      </c>
      <c r="DJ33" s="13">
        <f t="shared" si="28"/>
        <v>138</v>
      </c>
      <c r="DK33" s="13">
        <f t="shared" si="28"/>
        <v>127</v>
      </c>
      <c r="DL33" s="13">
        <f t="shared" si="28"/>
        <v>124</v>
      </c>
      <c r="DM33" s="13">
        <f t="shared" si="28"/>
        <v>129</v>
      </c>
      <c r="DN33" s="13">
        <f t="shared" si="28"/>
        <v>130</v>
      </c>
      <c r="DO33" s="13">
        <f t="shared" si="28"/>
        <v>135</v>
      </c>
      <c r="DP33" s="13">
        <f t="shared" si="28"/>
        <v>134</v>
      </c>
      <c r="DQ33" s="13">
        <f t="shared" si="28"/>
        <v>131</v>
      </c>
      <c r="DR33" s="13">
        <f t="shared" si="28"/>
        <v>126</v>
      </c>
      <c r="DS33" s="13">
        <f t="shared" si="28"/>
        <v>127</v>
      </c>
      <c r="DT33" s="13">
        <f t="shared" si="28"/>
        <v>132</v>
      </c>
      <c r="DU33" s="13">
        <f t="shared" si="28"/>
        <v>131</v>
      </c>
      <c r="DV33" s="13">
        <f t="shared" si="28"/>
        <v>129</v>
      </c>
      <c r="DW33" s="13">
        <f t="shared" si="28"/>
        <v>126</v>
      </c>
      <c r="DX33" s="13">
        <f t="shared" si="28"/>
        <v>129</v>
      </c>
      <c r="DY33" s="13">
        <f t="shared" si="28"/>
        <v>130</v>
      </c>
      <c r="DZ33" s="13">
        <f t="shared" si="28"/>
        <v>130</v>
      </c>
      <c r="EA33" s="13">
        <f t="shared" si="28"/>
        <v>130</v>
      </c>
      <c r="EB33" s="13">
        <f t="shared" si="28"/>
        <v>123</v>
      </c>
      <c r="EC33" s="13">
        <f t="shared" si="28"/>
        <v>112</v>
      </c>
      <c r="ED33" s="13">
        <f t="shared" si="28"/>
        <v>125</v>
      </c>
      <c r="EE33" s="13">
        <f t="shared" si="28"/>
        <v>125</v>
      </c>
      <c r="EF33" s="13">
        <f t="shared" si="28"/>
        <v>130</v>
      </c>
      <c r="EG33" s="13">
        <f t="shared" si="28"/>
        <v>130</v>
      </c>
      <c r="EH33" s="13">
        <f t="shared" si="28"/>
        <v>130</v>
      </c>
      <c r="EI33" s="13">
        <f t="shared" si="28"/>
        <v>120</v>
      </c>
      <c r="EJ33" s="13">
        <f t="shared" si="28"/>
        <v>111</v>
      </c>
      <c r="EK33" s="13">
        <f t="shared" si="28"/>
        <v>116</v>
      </c>
      <c r="EL33" s="13">
        <f t="shared" si="28"/>
        <v>110</v>
      </c>
      <c r="EM33" s="13">
        <f t="shared" si="28"/>
        <v>104</v>
      </c>
      <c r="EN33" s="13">
        <f t="shared" si="28"/>
        <v>103</v>
      </c>
      <c r="EO33" s="13">
        <f t="shared" si="28"/>
        <v>104</v>
      </c>
      <c r="EP33" s="13">
        <f t="shared" si="28"/>
        <v>101</v>
      </c>
      <c r="EQ33" s="13">
        <f t="shared" si="28"/>
        <v>105</v>
      </c>
      <c r="ER33" s="13">
        <f t="shared" si="28"/>
        <v>95</v>
      </c>
      <c r="ES33" s="13">
        <f t="shared" si="28"/>
        <v>99</v>
      </c>
      <c r="ET33" s="13">
        <f t="shared" si="28"/>
        <v>93</v>
      </c>
      <c r="EU33" s="13">
        <f t="shared" si="28"/>
        <v>97</v>
      </c>
      <c r="EV33" s="13">
        <f t="shared" si="28"/>
        <v>88</v>
      </c>
      <c r="EW33" s="13">
        <f t="shared" si="28"/>
        <v>89</v>
      </c>
      <c r="EX33" s="13">
        <f t="shared" si="28"/>
        <v>75</v>
      </c>
      <c r="EY33" s="13">
        <f t="shared" si="28"/>
        <v>78</v>
      </c>
      <c r="EZ33" s="13">
        <f t="shared" si="28"/>
        <v>78</v>
      </c>
      <c r="FA33" s="13">
        <f t="shared" si="28"/>
        <v>74</v>
      </c>
      <c r="FB33" s="13">
        <f t="shared" si="28"/>
        <v>74</v>
      </c>
      <c r="FC33" s="13">
        <f t="shared" si="28"/>
        <v>83</v>
      </c>
      <c r="FD33" s="13">
        <f t="shared" si="28"/>
        <v>75</v>
      </c>
      <c r="FE33" s="13">
        <f t="shared" si="28"/>
        <v>73</v>
      </c>
      <c r="FF33" s="13">
        <f t="shared" si="28"/>
        <v>74</v>
      </c>
      <c r="FG33" s="13">
        <f t="shared" si="28"/>
        <v>85</v>
      </c>
      <c r="FH33" s="13">
        <f t="shared" si="28"/>
        <v>69</v>
      </c>
      <c r="FI33" s="13">
        <f t="shared" si="28"/>
        <v>71</v>
      </c>
      <c r="FJ33" s="13">
        <f t="shared" si="28"/>
        <v>73</v>
      </c>
      <c r="FK33" s="13">
        <f t="shared" si="28"/>
        <v>67</v>
      </c>
      <c r="FL33" s="13">
        <f t="shared" si="28"/>
        <v>68</v>
      </c>
      <c r="FM33" s="13">
        <f t="shared" si="28"/>
        <v>68</v>
      </c>
      <c r="FN33" s="13">
        <f t="shared" si="28"/>
        <v>63</v>
      </c>
      <c r="FO33" s="13">
        <f t="shared" si="28"/>
        <v>65</v>
      </c>
      <c r="FP33" s="13">
        <f t="shared" si="28"/>
        <v>63</v>
      </c>
      <c r="FQ33" s="13">
        <f t="shared" si="28"/>
        <v>57</v>
      </c>
      <c r="FR33" s="13">
        <f t="shared" si="28"/>
        <v>64</v>
      </c>
      <c r="FS33" s="13">
        <f t="shared" si="28"/>
        <v>65</v>
      </c>
      <c r="FT33" s="13">
        <f t="shared" si="28"/>
        <v>58</v>
      </c>
      <c r="FU33" s="13">
        <f t="shared" si="28"/>
        <v>58</v>
      </c>
      <c r="FV33" s="13">
        <f t="shared" si="28"/>
        <v>57</v>
      </c>
      <c r="FW33" s="13">
        <f t="shared" si="28"/>
        <v>58</v>
      </c>
      <c r="FX33" s="13">
        <f t="shared" si="28"/>
        <v>54</v>
      </c>
      <c r="FY33" s="13">
        <f t="shared" si="28"/>
        <v>50</v>
      </c>
      <c r="FZ33" s="13">
        <f t="shared" si="28"/>
        <v>55</v>
      </c>
      <c r="GA33" s="13">
        <f t="shared" si="28"/>
        <v>53</v>
      </c>
      <c r="GB33" s="13">
        <f t="shared" si="28"/>
        <v>59</v>
      </c>
      <c r="GC33" s="13">
        <f t="shared" si="28"/>
        <v>58</v>
      </c>
      <c r="GD33" s="13">
        <f t="shared" si="28"/>
        <v>58</v>
      </c>
      <c r="GE33" s="13">
        <f t="shared" si="28"/>
        <v>59</v>
      </c>
      <c r="GF33" s="13">
        <f t="shared" si="28"/>
        <v>53</v>
      </c>
      <c r="GG33" s="13">
        <f t="shared" si="28"/>
        <v>55</v>
      </c>
      <c r="GH33" s="13">
        <f t="shared" si="28"/>
        <v>53</v>
      </c>
      <c r="GI33" s="13">
        <f t="shared" si="28"/>
        <v>58</v>
      </c>
      <c r="GJ33" s="13">
        <f t="shared" si="28"/>
        <v>60</v>
      </c>
      <c r="GK33" s="13">
        <f t="shared" si="28"/>
        <v>57</v>
      </c>
      <c r="GL33" s="13">
        <f t="shared" si="28"/>
        <v>51</v>
      </c>
      <c r="GM33" s="13">
        <f t="shared" si="28"/>
        <v>55</v>
      </c>
      <c r="GN33" s="13">
        <f t="shared" si="28"/>
        <v>62</v>
      </c>
      <c r="GO33" s="13">
        <f t="shared" si="28"/>
        <v>68</v>
      </c>
      <c r="GP33" s="13">
        <f t="shared" si="28"/>
        <v>67</v>
      </c>
      <c r="GQ33" s="13">
        <f t="shared" si="28"/>
        <v>60</v>
      </c>
      <c r="GR33" s="13">
        <f t="shared" si="28"/>
        <v>49</v>
      </c>
      <c r="GS33" s="13">
        <f t="shared" si="28"/>
        <v>45</v>
      </c>
      <c r="GT33" s="13">
        <f t="shared" si="28"/>
        <v>45</v>
      </c>
      <c r="GU33" s="13">
        <f t="shared" si="28"/>
        <v>43</v>
      </c>
      <c r="GV33" s="13">
        <f t="shared" si="28"/>
        <v>44</v>
      </c>
      <c r="GW33" s="13">
        <f t="shared" si="28"/>
        <v>46</v>
      </c>
      <c r="GX33" s="13">
        <f t="shared" si="28"/>
        <v>49</v>
      </c>
      <c r="GY33" s="13">
        <f t="shared" si="28"/>
        <v>50</v>
      </c>
      <c r="GZ33" s="13">
        <f t="shared" si="28"/>
        <v>49</v>
      </c>
      <c r="HA33" s="13">
        <f t="shared" si="28"/>
        <v>52</v>
      </c>
      <c r="HB33" s="13">
        <f t="shared" si="28"/>
        <v>54</v>
      </c>
      <c r="HC33" s="13">
        <f t="shared" si="28"/>
        <v>53</v>
      </c>
      <c r="HD33" s="13">
        <f t="shared" si="28"/>
        <v>45</v>
      </c>
      <c r="HE33" s="13">
        <f t="shared" si="28"/>
        <v>46</v>
      </c>
      <c r="HF33" s="13">
        <f t="shared" si="28"/>
        <v>51</v>
      </c>
      <c r="HG33" s="13">
        <v>50</v>
      </c>
      <c r="HH33" s="13">
        <f t="shared" si="28"/>
        <v>48</v>
      </c>
      <c r="HI33" s="13">
        <f t="shared" ref="HI33:HN33" si="29">HI19-HI24</f>
        <v>55</v>
      </c>
      <c r="HJ33" s="13">
        <f>HJ19-HJ24</f>
        <v>58</v>
      </c>
      <c r="HK33" s="13">
        <f>HK19-HK24</f>
        <v>54</v>
      </c>
      <c r="HL33" s="13">
        <f t="shared" si="29"/>
        <v>46</v>
      </c>
      <c r="HM33" s="13">
        <f t="shared" si="29"/>
        <v>46</v>
      </c>
      <c r="HN33" s="13">
        <f t="shared" si="29"/>
        <v>41</v>
      </c>
      <c r="HO33" s="13">
        <f>HO19-HO24</f>
        <v>41</v>
      </c>
      <c r="HP33" s="13">
        <f>HP19-HP24</f>
        <v>37</v>
      </c>
      <c r="HQ33" s="13">
        <f>HQ19-HQ24</f>
        <v>42</v>
      </c>
      <c r="HR33" s="13">
        <v>42</v>
      </c>
      <c r="HS33" s="13">
        <f t="shared" ref="HS33:IC33" si="30">HS19-HS24</f>
        <v>45</v>
      </c>
      <c r="HT33" s="13">
        <f t="shared" si="30"/>
        <v>45</v>
      </c>
      <c r="HU33" s="13">
        <f t="shared" si="30"/>
        <v>49</v>
      </c>
      <c r="HV33" s="13">
        <f t="shared" si="30"/>
        <v>45</v>
      </c>
      <c r="HW33" s="13">
        <f t="shared" si="30"/>
        <v>45</v>
      </c>
      <c r="HX33" s="163">
        <f t="shared" si="30"/>
        <v>37</v>
      </c>
      <c r="HY33" s="13">
        <f t="shared" si="30"/>
        <v>38</v>
      </c>
      <c r="HZ33" s="13">
        <f t="shared" si="30"/>
        <v>35</v>
      </c>
      <c r="IA33" s="13">
        <f t="shared" si="30"/>
        <v>36</v>
      </c>
      <c r="IB33" s="13">
        <f t="shared" si="30"/>
        <v>33</v>
      </c>
      <c r="IC33" s="13">
        <f t="shared" si="30"/>
        <v>36</v>
      </c>
      <c r="ID33" s="13">
        <f t="shared" ref="ID33:II33" si="31">ID19-ID24</f>
        <v>35</v>
      </c>
      <c r="IE33" s="13">
        <f t="shared" si="31"/>
        <v>30</v>
      </c>
      <c r="IF33" s="13">
        <f t="shared" si="31"/>
        <v>25</v>
      </c>
      <c r="IG33" s="13">
        <f t="shared" si="31"/>
        <v>28</v>
      </c>
      <c r="IH33" s="13">
        <f t="shared" si="31"/>
        <v>31</v>
      </c>
      <c r="II33" s="13">
        <f t="shared" si="31"/>
        <v>31</v>
      </c>
      <c r="IJ33" s="248">
        <f t="shared" ref="IJ33" si="32">IJ19-IJ24</f>
        <v>35</v>
      </c>
    </row>
    <row r="34" spans="1:253" s="122" customFormat="1" ht="14.25" customHeight="1" x14ac:dyDescent="0.35">
      <c r="A34" s="200" t="s">
        <v>14</v>
      </c>
      <c r="AZ34" s="122">
        <f t="shared" ref="AZ34:HL34" si="33">SUM(AZ31:AZ33)</f>
        <v>4542</v>
      </c>
      <c r="BA34" s="122">
        <f t="shared" si="33"/>
        <v>4463</v>
      </c>
      <c r="BB34" s="122">
        <f t="shared" si="33"/>
        <v>4418</v>
      </c>
      <c r="BC34" s="122">
        <f t="shared" si="33"/>
        <v>4456</v>
      </c>
      <c r="BD34" s="122">
        <f t="shared" si="33"/>
        <v>4334</v>
      </c>
      <c r="BE34" s="122">
        <f t="shared" si="33"/>
        <v>3886</v>
      </c>
      <c r="BF34" s="122">
        <f t="shared" si="33"/>
        <v>4046</v>
      </c>
      <c r="BG34" s="122">
        <f t="shared" si="33"/>
        <v>4122</v>
      </c>
      <c r="BH34" s="122">
        <f t="shared" si="33"/>
        <v>4296</v>
      </c>
      <c r="BI34" s="122">
        <f t="shared" si="33"/>
        <v>4184</v>
      </c>
      <c r="BJ34" s="122">
        <f t="shared" si="33"/>
        <v>4180</v>
      </c>
      <c r="BK34" s="122">
        <f t="shared" si="33"/>
        <v>4170</v>
      </c>
      <c r="BL34" s="122">
        <f t="shared" si="33"/>
        <v>3991</v>
      </c>
      <c r="BM34" s="122">
        <f t="shared" si="33"/>
        <v>4203</v>
      </c>
      <c r="BN34" s="122">
        <f t="shared" si="33"/>
        <v>4144</v>
      </c>
      <c r="BO34" s="122">
        <f t="shared" si="33"/>
        <v>4129</v>
      </c>
      <c r="BP34" s="122">
        <f t="shared" si="33"/>
        <v>3638</v>
      </c>
      <c r="BQ34" s="122">
        <f t="shared" si="33"/>
        <v>3743</v>
      </c>
      <c r="BR34" s="122">
        <f t="shared" si="33"/>
        <v>3850</v>
      </c>
      <c r="BS34" s="122">
        <f t="shared" si="33"/>
        <v>3923</v>
      </c>
      <c r="BT34" s="122">
        <f t="shared" si="33"/>
        <v>3992</v>
      </c>
      <c r="BU34" s="122">
        <f t="shared" si="33"/>
        <v>4087</v>
      </c>
      <c r="BV34" s="122">
        <f t="shared" si="33"/>
        <v>4115</v>
      </c>
      <c r="BW34" s="122">
        <f t="shared" si="33"/>
        <v>4141</v>
      </c>
      <c r="BX34" s="122">
        <f t="shared" si="33"/>
        <v>4141</v>
      </c>
      <c r="BY34" s="122">
        <f t="shared" si="33"/>
        <v>4087</v>
      </c>
      <c r="BZ34" s="122">
        <f t="shared" si="33"/>
        <v>4018</v>
      </c>
      <c r="CA34" s="122">
        <f t="shared" si="33"/>
        <v>3965</v>
      </c>
      <c r="CB34" s="122">
        <f t="shared" si="33"/>
        <v>3513</v>
      </c>
      <c r="CC34" s="122">
        <f t="shared" si="33"/>
        <v>3548</v>
      </c>
      <c r="CD34" s="122">
        <f t="shared" si="33"/>
        <v>3621</v>
      </c>
      <c r="CE34" s="122">
        <f t="shared" si="33"/>
        <v>3785</v>
      </c>
      <c r="CF34" s="122">
        <f t="shared" si="33"/>
        <v>3868</v>
      </c>
      <c r="CG34" s="122">
        <f t="shared" si="33"/>
        <v>3875</v>
      </c>
      <c r="CH34" s="122">
        <f t="shared" si="33"/>
        <v>3776</v>
      </c>
      <c r="CI34" s="122">
        <f t="shared" si="33"/>
        <v>3762</v>
      </c>
      <c r="CJ34" s="122">
        <f t="shared" si="33"/>
        <v>3640</v>
      </c>
      <c r="CK34" s="122">
        <f t="shared" si="33"/>
        <v>3516</v>
      </c>
      <c r="CL34" s="122">
        <f t="shared" si="33"/>
        <v>3378</v>
      </c>
      <c r="CM34" s="122">
        <f t="shared" si="33"/>
        <v>3296</v>
      </c>
      <c r="CN34" s="122">
        <f t="shared" si="33"/>
        <v>2975</v>
      </c>
      <c r="CO34" s="122">
        <f t="shared" si="33"/>
        <v>3058</v>
      </c>
      <c r="CP34" s="122">
        <f t="shared" si="33"/>
        <v>3114</v>
      </c>
      <c r="CQ34" s="122">
        <f t="shared" si="33"/>
        <v>3250</v>
      </c>
      <c r="CR34" s="122">
        <f t="shared" si="33"/>
        <v>3235</v>
      </c>
      <c r="CS34" s="122">
        <f t="shared" si="33"/>
        <v>3255</v>
      </c>
      <c r="CT34" s="122">
        <f t="shared" si="33"/>
        <v>3251</v>
      </c>
      <c r="CU34" s="122">
        <f t="shared" si="33"/>
        <v>3209</v>
      </c>
      <c r="CV34" s="122">
        <f t="shared" si="33"/>
        <v>3142</v>
      </c>
      <c r="CW34" s="122">
        <f t="shared" si="33"/>
        <v>3058</v>
      </c>
      <c r="CX34" s="122">
        <f t="shared" si="33"/>
        <v>3141</v>
      </c>
      <c r="CY34" s="122">
        <f t="shared" si="33"/>
        <v>3023</v>
      </c>
      <c r="CZ34" s="122">
        <f t="shared" si="33"/>
        <v>2844</v>
      </c>
      <c r="DA34" s="122">
        <f t="shared" si="33"/>
        <v>2893</v>
      </c>
      <c r="DB34" s="122">
        <f t="shared" si="33"/>
        <v>3076</v>
      </c>
      <c r="DC34" s="122">
        <f t="shared" si="33"/>
        <v>3152</v>
      </c>
      <c r="DD34" s="122">
        <f t="shared" si="33"/>
        <v>3191</v>
      </c>
      <c r="DE34" s="122">
        <f t="shared" si="33"/>
        <v>3240</v>
      </c>
      <c r="DF34" s="122">
        <f t="shared" si="33"/>
        <v>3145</v>
      </c>
      <c r="DG34" s="122">
        <f t="shared" si="33"/>
        <v>3153</v>
      </c>
      <c r="DH34" s="122">
        <f t="shared" si="33"/>
        <v>3073</v>
      </c>
      <c r="DI34" s="122">
        <f t="shared" si="33"/>
        <v>3069</v>
      </c>
      <c r="DJ34" s="122">
        <f t="shared" si="33"/>
        <v>3068</v>
      </c>
      <c r="DK34" s="122">
        <f t="shared" si="33"/>
        <v>3016</v>
      </c>
      <c r="DL34" s="122">
        <f t="shared" si="33"/>
        <v>2736</v>
      </c>
      <c r="DM34" s="122">
        <f t="shared" si="33"/>
        <v>2852</v>
      </c>
      <c r="DN34" s="122">
        <f t="shared" si="33"/>
        <v>2919</v>
      </c>
      <c r="DO34" s="122">
        <f t="shared" si="33"/>
        <v>2954</v>
      </c>
      <c r="DP34" s="122">
        <f t="shared" si="33"/>
        <v>3113</v>
      </c>
      <c r="DQ34" s="122">
        <f t="shared" si="33"/>
        <v>3126</v>
      </c>
      <c r="DR34" s="122">
        <f t="shared" si="33"/>
        <v>3080</v>
      </c>
      <c r="DS34" s="122">
        <f t="shared" si="33"/>
        <v>3074</v>
      </c>
      <c r="DT34" s="122">
        <f t="shared" si="33"/>
        <v>3119</v>
      </c>
      <c r="DU34" s="122">
        <f t="shared" si="33"/>
        <v>2950</v>
      </c>
      <c r="DV34" s="122">
        <f t="shared" si="33"/>
        <v>3014</v>
      </c>
      <c r="DW34" s="122">
        <f t="shared" si="33"/>
        <v>2969</v>
      </c>
      <c r="DX34" s="122">
        <f t="shared" si="33"/>
        <v>2787</v>
      </c>
      <c r="DY34" s="122">
        <f t="shared" si="33"/>
        <v>2820</v>
      </c>
      <c r="DZ34" s="122">
        <f t="shared" si="33"/>
        <v>2890</v>
      </c>
      <c r="EA34" s="122">
        <f t="shared" si="33"/>
        <v>3105</v>
      </c>
      <c r="EB34" s="122">
        <f t="shared" si="33"/>
        <v>3086</v>
      </c>
      <c r="EC34" s="122">
        <f t="shared" si="33"/>
        <v>3177</v>
      </c>
      <c r="ED34" s="122">
        <f t="shared" si="33"/>
        <v>3209</v>
      </c>
      <c r="EE34" s="122">
        <f t="shared" si="33"/>
        <v>3125</v>
      </c>
      <c r="EF34" s="122">
        <f t="shared" si="33"/>
        <v>3218</v>
      </c>
      <c r="EG34" s="122">
        <f t="shared" si="33"/>
        <v>3093</v>
      </c>
      <c r="EH34" s="122">
        <f t="shared" si="33"/>
        <v>3051</v>
      </c>
      <c r="EI34" s="122">
        <f t="shared" si="33"/>
        <v>3007</v>
      </c>
      <c r="EJ34" s="122">
        <f t="shared" si="33"/>
        <v>2691</v>
      </c>
      <c r="EK34" s="122">
        <f t="shared" si="33"/>
        <v>2771</v>
      </c>
      <c r="EL34" s="122">
        <f t="shared" si="33"/>
        <v>2866</v>
      </c>
      <c r="EM34" s="122">
        <f t="shared" si="33"/>
        <v>2942</v>
      </c>
      <c r="EN34" s="122">
        <f t="shared" si="33"/>
        <v>3015</v>
      </c>
      <c r="EO34" s="122">
        <f t="shared" si="33"/>
        <v>3055</v>
      </c>
      <c r="EP34" s="122">
        <f t="shared" si="33"/>
        <v>3039</v>
      </c>
      <c r="EQ34" s="122">
        <f t="shared" si="33"/>
        <v>2989</v>
      </c>
      <c r="ER34" s="122">
        <f t="shared" si="33"/>
        <v>2971</v>
      </c>
      <c r="ES34" s="122">
        <f t="shared" si="33"/>
        <v>2944</v>
      </c>
      <c r="ET34" s="122">
        <f t="shared" si="33"/>
        <v>2900</v>
      </c>
      <c r="EU34" s="122">
        <f t="shared" si="33"/>
        <v>2824</v>
      </c>
      <c r="EV34" s="122">
        <f t="shared" si="33"/>
        <v>2585</v>
      </c>
      <c r="EW34" s="122">
        <f t="shared" si="33"/>
        <v>2587</v>
      </c>
      <c r="EX34" s="122">
        <f t="shared" si="33"/>
        <v>2666</v>
      </c>
      <c r="EY34" s="122">
        <f t="shared" si="33"/>
        <v>2769</v>
      </c>
      <c r="EZ34" s="122">
        <f t="shared" si="33"/>
        <v>2850</v>
      </c>
      <c r="FA34" s="122">
        <f t="shared" si="33"/>
        <v>2730</v>
      </c>
      <c r="FB34" s="122">
        <f t="shared" si="33"/>
        <v>2748</v>
      </c>
      <c r="FC34" s="122">
        <f t="shared" si="33"/>
        <v>2672</v>
      </c>
      <c r="FD34" s="122">
        <f t="shared" si="33"/>
        <v>2594</v>
      </c>
      <c r="FE34" s="122">
        <f t="shared" si="33"/>
        <v>2571</v>
      </c>
      <c r="FF34" s="122">
        <f t="shared" si="33"/>
        <v>2527</v>
      </c>
      <c r="FG34" s="122">
        <f t="shared" si="33"/>
        <v>2415</v>
      </c>
      <c r="FH34" s="122">
        <f t="shared" si="33"/>
        <v>2234</v>
      </c>
      <c r="FI34" s="122">
        <f t="shared" si="33"/>
        <v>2290</v>
      </c>
      <c r="FJ34" s="122">
        <f t="shared" si="33"/>
        <v>2367</v>
      </c>
      <c r="FK34" s="122">
        <f t="shared" si="33"/>
        <v>2386</v>
      </c>
      <c r="FL34" s="122">
        <f t="shared" si="33"/>
        <v>2408</v>
      </c>
      <c r="FM34" s="122">
        <f t="shared" si="33"/>
        <v>2418</v>
      </c>
      <c r="FN34" s="122">
        <f t="shared" si="33"/>
        <v>2370</v>
      </c>
      <c r="FO34" s="122">
        <f t="shared" si="33"/>
        <v>2370</v>
      </c>
      <c r="FP34" s="122">
        <f t="shared" si="33"/>
        <v>2361</v>
      </c>
      <c r="FQ34" s="122">
        <f t="shared" si="33"/>
        <v>2297</v>
      </c>
      <c r="FR34" s="122">
        <f t="shared" si="33"/>
        <v>2310</v>
      </c>
      <c r="FS34" s="122">
        <f t="shared" si="33"/>
        <v>2247</v>
      </c>
      <c r="FT34" s="122">
        <f t="shared" si="33"/>
        <v>2083</v>
      </c>
      <c r="FU34" s="122">
        <f t="shared" si="33"/>
        <v>2095</v>
      </c>
      <c r="FV34" s="122">
        <f t="shared" si="33"/>
        <v>2141</v>
      </c>
      <c r="FW34" s="122">
        <f t="shared" si="33"/>
        <v>2236</v>
      </c>
      <c r="FX34" s="122">
        <f t="shared" si="33"/>
        <v>2237</v>
      </c>
      <c r="FY34" s="122">
        <f t="shared" si="33"/>
        <v>2264</v>
      </c>
      <c r="FZ34" s="122">
        <f t="shared" si="33"/>
        <v>2253</v>
      </c>
      <c r="GA34" s="122">
        <f t="shared" si="33"/>
        <v>2246</v>
      </c>
      <c r="GB34" s="122">
        <f t="shared" si="33"/>
        <v>2324</v>
      </c>
      <c r="GC34" s="122">
        <f t="shared" si="33"/>
        <v>2304</v>
      </c>
      <c r="GD34" s="122">
        <f t="shared" si="33"/>
        <v>2344</v>
      </c>
      <c r="GE34" s="122">
        <f t="shared" si="33"/>
        <v>2340</v>
      </c>
      <c r="GF34" s="122">
        <f t="shared" si="33"/>
        <v>2189</v>
      </c>
      <c r="GG34" s="122">
        <f t="shared" si="33"/>
        <v>2264</v>
      </c>
      <c r="GH34" s="122">
        <f t="shared" si="33"/>
        <v>2362</v>
      </c>
      <c r="GI34" s="122">
        <f t="shared" si="33"/>
        <v>2482</v>
      </c>
      <c r="GJ34" s="122">
        <f t="shared" si="33"/>
        <v>2554</v>
      </c>
      <c r="GK34" s="122">
        <f t="shared" si="33"/>
        <v>2540</v>
      </c>
      <c r="GL34" s="122">
        <f t="shared" si="33"/>
        <v>2464</v>
      </c>
      <c r="GM34" s="122">
        <f t="shared" si="33"/>
        <v>2395</v>
      </c>
      <c r="GN34" s="122">
        <f t="shared" si="33"/>
        <v>2405</v>
      </c>
      <c r="GO34" s="122">
        <f t="shared" si="33"/>
        <v>2371</v>
      </c>
      <c r="GP34" s="122">
        <f t="shared" si="33"/>
        <v>2367</v>
      </c>
      <c r="GQ34" s="122">
        <f t="shared" si="33"/>
        <v>2346</v>
      </c>
      <c r="GR34" s="122">
        <f t="shared" si="33"/>
        <v>2092</v>
      </c>
      <c r="GS34" s="122">
        <f t="shared" si="33"/>
        <v>2107</v>
      </c>
      <c r="GT34" s="122">
        <f t="shared" si="33"/>
        <v>2121</v>
      </c>
      <c r="GU34" s="122">
        <f t="shared" si="33"/>
        <v>2162</v>
      </c>
      <c r="GV34" s="122">
        <f t="shared" si="33"/>
        <v>2116</v>
      </c>
      <c r="GW34" s="122">
        <f t="shared" si="33"/>
        <v>2042</v>
      </c>
      <c r="GX34" s="122">
        <f t="shared" si="33"/>
        <v>1736</v>
      </c>
      <c r="GY34" s="122">
        <f t="shared" si="33"/>
        <v>1622</v>
      </c>
      <c r="GZ34" s="122">
        <f t="shared" si="33"/>
        <v>1428</v>
      </c>
      <c r="HA34" s="122">
        <f t="shared" si="33"/>
        <v>1400</v>
      </c>
      <c r="HB34" s="122">
        <f t="shared" si="33"/>
        <v>1327</v>
      </c>
      <c r="HC34" s="122">
        <f t="shared" si="33"/>
        <v>1274</v>
      </c>
      <c r="HD34" s="122">
        <f t="shared" si="33"/>
        <v>1142</v>
      </c>
      <c r="HE34" s="122">
        <f t="shared" si="33"/>
        <v>1030</v>
      </c>
      <c r="HF34" s="122">
        <f t="shared" si="33"/>
        <v>1050</v>
      </c>
      <c r="HG34" s="122">
        <f t="shared" si="33"/>
        <v>966</v>
      </c>
      <c r="HH34" s="122">
        <f t="shared" si="33"/>
        <v>1012</v>
      </c>
      <c r="HI34" s="122">
        <f t="shared" si="33"/>
        <v>1027</v>
      </c>
      <c r="HJ34" s="122">
        <f t="shared" si="33"/>
        <v>1070</v>
      </c>
      <c r="HK34" s="122">
        <f t="shared" si="33"/>
        <v>1113</v>
      </c>
      <c r="HL34" s="122">
        <f t="shared" si="33"/>
        <v>1114</v>
      </c>
      <c r="HM34" s="122">
        <f>SUM(HM31:HM33)</f>
        <v>1085</v>
      </c>
      <c r="HN34" s="122">
        <f>SUM(HN31:HN33)</f>
        <v>942</v>
      </c>
      <c r="HO34" s="122">
        <f>SUM(HO31:HO33)</f>
        <v>883</v>
      </c>
      <c r="HP34" s="122">
        <f>SUM(HP31:HP33)</f>
        <v>757</v>
      </c>
      <c r="HQ34" s="122">
        <f>SUM(HQ31:HQ33)</f>
        <v>727</v>
      </c>
      <c r="HR34" s="122">
        <f t="shared" ref="HR34:HX34" si="34">SUM(HR31:HR33)</f>
        <v>694</v>
      </c>
      <c r="HS34" s="122">
        <f t="shared" si="34"/>
        <v>733</v>
      </c>
      <c r="HT34" s="122">
        <f t="shared" si="34"/>
        <v>767</v>
      </c>
      <c r="HU34" s="122">
        <f t="shared" si="34"/>
        <v>896</v>
      </c>
      <c r="HV34" s="122">
        <f t="shared" si="34"/>
        <v>1039</v>
      </c>
      <c r="HW34" s="122">
        <f t="shared" si="34"/>
        <v>1071</v>
      </c>
      <c r="HX34" s="163">
        <f t="shared" si="34"/>
        <v>1053</v>
      </c>
      <c r="HY34" s="122">
        <f t="shared" ref="HY34:IO34" si="35">SUM(HY31:HY33)</f>
        <v>997</v>
      </c>
      <c r="HZ34" s="122">
        <f t="shared" si="35"/>
        <v>991</v>
      </c>
      <c r="IA34" s="122">
        <f t="shared" si="35"/>
        <v>955</v>
      </c>
      <c r="IB34" s="122">
        <f t="shared" si="35"/>
        <v>872</v>
      </c>
      <c r="IC34" s="122">
        <f t="shared" si="35"/>
        <v>808</v>
      </c>
      <c r="ID34" s="122">
        <f t="shared" si="35"/>
        <v>789</v>
      </c>
      <c r="IE34" s="122">
        <f t="shared" si="35"/>
        <v>759</v>
      </c>
      <c r="IF34" s="122">
        <f t="shared" si="35"/>
        <v>768</v>
      </c>
      <c r="IG34" s="122">
        <f t="shared" si="35"/>
        <v>767</v>
      </c>
      <c r="IH34" s="122">
        <f t="shared" si="35"/>
        <v>784</v>
      </c>
      <c r="II34" s="122">
        <f t="shared" si="35"/>
        <v>834</v>
      </c>
      <c r="IJ34" s="163">
        <f t="shared" si="35"/>
        <v>838</v>
      </c>
      <c r="IK34" s="122">
        <f t="shared" si="35"/>
        <v>0</v>
      </c>
      <c r="IL34" s="122">
        <f t="shared" si="35"/>
        <v>0</v>
      </c>
      <c r="IM34" s="122">
        <f t="shared" si="35"/>
        <v>0</v>
      </c>
      <c r="IN34" s="122">
        <f t="shared" si="35"/>
        <v>0</v>
      </c>
      <c r="IO34" s="122">
        <f t="shared" si="35"/>
        <v>0</v>
      </c>
    </row>
    <row r="35" spans="1:253" s="130" customFormat="1" ht="14.25" customHeight="1" x14ac:dyDescent="0.35">
      <c r="A35" s="215"/>
      <c r="HX35" s="199"/>
      <c r="IJ35" s="199"/>
    </row>
    <row r="36" spans="1:253" ht="14.25" customHeight="1" x14ac:dyDescent="0.35">
      <c r="A36" s="214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>
        <f t="shared" ref="P36:FY36" si="36">P1</f>
        <v>38204</v>
      </c>
      <c r="Q36" s="30">
        <f t="shared" si="36"/>
        <v>38235</v>
      </c>
      <c r="R36" s="30">
        <f t="shared" si="36"/>
        <v>38265</v>
      </c>
      <c r="S36" s="30">
        <f t="shared" si="36"/>
        <v>38296</v>
      </c>
      <c r="T36" s="30">
        <f t="shared" si="36"/>
        <v>38326</v>
      </c>
      <c r="U36" s="30">
        <f t="shared" si="36"/>
        <v>38357</v>
      </c>
      <c r="V36" s="30">
        <f t="shared" si="36"/>
        <v>38388</v>
      </c>
      <c r="W36" s="30">
        <f t="shared" si="36"/>
        <v>38416</v>
      </c>
      <c r="X36" s="30">
        <f t="shared" si="36"/>
        <v>38447</v>
      </c>
      <c r="Y36" s="30">
        <f t="shared" si="36"/>
        <v>38477</v>
      </c>
      <c r="Z36" s="30">
        <f t="shared" si="36"/>
        <v>38508</v>
      </c>
      <c r="AA36" s="30">
        <f t="shared" si="36"/>
        <v>38538</v>
      </c>
      <c r="AB36" s="30">
        <f t="shared" si="36"/>
        <v>38569</v>
      </c>
      <c r="AC36" s="30">
        <f t="shared" si="36"/>
        <v>38600</v>
      </c>
      <c r="AD36" s="30">
        <f t="shared" si="36"/>
        <v>38630</v>
      </c>
      <c r="AE36" s="30">
        <f t="shared" si="36"/>
        <v>38661</v>
      </c>
      <c r="AF36" s="30">
        <f t="shared" si="36"/>
        <v>38691</v>
      </c>
      <c r="AG36" s="30">
        <f t="shared" si="36"/>
        <v>38722</v>
      </c>
      <c r="AH36" s="30">
        <f t="shared" si="36"/>
        <v>38753</v>
      </c>
      <c r="AI36" s="30">
        <f t="shared" si="36"/>
        <v>38781</v>
      </c>
      <c r="AJ36" s="30">
        <f t="shared" si="36"/>
        <v>38812</v>
      </c>
      <c r="AK36" s="30">
        <f t="shared" si="36"/>
        <v>38843</v>
      </c>
      <c r="AL36" s="30">
        <f t="shared" si="36"/>
        <v>38874</v>
      </c>
      <c r="AM36" s="30">
        <f t="shared" si="36"/>
        <v>38904</v>
      </c>
      <c r="AN36" s="30">
        <f t="shared" si="36"/>
        <v>38935</v>
      </c>
      <c r="AO36" s="30">
        <f t="shared" si="36"/>
        <v>38966</v>
      </c>
      <c r="AP36" s="30">
        <f t="shared" si="36"/>
        <v>38996</v>
      </c>
      <c r="AQ36" s="30">
        <f t="shared" si="36"/>
        <v>39027</v>
      </c>
      <c r="AR36" s="30">
        <f t="shared" si="36"/>
        <v>39057</v>
      </c>
      <c r="AS36" s="30">
        <f t="shared" si="36"/>
        <v>39088</v>
      </c>
      <c r="AT36" s="30">
        <f t="shared" si="36"/>
        <v>39119</v>
      </c>
      <c r="AU36" s="30">
        <f t="shared" si="36"/>
        <v>39147</v>
      </c>
      <c r="AV36" s="30">
        <f t="shared" si="36"/>
        <v>39178</v>
      </c>
      <c r="AW36" s="30">
        <f t="shared" si="36"/>
        <v>39208</v>
      </c>
      <c r="AX36" s="30">
        <f t="shared" si="36"/>
        <v>39239</v>
      </c>
      <c r="AY36" s="30">
        <f t="shared" si="36"/>
        <v>39269</v>
      </c>
      <c r="AZ36" s="30">
        <f t="shared" si="36"/>
        <v>39300</v>
      </c>
      <c r="BA36" s="30">
        <f t="shared" si="36"/>
        <v>39331</v>
      </c>
      <c r="BB36" s="30">
        <f t="shared" si="36"/>
        <v>39361</v>
      </c>
      <c r="BC36" s="30">
        <f t="shared" si="36"/>
        <v>39392</v>
      </c>
      <c r="BD36" s="30">
        <f t="shared" si="36"/>
        <v>39422</v>
      </c>
      <c r="BE36" s="30">
        <f t="shared" si="36"/>
        <v>39453</v>
      </c>
      <c r="BF36" s="30">
        <f t="shared" si="36"/>
        <v>39484</v>
      </c>
      <c r="BG36" s="30">
        <f t="shared" si="36"/>
        <v>39513</v>
      </c>
      <c r="BH36" s="30">
        <f t="shared" si="36"/>
        <v>39544</v>
      </c>
      <c r="BI36" s="30">
        <f t="shared" si="36"/>
        <v>39574</v>
      </c>
      <c r="BJ36" s="30">
        <f t="shared" si="36"/>
        <v>39605</v>
      </c>
      <c r="BK36" s="30">
        <f t="shared" si="36"/>
        <v>39635</v>
      </c>
      <c r="BL36" s="30">
        <f t="shared" si="36"/>
        <v>39666</v>
      </c>
      <c r="BM36" s="30">
        <f t="shared" si="36"/>
        <v>39697</v>
      </c>
      <c r="BN36" s="30">
        <f t="shared" si="36"/>
        <v>39727</v>
      </c>
      <c r="BO36" s="30">
        <f t="shared" si="36"/>
        <v>39758</v>
      </c>
      <c r="BP36" s="30">
        <f t="shared" si="36"/>
        <v>39788</v>
      </c>
      <c r="BQ36" s="30">
        <f t="shared" si="36"/>
        <v>39819</v>
      </c>
      <c r="BR36" s="30">
        <f t="shared" si="36"/>
        <v>39850</v>
      </c>
      <c r="BS36" s="30">
        <f t="shared" si="36"/>
        <v>39878</v>
      </c>
      <c r="BT36" s="30">
        <f t="shared" si="36"/>
        <v>39909</v>
      </c>
      <c r="BU36" s="30">
        <f t="shared" si="36"/>
        <v>39939</v>
      </c>
      <c r="BV36" s="30">
        <f t="shared" si="36"/>
        <v>39970</v>
      </c>
      <c r="BW36" s="30">
        <f t="shared" si="36"/>
        <v>40000</v>
      </c>
      <c r="BX36" s="30">
        <f t="shared" si="36"/>
        <v>40031</v>
      </c>
      <c r="BY36" s="30">
        <f t="shared" si="36"/>
        <v>40062</v>
      </c>
      <c r="BZ36" s="30">
        <f t="shared" si="36"/>
        <v>40092</v>
      </c>
      <c r="CA36" s="30">
        <f t="shared" si="36"/>
        <v>40123</v>
      </c>
      <c r="CB36" s="30">
        <f t="shared" si="36"/>
        <v>40153</v>
      </c>
      <c r="CC36" s="30">
        <f t="shared" si="36"/>
        <v>40184</v>
      </c>
      <c r="CD36" s="30">
        <f t="shared" si="36"/>
        <v>40215</v>
      </c>
      <c r="CE36" s="30">
        <f t="shared" si="36"/>
        <v>40243</v>
      </c>
      <c r="CF36" s="30">
        <f t="shared" si="36"/>
        <v>40274</v>
      </c>
      <c r="CG36" s="30">
        <f t="shared" si="36"/>
        <v>40304</v>
      </c>
      <c r="CH36" s="30">
        <f t="shared" si="36"/>
        <v>40335</v>
      </c>
      <c r="CI36" s="30">
        <f t="shared" si="36"/>
        <v>40365</v>
      </c>
      <c r="CJ36" s="30">
        <f t="shared" si="36"/>
        <v>40396</v>
      </c>
      <c r="CK36" s="30">
        <f t="shared" si="36"/>
        <v>40427</v>
      </c>
      <c r="CL36" s="30">
        <f t="shared" si="36"/>
        <v>40457</v>
      </c>
      <c r="CM36" s="30">
        <f t="shared" si="36"/>
        <v>40488</v>
      </c>
      <c r="CN36" s="30">
        <f t="shared" si="36"/>
        <v>40518</v>
      </c>
      <c r="CO36" s="30">
        <f t="shared" si="36"/>
        <v>40549</v>
      </c>
      <c r="CP36" s="30">
        <f t="shared" si="36"/>
        <v>40580</v>
      </c>
      <c r="CQ36" s="30">
        <f t="shared" si="36"/>
        <v>40608</v>
      </c>
      <c r="CR36" s="30">
        <f t="shared" si="36"/>
        <v>40639</v>
      </c>
      <c r="CS36" s="30">
        <f t="shared" si="36"/>
        <v>40669</v>
      </c>
      <c r="CT36" s="30">
        <f t="shared" si="36"/>
        <v>40700</v>
      </c>
      <c r="CU36" s="30">
        <f t="shared" si="36"/>
        <v>40730</v>
      </c>
      <c r="CV36" s="30">
        <f t="shared" si="36"/>
        <v>40761</v>
      </c>
      <c r="CW36" s="30">
        <f t="shared" si="36"/>
        <v>40792</v>
      </c>
      <c r="CX36" s="30">
        <f t="shared" si="36"/>
        <v>40822</v>
      </c>
      <c r="CY36" s="30">
        <f t="shared" si="36"/>
        <v>40853</v>
      </c>
      <c r="CZ36" s="30">
        <f t="shared" si="36"/>
        <v>40883</v>
      </c>
      <c r="DA36" s="30">
        <f t="shared" si="36"/>
        <v>40914</v>
      </c>
      <c r="DB36" s="30">
        <f t="shared" si="36"/>
        <v>40945</v>
      </c>
      <c r="DC36" s="30">
        <f t="shared" si="36"/>
        <v>40974</v>
      </c>
      <c r="DD36" s="30">
        <f t="shared" si="36"/>
        <v>41005</v>
      </c>
      <c r="DE36" s="30">
        <f t="shared" si="36"/>
        <v>41035</v>
      </c>
      <c r="DF36" s="30">
        <f t="shared" si="36"/>
        <v>41066</v>
      </c>
      <c r="DG36" s="30">
        <f t="shared" si="36"/>
        <v>41096</v>
      </c>
      <c r="DH36" s="30">
        <f t="shared" si="36"/>
        <v>41127</v>
      </c>
      <c r="DI36" s="30">
        <f t="shared" si="36"/>
        <v>41158</v>
      </c>
      <c r="DJ36" s="30">
        <f t="shared" si="36"/>
        <v>41188</v>
      </c>
      <c r="DK36" s="30">
        <f t="shared" si="36"/>
        <v>41219</v>
      </c>
      <c r="DL36" s="30">
        <f t="shared" si="36"/>
        <v>41249</v>
      </c>
      <c r="DM36" s="30">
        <f t="shared" si="36"/>
        <v>41280</v>
      </c>
      <c r="DN36" s="30">
        <f t="shared" si="36"/>
        <v>41311</v>
      </c>
      <c r="DO36" s="30">
        <f t="shared" si="36"/>
        <v>41339</v>
      </c>
      <c r="DP36" s="30">
        <f t="shared" si="36"/>
        <v>41370</v>
      </c>
      <c r="DQ36" s="30">
        <f t="shared" si="36"/>
        <v>41400</v>
      </c>
      <c r="DR36" s="30">
        <f t="shared" si="36"/>
        <v>41431</v>
      </c>
      <c r="DS36" s="30">
        <f t="shared" si="36"/>
        <v>41461</v>
      </c>
      <c r="DT36" s="30">
        <f t="shared" si="36"/>
        <v>41492</v>
      </c>
      <c r="DU36" s="30">
        <f t="shared" si="36"/>
        <v>41523</v>
      </c>
      <c r="DV36" s="30">
        <f t="shared" si="36"/>
        <v>41553</v>
      </c>
      <c r="DW36" s="30">
        <f t="shared" si="36"/>
        <v>41584</v>
      </c>
      <c r="DX36" s="30">
        <f t="shared" si="36"/>
        <v>41614</v>
      </c>
      <c r="DY36" s="30">
        <f t="shared" si="36"/>
        <v>41645</v>
      </c>
      <c r="DZ36" s="30">
        <f t="shared" si="36"/>
        <v>41676</v>
      </c>
      <c r="EA36" s="30">
        <f t="shared" si="36"/>
        <v>41704</v>
      </c>
      <c r="EB36" s="30">
        <f t="shared" si="36"/>
        <v>41735</v>
      </c>
      <c r="EC36" s="30">
        <f t="shared" si="36"/>
        <v>41765</v>
      </c>
      <c r="ED36" s="30">
        <f t="shared" si="36"/>
        <v>41796</v>
      </c>
      <c r="EE36" s="30">
        <f t="shared" si="36"/>
        <v>41826</v>
      </c>
      <c r="EF36" s="30">
        <f t="shared" si="36"/>
        <v>41857</v>
      </c>
      <c r="EG36" s="30">
        <f t="shared" si="36"/>
        <v>41888</v>
      </c>
      <c r="EH36" s="30">
        <f t="shared" si="36"/>
        <v>41918</v>
      </c>
      <c r="EI36" s="30">
        <f t="shared" si="36"/>
        <v>41949</v>
      </c>
      <c r="EJ36" s="30">
        <f t="shared" si="36"/>
        <v>41979</v>
      </c>
      <c r="EK36" s="30">
        <f t="shared" si="36"/>
        <v>42010</v>
      </c>
      <c r="EL36" s="30">
        <f t="shared" si="36"/>
        <v>42041</v>
      </c>
      <c r="EM36" s="30">
        <f t="shared" si="36"/>
        <v>42069</v>
      </c>
      <c r="EN36" s="30">
        <f t="shared" si="36"/>
        <v>42100</v>
      </c>
      <c r="EO36" s="30">
        <f t="shared" si="36"/>
        <v>42130</v>
      </c>
      <c r="EP36" s="30">
        <f t="shared" si="36"/>
        <v>42161</v>
      </c>
      <c r="EQ36" s="30">
        <f t="shared" si="36"/>
        <v>42191</v>
      </c>
      <c r="ER36" s="30">
        <f t="shared" si="36"/>
        <v>42222</v>
      </c>
      <c r="ES36" s="30">
        <f t="shared" si="36"/>
        <v>42253</v>
      </c>
      <c r="ET36" s="30">
        <f t="shared" si="36"/>
        <v>42283</v>
      </c>
      <c r="EU36" s="30">
        <f t="shared" si="36"/>
        <v>42314</v>
      </c>
      <c r="EV36" s="30">
        <f t="shared" si="36"/>
        <v>42344</v>
      </c>
      <c r="EW36" s="30">
        <f t="shared" si="36"/>
        <v>42375</v>
      </c>
      <c r="EX36" s="30">
        <f t="shared" si="36"/>
        <v>42406</v>
      </c>
      <c r="EY36" s="30">
        <f t="shared" si="36"/>
        <v>42435</v>
      </c>
      <c r="EZ36" s="30">
        <f t="shared" si="36"/>
        <v>42466</v>
      </c>
      <c r="FA36" s="30">
        <f t="shared" si="36"/>
        <v>42496</v>
      </c>
      <c r="FB36" s="30">
        <f t="shared" si="36"/>
        <v>42527</v>
      </c>
      <c r="FC36" s="30">
        <f t="shared" si="36"/>
        <v>42557</v>
      </c>
      <c r="FD36" s="30">
        <f t="shared" si="36"/>
        <v>42588</v>
      </c>
      <c r="FE36" s="30">
        <f t="shared" si="36"/>
        <v>42619</v>
      </c>
      <c r="FF36" s="30">
        <f t="shared" si="36"/>
        <v>42649</v>
      </c>
      <c r="FG36" s="30">
        <f t="shared" si="36"/>
        <v>42680</v>
      </c>
      <c r="FH36" s="30">
        <f t="shared" si="36"/>
        <v>42710</v>
      </c>
      <c r="FI36" s="30">
        <f t="shared" si="36"/>
        <v>42741</v>
      </c>
      <c r="FJ36" s="30">
        <f t="shared" si="36"/>
        <v>42772</v>
      </c>
      <c r="FK36" s="30">
        <f t="shared" si="36"/>
        <v>42800</v>
      </c>
      <c r="FL36" s="30">
        <f t="shared" si="36"/>
        <v>42831</v>
      </c>
      <c r="FM36" s="30">
        <f t="shared" si="36"/>
        <v>42861</v>
      </c>
      <c r="FN36" s="30">
        <f t="shared" si="36"/>
        <v>42892</v>
      </c>
      <c r="FO36" s="30">
        <f t="shared" si="36"/>
        <v>42922</v>
      </c>
      <c r="FP36" s="30">
        <f t="shared" si="36"/>
        <v>42953</v>
      </c>
      <c r="FQ36" s="30">
        <f t="shared" si="36"/>
        <v>42984</v>
      </c>
      <c r="FR36" s="30">
        <f t="shared" si="36"/>
        <v>43014</v>
      </c>
      <c r="FS36" s="30">
        <f t="shared" si="36"/>
        <v>43045</v>
      </c>
      <c r="FT36" s="30">
        <f t="shared" si="36"/>
        <v>43075</v>
      </c>
      <c r="FU36" s="30">
        <f t="shared" si="36"/>
        <v>43106</v>
      </c>
      <c r="FV36" s="30">
        <f t="shared" si="36"/>
        <v>43137</v>
      </c>
      <c r="FW36" s="30">
        <f t="shared" si="36"/>
        <v>43165</v>
      </c>
      <c r="FX36" s="30">
        <f t="shared" si="36"/>
        <v>43196</v>
      </c>
      <c r="FY36" s="30">
        <f t="shared" si="36"/>
        <v>43226</v>
      </c>
      <c r="FZ36" s="30">
        <v>43252</v>
      </c>
      <c r="GA36" s="30">
        <f t="shared" ref="GA36:HQ36" si="37">GA1</f>
        <v>43287</v>
      </c>
      <c r="GB36" s="30">
        <f t="shared" si="37"/>
        <v>43318</v>
      </c>
      <c r="GC36" s="30">
        <f t="shared" si="37"/>
        <v>43349</v>
      </c>
      <c r="GD36" s="30">
        <f t="shared" si="37"/>
        <v>43379</v>
      </c>
      <c r="GE36" s="30">
        <f t="shared" si="37"/>
        <v>43410</v>
      </c>
      <c r="GF36" s="30">
        <f t="shared" si="37"/>
        <v>43440</v>
      </c>
      <c r="GG36" s="30">
        <f t="shared" si="37"/>
        <v>43471</v>
      </c>
      <c r="GH36" s="30">
        <f t="shared" si="37"/>
        <v>43502</v>
      </c>
      <c r="GI36" s="30">
        <f t="shared" si="37"/>
        <v>43530</v>
      </c>
      <c r="GJ36" s="30">
        <f t="shared" si="37"/>
        <v>43561</v>
      </c>
      <c r="GK36" s="30">
        <f t="shared" si="37"/>
        <v>43591</v>
      </c>
      <c r="GL36" s="30">
        <f t="shared" si="37"/>
        <v>43622</v>
      </c>
      <c r="GM36" s="30">
        <f t="shared" si="37"/>
        <v>43652</v>
      </c>
      <c r="GN36" s="30">
        <f t="shared" si="37"/>
        <v>43683</v>
      </c>
      <c r="GO36" s="30">
        <f t="shared" si="37"/>
        <v>43714</v>
      </c>
      <c r="GP36" s="30">
        <f t="shared" si="37"/>
        <v>43744</v>
      </c>
      <c r="GQ36" s="30">
        <f t="shared" si="37"/>
        <v>43775</v>
      </c>
      <c r="GR36" s="30">
        <f t="shared" si="37"/>
        <v>43800</v>
      </c>
      <c r="GS36" s="30">
        <f t="shared" si="37"/>
        <v>43836</v>
      </c>
      <c r="GT36" s="30">
        <f t="shared" si="37"/>
        <v>43867</v>
      </c>
      <c r="GU36" s="30">
        <f t="shared" si="37"/>
        <v>43896</v>
      </c>
      <c r="GV36" s="30">
        <f t="shared" si="37"/>
        <v>43927</v>
      </c>
      <c r="GW36" s="30">
        <f t="shared" si="37"/>
        <v>43957</v>
      </c>
      <c r="GX36" s="30">
        <f t="shared" si="37"/>
        <v>43988</v>
      </c>
      <c r="GY36" s="30">
        <f t="shared" si="37"/>
        <v>44018</v>
      </c>
      <c r="GZ36" s="30">
        <f t="shared" si="37"/>
        <v>44049</v>
      </c>
      <c r="HA36" s="30">
        <f t="shared" si="37"/>
        <v>44080</v>
      </c>
      <c r="HB36" s="30">
        <f t="shared" si="37"/>
        <v>44110</v>
      </c>
      <c r="HC36" s="30">
        <f t="shared" si="37"/>
        <v>44141</v>
      </c>
      <c r="HD36" s="30">
        <f t="shared" si="37"/>
        <v>44171</v>
      </c>
      <c r="HE36" s="30">
        <f t="shared" si="37"/>
        <v>44202</v>
      </c>
      <c r="HF36" s="30">
        <f t="shared" si="37"/>
        <v>44233</v>
      </c>
      <c r="HG36" s="30">
        <f t="shared" si="37"/>
        <v>44261</v>
      </c>
      <c r="HH36" s="30">
        <f t="shared" si="37"/>
        <v>44292</v>
      </c>
      <c r="HI36" s="30">
        <f t="shared" si="37"/>
        <v>44322</v>
      </c>
      <c r="HJ36" s="30">
        <f t="shared" si="37"/>
        <v>44353</v>
      </c>
      <c r="HK36" s="30">
        <f t="shared" si="37"/>
        <v>44383</v>
      </c>
      <c r="HL36" s="30">
        <f t="shared" si="37"/>
        <v>44414</v>
      </c>
      <c r="HM36" s="30">
        <f t="shared" si="37"/>
        <v>44445</v>
      </c>
      <c r="HN36" s="30">
        <f t="shared" si="37"/>
        <v>44475</v>
      </c>
      <c r="HO36" s="30">
        <f t="shared" si="37"/>
        <v>44506</v>
      </c>
      <c r="HP36" s="30">
        <f t="shared" si="37"/>
        <v>44536</v>
      </c>
      <c r="HQ36" s="30">
        <f t="shared" si="37"/>
        <v>44567</v>
      </c>
      <c r="HR36" s="30">
        <f t="shared" ref="HR36:HX36" si="38">HR1</f>
        <v>44598</v>
      </c>
      <c r="HS36" s="30">
        <f t="shared" si="38"/>
        <v>44626</v>
      </c>
      <c r="HT36" s="30">
        <f t="shared" si="38"/>
        <v>44657</v>
      </c>
      <c r="HU36" s="30">
        <f t="shared" si="38"/>
        <v>44687</v>
      </c>
      <c r="HV36" s="30">
        <f t="shared" si="38"/>
        <v>44718</v>
      </c>
      <c r="HW36" s="30">
        <f t="shared" si="38"/>
        <v>44748</v>
      </c>
      <c r="HX36" s="120">
        <f t="shared" si="38"/>
        <v>44779</v>
      </c>
      <c r="HY36" s="30">
        <f>HY1</f>
        <v>44810</v>
      </c>
      <c r="HZ36" s="30">
        <f>HZ1</f>
        <v>44840</v>
      </c>
      <c r="IA36" s="30">
        <f>IA1</f>
        <v>44871</v>
      </c>
      <c r="IB36" s="30">
        <f>IB1</f>
        <v>44901</v>
      </c>
      <c r="IC36" s="30">
        <f>IC1</f>
        <v>44932</v>
      </c>
      <c r="ID36" s="30">
        <v>44980</v>
      </c>
      <c r="IE36" s="30">
        <v>45008</v>
      </c>
      <c r="IF36" s="30">
        <v>45039</v>
      </c>
      <c r="IG36" s="30">
        <v>45069</v>
      </c>
      <c r="IH36" s="30">
        <v>45100</v>
      </c>
      <c r="II36" s="30">
        <v>45130</v>
      </c>
      <c r="IJ36" s="228">
        <v>45161</v>
      </c>
      <c r="IK36" s="30">
        <v>45192</v>
      </c>
      <c r="IL36" s="30">
        <v>45222</v>
      </c>
      <c r="IM36" s="30">
        <v>45253</v>
      </c>
      <c r="IN36" s="30">
        <v>45283</v>
      </c>
      <c r="IO36" s="30">
        <v>45314</v>
      </c>
      <c r="IP36" s="30"/>
      <c r="IQ36" s="30"/>
      <c r="IR36" s="30"/>
      <c r="IS36" s="30"/>
    </row>
    <row r="37" spans="1:253" ht="14.25" customHeight="1" x14ac:dyDescent="0.35">
      <c r="A37" s="192" t="s">
        <v>267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>
        <v>151</v>
      </c>
      <c r="Q37" s="4">
        <v>181</v>
      </c>
      <c r="R37" s="4">
        <v>177</v>
      </c>
      <c r="S37" s="4">
        <v>183</v>
      </c>
      <c r="T37" s="4">
        <v>121</v>
      </c>
      <c r="U37" s="4">
        <v>215</v>
      </c>
      <c r="V37" s="4">
        <v>214</v>
      </c>
      <c r="W37" s="4">
        <v>265</v>
      </c>
      <c r="X37" s="4">
        <v>288</v>
      </c>
      <c r="Y37" s="4">
        <v>249</v>
      </c>
      <c r="Z37" s="4">
        <v>235</v>
      </c>
      <c r="AA37" s="4">
        <v>307</v>
      </c>
      <c r="AB37" s="4">
        <v>366</v>
      </c>
      <c r="AC37" s="4">
        <v>365</v>
      </c>
      <c r="AD37" s="4">
        <v>418</v>
      </c>
      <c r="AE37" s="4">
        <v>400</v>
      </c>
      <c r="AF37" s="4">
        <v>287</v>
      </c>
      <c r="AG37" s="4">
        <v>425</v>
      </c>
      <c r="AH37" s="4">
        <v>469</v>
      </c>
      <c r="AI37" s="4">
        <v>534</v>
      </c>
      <c r="AJ37" s="4">
        <v>457</v>
      </c>
      <c r="AK37" s="4">
        <v>523</v>
      </c>
      <c r="AL37" s="4">
        <v>440</v>
      </c>
      <c r="AM37" s="4">
        <v>358</v>
      </c>
      <c r="AN37" s="4">
        <v>384</v>
      </c>
      <c r="AO37" s="4">
        <v>371</v>
      </c>
      <c r="AP37" s="4">
        <v>316</v>
      </c>
      <c r="AQ37" s="4">
        <v>305</v>
      </c>
      <c r="AR37" s="4">
        <v>233</v>
      </c>
      <c r="AS37" s="4">
        <v>444</v>
      </c>
      <c r="AT37" s="4">
        <v>389</v>
      </c>
      <c r="AU37" s="4">
        <v>487</v>
      </c>
      <c r="AV37" s="4">
        <v>461</v>
      </c>
      <c r="AW37" s="4">
        <v>437</v>
      </c>
      <c r="AX37" s="4">
        <v>336</v>
      </c>
      <c r="AY37" s="4">
        <v>366</v>
      </c>
      <c r="AZ37" s="4">
        <v>385</v>
      </c>
      <c r="BA37" s="4">
        <v>322</v>
      </c>
      <c r="BB37" s="4">
        <v>333</v>
      </c>
      <c r="BC37" s="4">
        <v>338</v>
      </c>
      <c r="BD37" s="4">
        <v>193</v>
      </c>
      <c r="BE37" s="4">
        <v>405</v>
      </c>
      <c r="BF37" s="4">
        <v>362</v>
      </c>
      <c r="BG37" s="4">
        <v>397</v>
      </c>
      <c r="BH37" s="4">
        <v>340</v>
      </c>
      <c r="BI37" s="4">
        <v>296</v>
      </c>
      <c r="BJ37" s="4">
        <v>313</v>
      </c>
      <c r="BK37" s="4">
        <v>307</v>
      </c>
      <c r="BL37" s="4">
        <v>275</v>
      </c>
      <c r="BM37" s="4">
        <v>285</v>
      </c>
      <c r="BN37" s="4">
        <v>307</v>
      </c>
      <c r="BO37" s="4">
        <v>246</v>
      </c>
      <c r="BP37" s="4">
        <v>177</v>
      </c>
      <c r="BQ37" s="4">
        <v>367</v>
      </c>
      <c r="BR37" s="4">
        <v>320</v>
      </c>
      <c r="BS37" s="4">
        <v>398</v>
      </c>
      <c r="BT37" s="4">
        <v>297</v>
      </c>
      <c r="BU37" s="4">
        <v>293</v>
      </c>
      <c r="BV37" s="4">
        <v>281</v>
      </c>
      <c r="BW37" s="4">
        <v>280</v>
      </c>
      <c r="BX37" s="4">
        <v>268</v>
      </c>
      <c r="BY37" s="4">
        <v>297</v>
      </c>
      <c r="BZ37" s="4">
        <v>282</v>
      </c>
      <c r="CA37" s="4">
        <v>207</v>
      </c>
      <c r="CB37" s="4">
        <v>146</v>
      </c>
      <c r="CC37" s="4">
        <v>266</v>
      </c>
      <c r="CD37" s="4">
        <v>309</v>
      </c>
      <c r="CE37" s="4">
        <v>385</v>
      </c>
      <c r="CF37" s="4">
        <v>358</v>
      </c>
      <c r="CG37" s="4">
        <v>305</v>
      </c>
      <c r="CH37" s="4">
        <v>279</v>
      </c>
      <c r="CI37" s="4">
        <v>226</v>
      </c>
      <c r="CJ37" s="4">
        <v>234</v>
      </c>
      <c r="CK37" s="4">
        <v>250</v>
      </c>
      <c r="CL37" s="4">
        <v>224</v>
      </c>
      <c r="CM37" s="4">
        <v>222</v>
      </c>
      <c r="CN37" s="4">
        <v>146</v>
      </c>
      <c r="CO37" s="4">
        <v>243</v>
      </c>
      <c r="CP37" s="4">
        <v>264</v>
      </c>
      <c r="CQ37" s="4">
        <v>319</v>
      </c>
      <c r="CR37" s="4">
        <v>253</v>
      </c>
      <c r="CS37" s="4">
        <v>248</v>
      </c>
      <c r="CT37" s="4">
        <v>226</v>
      </c>
      <c r="CU37" s="4">
        <v>191</v>
      </c>
      <c r="CV37" s="4">
        <v>172</v>
      </c>
      <c r="CW37" s="4">
        <v>190</v>
      </c>
      <c r="CX37" s="4">
        <v>283</v>
      </c>
      <c r="CY37" s="4">
        <v>233</v>
      </c>
      <c r="CZ37" s="4">
        <v>177</v>
      </c>
      <c r="DA37" s="4">
        <v>247</v>
      </c>
      <c r="DB37" s="4">
        <v>270</v>
      </c>
      <c r="DC37" s="4">
        <v>325</v>
      </c>
      <c r="DD37" s="4">
        <v>282</v>
      </c>
      <c r="DE37" s="4">
        <v>276</v>
      </c>
      <c r="DF37" s="4">
        <v>198</v>
      </c>
      <c r="DG37" s="4">
        <v>251</v>
      </c>
      <c r="DH37" s="4">
        <v>238</v>
      </c>
      <c r="DI37" s="4">
        <v>244</v>
      </c>
      <c r="DJ37" s="4">
        <v>246</v>
      </c>
      <c r="DK37" s="4">
        <v>190</v>
      </c>
      <c r="DL37" s="4">
        <v>158</v>
      </c>
      <c r="DM37" s="4">
        <v>270</v>
      </c>
      <c r="DN37" s="4">
        <v>245</v>
      </c>
      <c r="DO37" s="4">
        <v>306</v>
      </c>
      <c r="DP37" s="4">
        <v>289</v>
      </c>
      <c r="DQ37" s="4">
        <v>275</v>
      </c>
      <c r="DR37" s="4">
        <v>246</v>
      </c>
      <c r="DS37" s="4">
        <v>233</v>
      </c>
      <c r="DT37" s="4">
        <v>229</v>
      </c>
      <c r="DU37" s="4">
        <v>236</v>
      </c>
      <c r="DV37" s="4">
        <v>301</v>
      </c>
      <c r="DW37" s="4">
        <v>224</v>
      </c>
      <c r="DX37" s="4">
        <v>140</v>
      </c>
      <c r="DY37" s="4">
        <v>278</v>
      </c>
      <c r="DZ37" s="4">
        <v>281</v>
      </c>
      <c r="EA37" s="4">
        <v>331</v>
      </c>
      <c r="EB37" s="4">
        <v>337</v>
      </c>
      <c r="EC37" s="4">
        <v>282</v>
      </c>
      <c r="ED37" s="4">
        <v>262</v>
      </c>
      <c r="EE37" s="4">
        <v>248</v>
      </c>
      <c r="EF37" s="4">
        <v>251</v>
      </c>
      <c r="EG37" s="4">
        <v>264</v>
      </c>
      <c r="EH37" s="4">
        <v>258</v>
      </c>
      <c r="EI37" s="4">
        <v>196</v>
      </c>
      <c r="EJ37" s="4">
        <v>141</v>
      </c>
      <c r="EK37" s="4">
        <v>293</v>
      </c>
      <c r="EL37" s="4">
        <v>269</v>
      </c>
      <c r="EM37" s="4">
        <v>353</v>
      </c>
      <c r="EN37" s="4">
        <v>324</v>
      </c>
      <c r="EO37" s="4">
        <v>283</v>
      </c>
      <c r="EP37" s="4">
        <v>255</v>
      </c>
      <c r="EQ37" s="4">
        <v>242</v>
      </c>
      <c r="ER37" s="4">
        <v>240</v>
      </c>
      <c r="ES37" s="4">
        <v>276</v>
      </c>
      <c r="ET37" s="4">
        <v>238</v>
      </c>
      <c r="EU37" s="4">
        <v>191</v>
      </c>
      <c r="EV37" s="4">
        <v>174</v>
      </c>
      <c r="EW37" s="4">
        <v>179</v>
      </c>
      <c r="EX37" s="4">
        <v>286</v>
      </c>
      <c r="EY37" s="4">
        <v>357</v>
      </c>
      <c r="EZ37" s="4">
        <v>324</v>
      </c>
      <c r="FA37" s="4">
        <v>239</v>
      </c>
      <c r="FB37" s="4">
        <v>261</v>
      </c>
      <c r="FC37" s="4">
        <v>228</v>
      </c>
      <c r="FD37" s="4">
        <v>231</v>
      </c>
      <c r="FE37" s="4">
        <v>280</v>
      </c>
      <c r="FF37" s="4">
        <v>206</v>
      </c>
      <c r="FG37" s="4">
        <v>198</v>
      </c>
      <c r="FH37" s="4">
        <v>166</v>
      </c>
      <c r="FI37" s="4">
        <v>260</v>
      </c>
      <c r="FJ37" s="4">
        <v>268</v>
      </c>
      <c r="FK37" s="4">
        <v>331</v>
      </c>
      <c r="FL37" s="4">
        <v>297</v>
      </c>
      <c r="FM37" s="4">
        <v>290</v>
      </c>
      <c r="FN37" s="4">
        <v>243</v>
      </c>
      <c r="FO37" s="4">
        <v>245</v>
      </c>
      <c r="FP37" s="4">
        <v>253</v>
      </c>
      <c r="FQ37" s="4">
        <v>244</v>
      </c>
      <c r="FR37" s="4">
        <v>281</v>
      </c>
      <c r="FS37" s="4">
        <v>205</v>
      </c>
      <c r="FT37" s="4">
        <v>154</v>
      </c>
      <c r="FU37" s="4">
        <v>227</v>
      </c>
      <c r="FV37" s="4">
        <v>294</v>
      </c>
      <c r="FW37" s="4">
        <v>362</v>
      </c>
      <c r="FX37" s="4">
        <v>294</v>
      </c>
      <c r="FY37" s="4">
        <v>324</v>
      </c>
      <c r="FZ37" s="4">
        <v>268</v>
      </c>
      <c r="GA37" s="4">
        <v>271</v>
      </c>
      <c r="GB37" s="4">
        <v>305</v>
      </c>
      <c r="GC37" s="4">
        <v>207</v>
      </c>
      <c r="GD37" s="4">
        <v>316</v>
      </c>
      <c r="GE37" s="4">
        <v>253</v>
      </c>
      <c r="GF37" s="4">
        <v>165</v>
      </c>
      <c r="GG37" s="4">
        <v>313</v>
      </c>
      <c r="GH37" s="4">
        <v>334</v>
      </c>
      <c r="GI37" s="4">
        <v>405</v>
      </c>
      <c r="GJ37" s="4">
        <v>350</v>
      </c>
      <c r="GK37" s="4">
        <v>279</v>
      </c>
      <c r="GL37" s="4">
        <v>266</v>
      </c>
      <c r="GM37" s="4">
        <v>255</v>
      </c>
      <c r="GN37" s="4">
        <v>281</v>
      </c>
      <c r="GO37" s="4">
        <v>253</v>
      </c>
      <c r="GP37" s="4">
        <v>346</v>
      </c>
      <c r="GQ37" s="4">
        <v>266</v>
      </c>
      <c r="GR37" s="4">
        <v>162</v>
      </c>
      <c r="GS37" s="4">
        <v>297</v>
      </c>
      <c r="GT37" s="4">
        <v>310</v>
      </c>
      <c r="GU37" s="4">
        <v>297</v>
      </c>
      <c r="GV37" s="4">
        <v>154</v>
      </c>
      <c r="GW37" s="4">
        <v>309</v>
      </c>
      <c r="GX37" s="4">
        <v>325</v>
      </c>
      <c r="GY37" s="4">
        <v>343</v>
      </c>
      <c r="GZ37" s="4">
        <v>300</v>
      </c>
      <c r="HA37" s="4">
        <v>360</v>
      </c>
      <c r="HB37" s="4">
        <v>325</v>
      </c>
      <c r="HC37" s="4">
        <v>274</v>
      </c>
      <c r="HD37" s="4">
        <v>194</v>
      </c>
      <c r="HE37" s="4">
        <v>248</v>
      </c>
      <c r="HF37" s="4">
        <v>289</v>
      </c>
      <c r="HG37" s="4">
        <v>383</v>
      </c>
      <c r="HH37" s="4">
        <v>386</v>
      </c>
      <c r="HI37" s="4">
        <v>349</v>
      </c>
      <c r="HJ37" s="4">
        <v>270</v>
      </c>
      <c r="HK37" s="4">
        <v>371</v>
      </c>
      <c r="HL37" s="4">
        <v>312</v>
      </c>
      <c r="HM37" s="4">
        <v>279</v>
      </c>
      <c r="HN37" s="4">
        <v>209</v>
      </c>
      <c r="HO37" s="4">
        <v>220</v>
      </c>
      <c r="HP37" s="4">
        <v>155</v>
      </c>
      <c r="HQ37" s="4">
        <v>230</v>
      </c>
      <c r="HR37" s="4">
        <v>244</v>
      </c>
      <c r="HS37" s="4">
        <v>313</v>
      </c>
      <c r="HT37" s="4">
        <v>316</v>
      </c>
      <c r="HU37" s="4">
        <v>315</v>
      </c>
      <c r="HV37" s="4">
        <v>327</v>
      </c>
      <c r="HW37" s="4">
        <v>276</v>
      </c>
      <c r="HX37" s="122">
        <v>229</v>
      </c>
      <c r="HY37" s="4">
        <v>199</v>
      </c>
      <c r="HZ37" s="4">
        <v>184</v>
      </c>
      <c r="IA37" s="4">
        <v>187</v>
      </c>
      <c r="IB37" s="4">
        <v>112</v>
      </c>
      <c r="IC37" s="4">
        <v>150</v>
      </c>
      <c r="ID37" s="4">
        <v>182</v>
      </c>
      <c r="IE37" s="4">
        <v>201</v>
      </c>
      <c r="IF37" s="4">
        <v>202</v>
      </c>
      <c r="IG37" s="4">
        <v>219</v>
      </c>
      <c r="IH37" s="4">
        <v>202</v>
      </c>
      <c r="II37" s="4">
        <v>236</v>
      </c>
      <c r="IJ37" s="122">
        <v>232</v>
      </c>
    </row>
    <row r="38" spans="1:253" ht="14.25" customHeight="1" x14ac:dyDescent="0.35">
      <c r="A38" s="192" t="s">
        <v>268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>
        <v>82</v>
      </c>
      <c r="Q38" s="4">
        <v>121</v>
      </c>
      <c r="R38" s="4">
        <v>101</v>
      </c>
      <c r="S38" s="4">
        <v>112</v>
      </c>
      <c r="T38" s="4">
        <v>71</v>
      </c>
      <c r="U38" s="4">
        <v>111</v>
      </c>
      <c r="V38" s="4">
        <v>145</v>
      </c>
      <c r="W38" s="4">
        <v>140</v>
      </c>
      <c r="X38" s="4">
        <v>156</v>
      </c>
      <c r="Y38" s="4">
        <v>123</v>
      </c>
      <c r="Z38" s="4">
        <v>185</v>
      </c>
      <c r="AA38" s="4">
        <v>161</v>
      </c>
      <c r="AB38" s="4">
        <v>214</v>
      </c>
      <c r="AC38" s="4">
        <v>171</v>
      </c>
      <c r="AD38" s="4">
        <v>180</v>
      </c>
      <c r="AE38" s="4">
        <v>218</v>
      </c>
      <c r="AF38" s="4">
        <v>172</v>
      </c>
      <c r="AG38" s="4">
        <v>191</v>
      </c>
      <c r="AH38" s="4">
        <v>236</v>
      </c>
      <c r="AI38" s="4">
        <v>266</v>
      </c>
      <c r="AJ38" s="4">
        <v>330</v>
      </c>
      <c r="AK38" s="4">
        <v>255</v>
      </c>
      <c r="AL38" s="4">
        <v>204</v>
      </c>
      <c r="AM38" s="4">
        <v>176</v>
      </c>
      <c r="AN38" s="4">
        <v>170</v>
      </c>
      <c r="AO38" s="4">
        <v>186</v>
      </c>
      <c r="AP38" s="4">
        <v>176</v>
      </c>
      <c r="AQ38" s="4">
        <v>132</v>
      </c>
      <c r="AR38" s="4">
        <v>85</v>
      </c>
      <c r="AS38" s="4">
        <v>215</v>
      </c>
      <c r="AT38" s="4">
        <v>240</v>
      </c>
      <c r="AU38" s="4">
        <v>247</v>
      </c>
      <c r="AV38" s="4">
        <v>195</v>
      </c>
      <c r="AW38" s="4">
        <v>188</v>
      </c>
      <c r="AX38" s="4">
        <v>166</v>
      </c>
      <c r="AY38" s="4">
        <v>158</v>
      </c>
      <c r="AZ38" s="4">
        <v>162</v>
      </c>
      <c r="BA38" s="4">
        <v>153</v>
      </c>
      <c r="BB38" s="4">
        <v>185</v>
      </c>
      <c r="BC38" s="4">
        <v>128</v>
      </c>
      <c r="BD38" s="4">
        <v>106</v>
      </c>
      <c r="BE38" s="4">
        <v>158</v>
      </c>
      <c r="BF38" s="4">
        <v>198</v>
      </c>
      <c r="BG38" s="4">
        <v>189</v>
      </c>
      <c r="BH38" s="4">
        <v>117</v>
      </c>
      <c r="BI38" s="4">
        <v>123</v>
      </c>
      <c r="BJ38" s="4">
        <v>141</v>
      </c>
      <c r="BK38" s="4">
        <v>105</v>
      </c>
      <c r="BL38" s="4">
        <v>167</v>
      </c>
      <c r="BM38" s="4">
        <v>199</v>
      </c>
      <c r="BN38" s="4">
        <v>117</v>
      </c>
      <c r="BO38" s="4">
        <v>88</v>
      </c>
      <c r="BP38" s="4">
        <v>68</v>
      </c>
      <c r="BQ38" s="4">
        <v>112</v>
      </c>
      <c r="BR38" s="4">
        <v>165</v>
      </c>
      <c r="BS38" s="4">
        <v>164</v>
      </c>
      <c r="BT38" s="4">
        <v>133</v>
      </c>
      <c r="BU38" s="4">
        <v>178</v>
      </c>
      <c r="BV38" s="4">
        <v>192</v>
      </c>
      <c r="BW38" s="4">
        <v>147</v>
      </c>
      <c r="BX38" s="4">
        <v>129</v>
      </c>
      <c r="BY38" s="4">
        <v>130</v>
      </c>
      <c r="BZ38" s="4">
        <v>104</v>
      </c>
      <c r="CA38" s="4">
        <v>86</v>
      </c>
      <c r="CB38" s="4">
        <v>66</v>
      </c>
      <c r="CC38" s="4">
        <v>85</v>
      </c>
      <c r="CD38" s="4">
        <v>97</v>
      </c>
      <c r="CE38" s="4">
        <v>180</v>
      </c>
      <c r="CF38" s="4">
        <v>151</v>
      </c>
      <c r="CG38" s="4">
        <v>79</v>
      </c>
      <c r="CH38" s="4">
        <v>115</v>
      </c>
      <c r="CI38" s="4">
        <v>86</v>
      </c>
      <c r="CJ38" s="4">
        <v>125</v>
      </c>
      <c r="CK38" s="4">
        <v>82</v>
      </c>
      <c r="CL38" s="4">
        <v>68</v>
      </c>
      <c r="CM38" s="4">
        <v>68</v>
      </c>
      <c r="CN38" s="4">
        <v>46</v>
      </c>
      <c r="CO38" s="4">
        <v>91</v>
      </c>
      <c r="CP38" s="4">
        <v>78</v>
      </c>
      <c r="CQ38" s="4">
        <v>127</v>
      </c>
      <c r="CR38" s="4">
        <v>102</v>
      </c>
      <c r="CS38" s="4">
        <v>99</v>
      </c>
      <c r="CT38" s="4">
        <v>98</v>
      </c>
      <c r="CU38" s="4">
        <v>83</v>
      </c>
      <c r="CV38" s="4">
        <v>68</v>
      </c>
      <c r="CW38" s="4">
        <v>62</v>
      </c>
      <c r="CX38" s="4">
        <v>106</v>
      </c>
      <c r="CY38" s="4">
        <v>100</v>
      </c>
      <c r="CZ38" s="4">
        <v>84</v>
      </c>
      <c r="DA38" s="4">
        <v>85</v>
      </c>
      <c r="DB38" s="4">
        <v>183</v>
      </c>
      <c r="DC38" s="4">
        <v>141</v>
      </c>
      <c r="DD38" s="4">
        <v>119</v>
      </c>
      <c r="DE38" s="4">
        <v>100</v>
      </c>
      <c r="DF38" s="4">
        <v>113</v>
      </c>
      <c r="DG38" s="4">
        <v>87</v>
      </c>
      <c r="DH38" s="4">
        <v>93</v>
      </c>
      <c r="DI38" s="4">
        <v>67</v>
      </c>
      <c r="DJ38" s="4">
        <v>73</v>
      </c>
      <c r="DK38" s="4">
        <v>63</v>
      </c>
      <c r="DL38" s="4">
        <v>45</v>
      </c>
      <c r="DM38" s="4">
        <v>118</v>
      </c>
      <c r="DN38" s="4">
        <v>77</v>
      </c>
      <c r="DO38" s="4">
        <v>109</v>
      </c>
      <c r="DP38" s="4">
        <v>166</v>
      </c>
      <c r="DQ38" s="4">
        <v>110</v>
      </c>
      <c r="DR38" s="4">
        <v>94</v>
      </c>
      <c r="DS38" s="4">
        <v>110</v>
      </c>
      <c r="DT38" s="4">
        <v>131</v>
      </c>
      <c r="DU38" s="4">
        <v>95</v>
      </c>
      <c r="DV38" s="4">
        <v>108</v>
      </c>
      <c r="DW38" s="4">
        <v>99</v>
      </c>
      <c r="DX38" s="4">
        <v>66</v>
      </c>
      <c r="DY38" s="4">
        <v>79</v>
      </c>
      <c r="DZ38" s="4">
        <v>85</v>
      </c>
      <c r="EA38" s="4">
        <v>158</v>
      </c>
      <c r="EB38" s="4">
        <v>109</v>
      </c>
      <c r="EC38" s="4">
        <v>145</v>
      </c>
      <c r="ED38" s="4">
        <v>99</v>
      </c>
      <c r="EE38" s="4">
        <v>106</v>
      </c>
      <c r="EF38" s="4">
        <v>86</v>
      </c>
      <c r="EG38" s="4">
        <v>77</v>
      </c>
      <c r="EH38" s="4">
        <v>66</v>
      </c>
      <c r="EI38" s="4">
        <v>64</v>
      </c>
      <c r="EJ38" s="4">
        <v>51</v>
      </c>
      <c r="EK38" s="4">
        <v>84</v>
      </c>
      <c r="EL38" s="4">
        <v>100</v>
      </c>
      <c r="EM38" s="4">
        <v>101</v>
      </c>
      <c r="EN38" s="4">
        <v>125</v>
      </c>
      <c r="EO38" s="4">
        <v>119</v>
      </c>
      <c r="EP38" s="4">
        <v>92</v>
      </c>
      <c r="EQ38" s="4">
        <v>85</v>
      </c>
      <c r="ER38" s="4">
        <v>79</v>
      </c>
      <c r="ES38" s="4">
        <v>127</v>
      </c>
      <c r="ET38" s="4">
        <v>84</v>
      </c>
      <c r="EU38" s="4">
        <v>88</v>
      </c>
      <c r="EV38" s="4">
        <v>60</v>
      </c>
      <c r="EW38" s="4">
        <v>48</v>
      </c>
      <c r="EX38" s="4">
        <v>93</v>
      </c>
      <c r="EY38" s="4">
        <v>72</v>
      </c>
      <c r="EZ38" s="4">
        <v>114</v>
      </c>
      <c r="FA38" s="4">
        <v>88</v>
      </c>
      <c r="FB38" s="4">
        <v>104</v>
      </c>
      <c r="FC38" s="4">
        <v>68</v>
      </c>
      <c r="FD38" s="4">
        <v>66</v>
      </c>
      <c r="FE38" s="4">
        <v>74</v>
      </c>
      <c r="FF38" s="4">
        <v>44</v>
      </c>
      <c r="FG38" s="4">
        <v>49</v>
      </c>
      <c r="FH38" s="4">
        <v>41</v>
      </c>
      <c r="FI38" s="4">
        <v>71</v>
      </c>
      <c r="FJ38" s="4">
        <v>83</v>
      </c>
      <c r="FK38" s="4">
        <v>129</v>
      </c>
      <c r="FL38" s="4">
        <v>65</v>
      </c>
      <c r="FM38" s="4">
        <v>101</v>
      </c>
      <c r="FN38" s="4">
        <v>97</v>
      </c>
      <c r="FO38" s="4">
        <v>76</v>
      </c>
      <c r="FP38" s="4">
        <v>75</v>
      </c>
      <c r="FQ38" s="4">
        <v>61</v>
      </c>
      <c r="FR38" s="4">
        <v>70</v>
      </c>
      <c r="FS38" s="4">
        <v>65</v>
      </c>
      <c r="FT38" s="4">
        <v>44</v>
      </c>
      <c r="FU38" s="4">
        <v>53</v>
      </c>
      <c r="FV38" s="4">
        <v>57</v>
      </c>
      <c r="FW38" s="4">
        <v>87</v>
      </c>
      <c r="FX38" s="4">
        <v>87</v>
      </c>
      <c r="FY38" s="4">
        <v>97</v>
      </c>
      <c r="FZ38" s="4">
        <v>96</v>
      </c>
      <c r="GA38" s="4">
        <v>75</v>
      </c>
      <c r="GB38" s="4">
        <v>87</v>
      </c>
      <c r="GC38" s="4">
        <v>55</v>
      </c>
      <c r="GD38" s="4">
        <v>75</v>
      </c>
      <c r="GE38" s="4">
        <v>60</v>
      </c>
      <c r="GF38" s="4">
        <v>49</v>
      </c>
      <c r="GG38" s="4">
        <v>81</v>
      </c>
      <c r="GH38" s="4">
        <v>89</v>
      </c>
      <c r="GI38" s="4">
        <v>145</v>
      </c>
      <c r="GJ38" s="4">
        <v>122</v>
      </c>
      <c r="GK38" s="4">
        <v>111</v>
      </c>
      <c r="GL38" s="4">
        <v>54</v>
      </c>
      <c r="GM38" s="4">
        <v>75</v>
      </c>
      <c r="GN38" s="4">
        <v>87</v>
      </c>
      <c r="GO38" s="4">
        <v>55</v>
      </c>
      <c r="GP38" s="4">
        <v>69</v>
      </c>
      <c r="GQ38" s="4">
        <v>65</v>
      </c>
      <c r="GR38" s="4">
        <v>44</v>
      </c>
      <c r="GS38" s="4">
        <v>95</v>
      </c>
      <c r="GT38" s="4">
        <v>105</v>
      </c>
      <c r="GU38" s="4">
        <v>77</v>
      </c>
      <c r="GV38" s="4">
        <v>42</v>
      </c>
      <c r="GW38" s="4">
        <v>71</v>
      </c>
      <c r="GX38" s="4">
        <v>85</v>
      </c>
      <c r="GY38" s="4">
        <v>99</v>
      </c>
      <c r="GZ38" s="4">
        <v>106</v>
      </c>
      <c r="HA38" s="4">
        <v>111</v>
      </c>
      <c r="HB38" s="4">
        <v>92</v>
      </c>
      <c r="HC38" s="4">
        <v>63</v>
      </c>
      <c r="HD38" s="4">
        <v>341</v>
      </c>
      <c r="HE38" s="4">
        <v>101</v>
      </c>
      <c r="HF38" s="4">
        <v>159</v>
      </c>
      <c r="HG38" s="4">
        <v>124</v>
      </c>
      <c r="HH38" s="4">
        <v>128</v>
      </c>
      <c r="HI38" s="4">
        <v>127</v>
      </c>
      <c r="HJ38" s="4">
        <v>116</v>
      </c>
      <c r="HK38" s="4">
        <v>429</v>
      </c>
      <c r="HL38" s="4">
        <v>391</v>
      </c>
      <c r="HM38" s="4">
        <v>88</v>
      </c>
      <c r="HN38" s="4">
        <v>66</v>
      </c>
      <c r="HO38" s="4">
        <v>59</v>
      </c>
      <c r="HP38" s="4">
        <v>56</v>
      </c>
      <c r="HQ38" s="4">
        <v>83</v>
      </c>
      <c r="HR38" s="4">
        <v>71</v>
      </c>
      <c r="HS38" s="4">
        <v>120</v>
      </c>
      <c r="HT38" s="4">
        <v>98</v>
      </c>
      <c r="HU38" s="4">
        <v>93</v>
      </c>
      <c r="HV38" s="4">
        <v>102</v>
      </c>
      <c r="HW38" s="4">
        <v>85</v>
      </c>
      <c r="HX38" s="122">
        <v>85</v>
      </c>
      <c r="HY38" s="4">
        <v>55</v>
      </c>
      <c r="HZ38" s="4">
        <v>43</v>
      </c>
      <c r="IA38" s="4">
        <v>37</v>
      </c>
      <c r="IB38" s="4">
        <v>37</v>
      </c>
      <c r="IC38" s="4">
        <v>53</v>
      </c>
      <c r="ID38" s="4">
        <v>70</v>
      </c>
      <c r="IE38" s="4">
        <v>83</v>
      </c>
      <c r="IF38" s="4">
        <v>61</v>
      </c>
      <c r="IG38" s="4">
        <v>59</v>
      </c>
      <c r="IH38" s="4">
        <v>61</v>
      </c>
      <c r="II38" s="4">
        <v>71</v>
      </c>
      <c r="IJ38" s="122">
        <v>64</v>
      </c>
    </row>
    <row r="39" spans="1:253" ht="14.25" customHeight="1" x14ac:dyDescent="0.35">
      <c r="A39" s="192" t="s">
        <v>269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>
        <v>0</v>
      </c>
      <c r="Q39" s="4">
        <v>1</v>
      </c>
      <c r="R39" s="4">
        <v>4</v>
      </c>
      <c r="S39" s="4">
        <v>1</v>
      </c>
      <c r="T39" s="4">
        <v>4</v>
      </c>
      <c r="U39" s="4">
        <v>2</v>
      </c>
      <c r="V39" s="4">
        <v>8</v>
      </c>
      <c r="W39" s="4">
        <v>6</v>
      </c>
      <c r="X39" s="4">
        <v>7</v>
      </c>
      <c r="Y39" s="4">
        <v>13</v>
      </c>
      <c r="Z39" s="4">
        <v>4</v>
      </c>
      <c r="AA39" s="4">
        <v>6</v>
      </c>
      <c r="AB39" s="4">
        <v>11</v>
      </c>
      <c r="AC39" s="4">
        <v>24</v>
      </c>
      <c r="AD39" s="4">
        <v>20</v>
      </c>
      <c r="AE39" s="4">
        <v>13</v>
      </c>
      <c r="AF39" s="4">
        <v>21</v>
      </c>
      <c r="AG39" s="4">
        <v>21</v>
      </c>
      <c r="AH39" s="4">
        <v>16</v>
      </c>
      <c r="AI39" s="4">
        <v>33</v>
      </c>
      <c r="AJ39" s="4">
        <v>22</v>
      </c>
      <c r="AK39" s="4">
        <v>14</v>
      </c>
      <c r="AL39" s="4">
        <v>15</v>
      </c>
      <c r="AM39" s="4">
        <v>15</v>
      </c>
      <c r="AN39" s="4">
        <v>19</v>
      </c>
      <c r="AO39" s="4">
        <v>10</v>
      </c>
      <c r="AP39" s="4">
        <v>10</v>
      </c>
      <c r="AQ39" s="4">
        <v>16</v>
      </c>
      <c r="AR39" s="4">
        <v>15</v>
      </c>
      <c r="AS39" s="4">
        <v>11</v>
      </c>
      <c r="AT39" s="4">
        <v>10</v>
      </c>
      <c r="AU39" s="4">
        <v>10</v>
      </c>
      <c r="AV39" s="4">
        <v>22</v>
      </c>
      <c r="AW39" s="4">
        <v>12</v>
      </c>
      <c r="AX39" s="4">
        <v>8</v>
      </c>
      <c r="AY39" s="4">
        <v>13</v>
      </c>
      <c r="AZ39" s="4">
        <v>22</v>
      </c>
      <c r="BA39" s="4">
        <v>17</v>
      </c>
      <c r="BB39" s="4">
        <v>26</v>
      </c>
      <c r="BC39" s="4">
        <v>13</v>
      </c>
      <c r="BD39" s="4">
        <v>15</v>
      </c>
      <c r="BE39" s="4">
        <v>8</v>
      </c>
      <c r="BF39" s="4">
        <v>19</v>
      </c>
      <c r="BG39" s="4">
        <v>6</v>
      </c>
      <c r="BH39" s="4">
        <v>10</v>
      </c>
      <c r="BI39" s="4">
        <v>7</v>
      </c>
      <c r="BJ39" s="4">
        <v>12</v>
      </c>
      <c r="BK39" s="4">
        <v>12</v>
      </c>
      <c r="BL39" s="4">
        <v>16</v>
      </c>
      <c r="BM39" s="4">
        <v>5</v>
      </c>
      <c r="BN39" s="4">
        <v>18</v>
      </c>
      <c r="BO39" s="4">
        <v>7</v>
      </c>
      <c r="BP39" s="4">
        <v>4</v>
      </c>
      <c r="BQ39" s="4">
        <v>18</v>
      </c>
      <c r="BR39" s="4">
        <v>12</v>
      </c>
      <c r="BS39" s="4">
        <v>22</v>
      </c>
      <c r="BT39" s="4">
        <v>15</v>
      </c>
      <c r="BU39" s="4">
        <v>28</v>
      </c>
      <c r="BV39" s="4">
        <v>11</v>
      </c>
      <c r="BW39" s="4">
        <v>8</v>
      </c>
      <c r="BX39" s="4">
        <v>17</v>
      </c>
      <c r="BY39" s="4">
        <v>21</v>
      </c>
      <c r="BZ39" s="4">
        <v>15</v>
      </c>
      <c r="CA39" s="4">
        <v>15</v>
      </c>
      <c r="CB39" s="4">
        <v>21</v>
      </c>
      <c r="CC39" s="4">
        <v>10</v>
      </c>
      <c r="CD39" s="4">
        <v>18</v>
      </c>
      <c r="CE39" s="4">
        <v>8</v>
      </c>
      <c r="CF39" s="4">
        <v>7</v>
      </c>
      <c r="CG39" s="4">
        <v>14</v>
      </c>
      <c r="CH39" s="4">
        <v>6</v>
      </c>
      <c r="CI39" s="4">
        <v>12</v>
      </c>
      <c r="CJ39" s="4">
        <v>10</v>
      </c>
      <c r="CK39" s="4">
        <v>7</v>
      </c>
      <c r="CL39" s="4">
        <v>6</v>
      </c>
      <c r="CM39" s="4">
        <v>10</v>
      </c>
      <c r="CN39" s="4">
        <v>6</v>
      </c>
      <c r="CO39" s="4">
        <v>6</v>
      </c>
      <c r="CP39" s="4">
        <v>22</v>
      </c>
      <c r="CQ39" s="4">
        <v>24</v>
      </c>
      <c r="CR39" s="4">
        <v>10</v>
      </c>
      <c r="CS39" s="4">
        <v>6</v>
      </c>
      <c r="CT39" s="4">
        <v>17</v>
      </c>
      <c r="CU39" s="4">
        <v>8</v>
      </c>
      <c r="CV39" s="4">
        <v>12</v>
      </c>
      <c r="CW39" s="4">
        <v>11</v>
      </c>
      <c r="CX39" s="4">
        <v>9</v>
      </c>
      <c r="CY39" s="4">
        <v>7</v>
      </c>
      <c r="CZ39" s="4">
        <v>6</v>
      </c>
      <c r="DA39" s="4">
        <v>17</v>
      </c>
      <c r="DB39" s="4">
        <v>9</v>
      </c>
      <c r="DC39" s="4">
        <v>9</v>
      </c>
      <c r="DD39" s="4">
        <v>7</v>
      </c>
      <c r="DE39" s="4">
        <v>2</v>
      </c>
      <c r="DF39" s="4">
        <v>11</v>
      </c>
      <c r="DG39" s="4">
        <v>5</v>
      </c>
      <c r="DH39" s="4">
        <v>11</v>
      </c>
      <c r="DI39" s="4">
        <v>12</v>
      </c>
      <c r="DJ39" s="4">
        <v>13</v>
      </c>
      <c r="DK39" s="4">
        <v>12</v>
      </c>
      <c r="DL39" s="4">
        <v>12</v>
      </c>
      <c r="DM39" s="4">
        <v>16</v>
      </c>
      <c r="DN39" s="4">
        <v>11</v>
      </c>
      <c r="DO39" s="4">
        <v>19</v>
      </c>
      <c r="DP39" s="4">
        <v>4</v>
      </c>
      <c r="DQ39" s="4">
        <v>3</v>
      </c>
      <c r="DR39" s="4">
        <v>7</v>
      </c>
      <c r="DS39" s="4">
        <v>10</v>
      </c>
      <c r="DT39" s="4">
        <v>8</v>
      </c>
      <c r="DU39" s="4">
        <v>7</v>
      </c>
      <c r="DV39" s="4">
        <v>9</v>
      </c>
      <c r="DW39" s="4">
        <v>16</v>
      </c>
      <c r="DX39" s="4">
        <v>5</v>
      </c>
      <c r="DY39" s="4">
        <v>10</v>
      </c>
      <c r="DZ39" s="4">
        <v>8</v>
      </c>
      <c r="EA39" s="4">
        <v>11</v>
      </c>
      <c r="EB39" s="4">
        <v>6</v>
      </c>
      <c r="EC39" s="4">
        <v>4</v>
      </c>
      <c r="ED39" s="4">
        <v>16</v>
      </c>
      <c r="EE39" s="4">
        <v>10</v>
      </c>
      <c r="EF39" s="4">
        <v>15</v>
      </c>
      <c r="EG39" s="4">
        <v>19</v>
      </c>
      <c r="EH39" s="4">
        <v>5</v>
      </c>
      <c r="EI39" s="4">
        <v>8</v>
      </c>
      <c r="EJ39" s="4">
        <v>3</v>
      </c>
      <c r="EK39" s="4">
        <v>14</v>
      </c>
      <c r="EL39" s="4">
        <v>3</v>
      </c>
      <c r="EM39" s="4">
        <v>7</v>
      </c>
      <c r="EN39" s="4">
        <v>6</v>
      </c>
      <c r="EO39" s="4">
        <v>13</v>
      </c>
      <c r="EP39" s="4">
        <v>7</v>
      </c>
      <c r="EQ39" s="4">
        <v>15</v>
      </c>
      <c r="ER39" s="4">
        <v>4</v>
      </c>
      <c r="ES39" s="4">
        <v>10</v>
      </c>
      <c r="ET39" s="4">
        <v>1</v>
      </c>
      <c r="EU39" s="4">
        <v>10</v>
      </c>
      <c r="EV39" s="4">
        <v>9</v>
      </c>
      <c r="EW39" s="4">
        <v>12</v>
      </c>
      <c r="EX39" s="4">
        <v>8</v>
      </c>
      <c r="EY39" s="4">
        <v>8</v>
      </c>
      <c r="EZ39" s="4">
        <v>6</v>
      </c>
      <c r="FA39" s="4">
        <v>2</v>
      </c>
      <c r="FB39" s="4">
        <v>13</v>
      </c>
      <c r="FC39" s="4">
        <v>7</v>
      </c>
      <c r="FD39" s="4">
        <v>3</v>
      </c>
      <c r="FE39" s="4">
        <v>9</v>
      </c>
      <c r="FF39" s="4">
        <v>3</v>
      </c>
      <c r="FG39" s="4">
        <v>17</v>
      </c>
      <c r="FH39" s="4">
        <v>5</v>
      </c>
      <c r="FI39" s="4">
        <v>6</v>
      </c>
      <c r="FJ39" s="4">
        <v>4</v>
      </c>
      <c r="FK39" s="4">
        <v>6</v>
      </c>
      <c r="FL39" s="4">
        <v>4</v>
      </c>
      <c r="FM39" s="4">
        <v>4</v>
      </c>
      <c r="FN39" s="4">
        <v>2</v>
      </c>
      <c r="FO39" s="4">
        <v>5</v>
      </c>
      <c r="FP39" s="4">
        <v>5</v>
      </c>
      <c r="FQ39" s="4">
        <v>3</v>
      </c>
      <c r="FR39" s="4">
        <v>14</v>
      </c>
      <c r="FS39" s="4">
        <v>5</v>
      </c>
      <c r="FT39" s="4">
        <v>5</v>
      </c>
      <c r="FU39" s="4">
        <v>1</v>
      </c>
      <c r="FV39" s="4">
        <v>3</v>
      </c>
      <c r="FW39" s="4">
        <v>7</v>
      </c>
      <c r="FX39" s="4">
        <v>6</v>
      </c>
      <c r="FY39" s="4">
        <v>5</v>
      </c>
      <c r="FZ39" s="4">
        <v>3</v>
      </c>
      <c r="GA39" s="4">
        <v>8</v>
      </c>
      <c r="GB39" s="4">
        <v>11</v>
      </c>
      <c r="GC39" s="4">
        <v>6</v>
      </c>
      <c r="GD39" s="4">
        <v>10</v>
      </c>
      <c r="GE39" s="4">
        <v>6</v>
      </c>
      <c r="GF39" s="4">
        <v>6</v>
      </c>
      <c r="GG39" s="4">
        <v>10</v>
      </c>
      <c r="GH39" s="4">
        <v>8</v>
      </c>
      <c r="GI39" s="4">
        <v>11</v>
      </c>
      <c r="GJ39" s="4">
        <v>7</v>
      </c>
      <c r="GK39" s="4">
        <v>5</v>
      </c>
      <c r="GL39" s="4">
        <v>1</v>
      </c>
      <c r="GM39" s="4">
        <v>8</v>
      </c>
      <c r="GN39" s="4">
        <v>12</v>
      </c>
      <c r="GO39" s="4">
        <v>11</v>
      </c>
      <c r="GP39" s="4">
        <v>8</v>
      </c>
      <c r="GQ39" s="4">
        <v>3</v>
      </c>
      <c r="GR39" s="4">
        <v>2</v>
      </c>
      <c r="GS39" s="4">
        <v>6</v>
      </c>
      <c r="GT39" s="4">
        <v>7</v>
      </c>
      <c r="GU39" s="4">
        <v>7</v>
      </c>
      <c r="GV39" s="4">
        <v>2</v>
      </c>
      <c r="GW39" s="4">
        <v>7</v>
      </c>
      <c r="GX39" s="4">
        <v>8</v>
      </c>
      <c r="GY39" s="4">
        <v>6</v>
      </c>
      <c r="GZ39" s="4">
        <v>5</v>
      </c>
      <c r="HA39" s="4">
        <v>9</v>
      </c>
      <c r="HB39" s="4">
        <v>12</v>
      </c>
      <c r="HC39" s="4">
        <v>5</v>
      </c>
      <c r="HD39" s="4">
        <v>25</v>
      </c>
      <c r="HE39" s="4">
        <v>7</v>
      </c>
      <c r="HF39" s="4">
        <v>10</v>
      </c>
      <c r="HG39" s="4">
        <v>7</v>
      </c>
      <c r="HH39" s="4">
        <v>10</v>
      </c>
      <c r="HI39" s="4">
        <v>12</v>
      </c>
      <c r="HJ39" s="4">
        <v>9</v>
      </c>
      <c r="HK39" s="4">
        <v>25</v>
      </c>
      <c r="HL39" s="4">
        <v>32</v>
      </c>
      <c r="HM39" s="4">
        <v>6</v>
      </c>
      <c r="HN39" s="4">
        <v>2</v>
      </c>
      <c r="HO39" s="4">
        <v>10</v>
      </c>
      <c r="HP39" s="4">
        <v>5</v>
      </c>
      <c r="HQ39" s="4">
        <v>7</v>
      </c>
      <c r="HR39" s="4">
        <v>6</v>
      </c>
      <c r="HS39" s="4">
        <v>6</v>
      </c>
      <c r="HT39" s="4">
        <v>11</v>
      </c>
      <c r="HU39" s="4">
        <v>6</v>
      </c>
      <c r="HV39" s="4">
        <v>6</v>
      </c>
      <c r="HW39" s="4">
        <v>6</v>
      </c>
      <c r="HX39" s="122">
        <v>3</v>
      </c>
      <c r="HY39" s="4">
        <v>4</v>
      </c>
      <c r="HZ39" s="4">
        <v>5</v>
      </c>
      <c r="IA39" s="4">
        <v>5</v>
      </c>
      <c r="IB39" s="4">
        <v>2</v>
      </c>
      <c r="IC39" s="4">
        <v>7</v>
      </c>
      <c r="ID39" s="4">
        <v>3</v>
      </c>
      <c r="IE39" s="4">
        <v>1</v>
      </c>
      <c r="IF39" s="4">
        <v>1</v>
      </c>
      <c r="IG39" s="4">
        <v>6</v>
      </c>
      <c r="IH39" s="4">
        <v>4</v>
      </c>
      <c r="II39" s="4">
        <v>4</v>
      </c>
      <c r="IJ39" s="122">
        <v>6</v>
      </c>
    </row>
    <row r="40" spans="1:253" ht="14.25" customHeight="1" x14ac:dyDescent="0.35">
      <c r="A40" s="192" t="s">
        <v>270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>
        <v>1</v>
      </c>
      <c r="DA40" s="4">
        <v>12</v>
      </c>
      <c r="DB40" s="4">
        <v>5</v>
      </c>
      <c r="DC40" s="4">
        <v>2</v>
      </c>
      <c r="DD40" s="4">
        <v>3</v>
      </c>
      <c r="DE40" s="4">
        <v>3</v>
      </c>
      <c r="DF40" s="4">
        <v>2</v>
      </c>
      <c r="DG40" s="4">
        <v>7</v>
      </c>
      <c r="DH40" s="4">
        <v>4</v>
      </c>
      <c r="DI40" s="4">
        <v>5</v>
      </c>
      <c r="DJ40" s="4">
        <v>10</v>
      </c>
      <c r="DK40" s="4">
        <v>3</v>
      </c>
      <c r="DL40" s="4">
        <v>0</v>
      </c>
      <c r="DM40" s="4">
        <v>12</v>
      </c>
      <c r="DN40" s="4">
        <v>4</v>
      </c>
      <c r="DO40" s="4">
        <v>1</v>
      </c>
      <c r="DP40" s="4">
        <v>6</v>
      </c>
      <c r="DQ40" s="4">
        <v>3</v>
      </c>
      <c r="DR40" s="4">
        <v>4</v>
      </c>
      <c r="DS40" s="4">
        <v>2</v>
      </c>
      <c r="DT40" s="4">
        <v>9</v>
      </c>
      <c r="DU40" s="4">
        <v>4</v>
      </c>
      <c r="DV40" s="4">
        <v>7</v>
      </c>
      <c r="DW40" s="4">
        <v>8</v>
      </c>
      <c r="DX40" s="4">
        <v>1</v>
      </c>
      <c r="DY40" s="4">
        <v>9</v>
      </c>
      <c r="DZ40" s="4">
        <v>7</v>
      </c>
      <c r="EA40" s="4">
        <v>9</v>
      </c>
      <c r="EB40" s="4">
        <v>3</v>
      </c>
      <c r="EC40" s="4">
        <v>6</v>
      </c>
      <c r="ED40" s="4">
        <v>4</v>
      </c>
      <c r="EE40" s="4">
        <v>4</v>
      </c>
      <c r="EF40" s="4">
        <v>5</v>
      </c>
      <c r="EG40" s="4">
        <v>4</v>
      </c>
      <c r="EH40" s="4">
        <v>1</v>
      </c>
      <c r="EI40" s="4">
        <v>6</v>
      </c>
      <c r="EJ40" s="4">
        <v>3</v>
      </c>
      <c r="EK40" s="4">
        <v>2</v>
      </c>
      <c r="EL40" s="4">
        <v>6</v>
      </c>
      <c r="EM40" s="4">
        <v>0</v>
      </c>
      <c r="EN40" s="4">
        <v>1</v>
      </c>
      <c r="EO40" s="4">
        <v>4</v>
      </c>
      <c r="EP40" s="4">
        <v>4</v>
      </c>
      <c r="EQ40" s="4">
        <v>1</v>
      </c>
      <c r="ER40" s="4">
        <v>2</v>
      </c>
      <c r="ES40" s="4">
        <v>2</v>
      </c>
      <c r="ET40" s="4">
        <v>9</v>
      </c>
      <c r="EU40" s="4">
        <v>6</v>
      </c>
      <c r="EV40" s="4">
        <v>4</v>
      </c>
      <c r="EW40" s="4">
        <v>5</v>
      </c>
      <c r="EX40" s="4">
        <v>7</v>
      </c>
      <c r="EY40" s="4">
        <v>3</v>
      </c>
      <c r="EZ40" s="4">
        <v>8</v>
      </c>
      <c r="FA40" s="4">
        <v>7</v>
      </c>
      <c r="FB40" s="4">
        <v>6</v>
      </c>
      <c r="FC40" s="4">
        <v>1</v>
      </c>
      <c r="FD40" s="4">
        <v>4</v>
      </c>
      <c r="FE40" s="4">
        <v>4</v>
      </c>
      <c r="FF40" s="4">
        <v>3</v>
      </c>
      <c r="FG40" s="4">
        <v>4</v>
      </c>
      <c r="FH40" s="4">
        <v>1</v>
      </c>
      <c r="FI40" s="4">
        <v>4</v>
      </c>
      <c r="FJ40" s="4">
        <v>1</v>
      </c>
      <c r="FK40" s="4">
        <v>5</v>
      </c>
      <c r="FL40" s="4">
        <v>4</v>
      </c>
      <c r="FM40" s="4">
        <v>0</v>
      </c>
      <c r="FN40" s="4">
        <v>1</v>
      </c>
      <c r="FO40" s="4">
        <v>2</v>
      </c>
      <c r="FP40" s="4">
        <v>4</v>
      </c>
      <c r="FQ40" s="4">
        <v>1</v>
      </c>
      <c r="FR40" s="4">
        <v>1</v>
      </c>
      <c r="FS40" s="4">
        <v>0</v>
      </c>
      <c r="FT40" s="4">
        <v>0</v>
      </c>
      <c r="FU40" s="4">
        <v>0</v>
      </c>
      <c r="FV40" s="4">
        <v>0</v>
      </c>
      <c r="FW40" s="4">
        <v>1</v>
      </c>
      <c r="FX40" s="4">
        <v>1</v>
      </c>
      <c r="FY40" s="4">
        <v>1</v>
      </c>
      <c r="FZ40" s="4">
        <v>0</v>
      </c>
      <c r="GA40" s="4">
        <v>1</v>
      </c>
      <c r="GB40" s="4">
        <v>2</v>
      </c>
      <c r="GC40" s="4">
        <v>1</v>
      </c>
      <c r="GD40" s="4">
        <v>2</v>
      </c>
      <c r="GE40" s="4">
        <v>0</v>
      </c>
      <c r="GF40" s="4">
        <v>1</v>
      </c>
      <c r="GG40" s="4">
        <v>2</v>
      </c>
      <c r="GH40" s="4">
        <v>1</v>
      </c>
      <c r="GI40" s="4">
        <v>1</v>
      </c>
      <c r="GJ40" s="4">
        <v>0</v>
      </c>
      <c r="GK40" s="4">
        <v>0</v>
      </c>
      <c r="GL40" s="4">
        <v>0</v>
      </c>
      <c r="GM40" s="4">
        <v>1</v>
      </c>
      <c r="GN40" s="4">
        <v>3</v>
      </c>
      <c r="GO40" s="4">
        <v>0</v>
      </c>
      <c r="GP40" s="4">
        <v>8</v>
      </c>
      <c r="GQ40" s="4">
        <v>1</v>
      </c>
      <c r="GR40" s="4">
        <v>5</v>
      </c>
      <c r="GS40" s="4">
        <v>1</v>
      </c>
      <c r="GT40" s="4">
        <v>0</v>
      </c>
      <c r="GU40" s="4">
        <v>3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4">
        <v>1</v>
      </c>
      <c r="HD40" s="4">
        <v>1</v>
      </c>
      <c r="HE40" s="4">
        <v>1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2</v>
      </c>
      <c r="HM40" s="4">
        <v>0</v>
      </c>
      <c r="HN40" s="4">
        <v>0</v>
      </c>
      <c r="HO40" s="4">
        <v>0</v>
      </c>
      <c r="HP40" s="4">
        <v>1</v>
      </c>
      <c r="HQ40" s="4">
        <v>1</v>
      </c>
      <c r="HR40" s="4">
        <v>0</v>
      </c>
      <c r="HS40" s="4">
        <v>0</v>
      </c>
      <c r="HT40" s="4">
        <v>1</v>
      </c>
      <c r="HU40" s="4">
        <v>1</v>
      </c>
      <c r="HV40" s="4">
        <v>0</v>
      </c>
      <c r="HW40" s="4">
        <v>0</v>
      </c>
      <c r="HX40" s="122">
        <v>0</v>
      </c>
      <c r="HY40" s="4">
        <v>0</v>
      </c>
      <c r="HZ40" s="4">
        <v>0</v>
      </c>
      <c r="IA40" s="4">
        <v>0</v>
      </c>
      <c r="IB40" s="4">
        <v>0</v>
      </c>
      <c r="IC40" s="4">
        <v>2</v>
      </c>
      <c r="ID40" s="4">
        <v>0</v>
      </c>
      <c r="IE40" s="4">
        <v>3</v>
      </c>
      <c r="IF40" s="4">
        <v>0</v>
      </c>
      <c r="IG40" s="4">
        <v>1</v>
      </c>
      <c r="IH40" s="4">
        <v>0</v>
      </c>
      <c r="II40" s="4">
        <v>0</v>
      </c>
      <c r="IJ40" s="122">
        <v>1</v>
      </c>
    </row>
    <row r="41" spans="1:253" ht="14.25" customHeight="1" x14ac:dyDescent="0.35">
      <c r="A41" s="192" t="s">
        <v>271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4"/>
      <c r="BA41" s="4"/>
      <c r="BB41" s="4"/>
      <c r="BC41" s="4"/>
      <c r="BD41" s="4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4">
        <v>1</v>
      </c>
      <c r="DZ41" s="4">
        <v>2</v>
      </c>
      <c r="EA41" s="4">
        <v>5</v>
      </c>
      <c r="EB41" s="4">
        <v>0</v>
      </c>
      <c r="EC41" s="4">
        <v>0</v>
      </c>
      <c r="ED41" s="4">
        <v>1</v>
      </c>
      <c r="EE41" s="4">
        <v>0</v>
      </c>
      <c r="EF41" s="4">
        <v>3</v>
      </c>
      <c r="EG41" s="4">
        <v>1</v>
      </c>
      <c r="EH41" s="4">
        <v>1</v>
      </c>
      <c r="EI41" s="4">
        <v>2</v>
      </c>
      <c r="EJ41" s="4">
        <v>0</v>
      </c>
      <c r="EK41" s="4">
        <v>1</v>
      </c>
      <c r="EL41" s="4">
        <v>0</v>
      </c>
      <c r="EM41" s="4">
        <v>3</v>
      </c>
      <c r="EN41" s="4">
        <v>2</v>
      </c>
      <c r="EO41" s="4">
        <v>0</v>
      </c>
      <c r="EP41" s="4">
        <v>1</v>
      </c>
      <c r="EQ41" s="4">
        <v>1</v>
      </c>
      <c r="ER41" s="4">
        <v>1</v>
      </c>
      <c r="ES41" s="4">
        <v>3</v>
      </c>
      <c r="ET41" s="4">
        <v>0</v>
      </c>
      <c r="EU41" s="4">
        <v>4</v>
      </c>
      <c r="EV41" s="4">
        <v>0</v>
      </c>
      <c r="EW41" s="4">
        <v>1</v>
      </c>
      <c r="EX41" s="4">
        <v>0</v>
      </c>
      <c r="EY41" s="4">
        <v>0</v>
      </c>
      <c r="EZ41" s="4">
        <v>2</v>
      </c>
      <c r="FA41" s="4">
        <v>2</v>
      </c>
      <c r="FB41" s="4">
        <v>0</v>
      </c>
      <c r="FC41" s="4">
        <v>1</v>
      </c>
      <c r="FD41" s="4">
        <v>0</v>
      </c>
      <c r="FE41" s="4">
        <v>0</v>
      </c>
      <c r="FF41" s="4">
        <v>0</v>
      </c>
      <c r="FG41" s="4">
        <v>2</v>
      </c>
      <c r="FH41" s="4">
        <v>0</v>
      </c>
      <c r="FI41" s="4">
        <v>2</v>
      </c>
      <c r="FJ41" s="4">
        <v>2</v>
      </c>
      <c r="FK41" s="4">
        <v>0</v>
      </c>
      <c r="FL41" s="4">
        <v>1</v>
      </c>
      <c r="FM41" s="4">
        <v>2</v>
      </c>
      <c r="FN41" s="4">
        <v>3</v>
      </c>
      <c r="FO41" s="4">
        <v>2</v>
      </c>
      <c r="FP41" s="4">
        <v>2</v>
      </c>
      <c r="FQ41" s="4">
        <v>1</v>
      </c>
      <c r="FR41" s="4">
        <v>0</v>
      </c>
      <c r="FS41" s="4">
        <v>0</v>
      </c>
      <c r="FT41" s="4">
        <v>1</v>
      </c>
      <c r="FU41" s="4">
        <v>0</v>
      </c>
      <c r="FV41" s="4">
        <v>0</v>
      </c>
      <c r="FW41" s="4">
        <v>0</v>
      </c>
      <c r="FX41" s="4">
        <v>2</v>
      </c>
      <c r="FY41" s="4">
        <v>2</v>
      </c>
      <c r="FZ41" s="4">
        <v>1</v>
      </c>
      <c r="GA41" s="4">
        <v>1</v>
      </c>
      <c r="GB41" s="4">
        <v>0</v>
      </c>
      <c r="GC41" s="4">
        <v>0</v>
      </c>
      <c r="GD41" s="4">
        <v>1</v>
      </c>
      <c r="GE41" s="4">
        <v>1</v>
      </c>
      <c r="GF41" s="4">
        <v>3</v>
      </c>
      <c r="GG41" s="4">
        <v>3</v>
      </c>
      <c r="GH41" s="4">
        <v>1</v>
      </c>
      <c r="GI41" s="4">
        <v>2</v>
      </c>
      <c r="GJ41" s="4">
        <v>0</v>
      </c>
      <c r="GK41" s="4">
        <v>2</v>
      </c>
      <c r="GL41" s="4">
        <v>0</v>
      </c>
      <c r="GM41" s="4">
        <v>0</v>
      </c>
      <c r="GN41" s="4">
        <v>2</v>
      </c>
      <c r="GO41" s="4">
        <v>2</v>
      </c>
      <c r="GP41" s="4">
        <v>0</v>
      </c>
      <c r="GQ41" s="4">
        <v>0</v>
      </c>
      <c r="GR41" s="4">
        <v>1</v>
      </c>
      <c r="GS41" s="4">
        <v>21</v>
      </c>
      <c r="GT41" s="4">
        <v>1</v>
      </c>
      <c r="GU41" s="4">
        <v>0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2</v>
      </c>
      <c r="HB41" s="4">
        <v>0</v>
      </c>
      <c r="HC41" s="4">
        <v>3</v>
      </c>
      <c r="HD41" s="4">
        <v>1</v>
      </c>
      <c r="HE41" s="4">
        <v>0</v>
      </c>
      <c r="HF41" s="4">
        <v>0</v>
      </c>
      <c r="HG41" s="4">
        <v>1</v>
      </c>
      <c r="HH41" s="4">
        <v>0</v>
      </c>
      <c r="HI41" s="4">
        <v>0</v>
      </c>
      <c r="HJ41" s="4">
        <v>0</v>
      </c>
      <c r="HK41" s="4">
        <v>3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0</v>
      </c>
      <c r="HS41" s="4">
        <v>1</v>
      </c>
      <c r="HT41" s="4">
        <v>0</v>
      </c>
      <c r="HU41" s="4">
        <v>0</v>
      </c>
      <c r="HV41" s="4">
        <v>2</v>
      </c>
      <c r="HW41" s="4">
        <v>0</v>
      </c>
      <c r="HX41" s="122">
        <v>0</v>
      </c>
      <c r="HY41" s="4">
        <v>0</v>
      </c>
      <c r="HZ41" s="4">
        <v>2</v>
      </c>
      <c r="IA41" s="4">
        <v>0</v>
      </c>
      <c r="IB41" s="4">
        <v>0</v>
      </c>
      <c r="IC41" s="4">
        <v>0</v>
      </c>
      <c r="ID41" s="4">
        <v>0</v>
      </c>
      <c r="IE41" s="4">
        <v>0</v>
      </c>
      <c r="IF41" s="4">
        <v>0</v>
      </c>
      <c r="IG41" s="4">
        <v>0</v>
      </c>
      <c r="IH41" s="4">
        <v>0</v>
      </c>
      <c r="II41" s="4">
        <v>1</v>
      </c>
      <c r="IJ41" s="122">
        <v>1</v>
      </c>
    </row>
    <row r="42" spans="1:253" ht="14.25" customHeight="1" x14ac:dyDescent="0.35">
      <c r="A42" s="208" t="s">
        <v>24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f t="shared" ref="P42:CY42" si="39">SUM(P37:P39)</f>
        <v>233</v>
      </c>
      <c r="Q42" s="13">
        <f t="shared" si="39"/>
        <v>303</v>
      </c>
      <c r="R42" s="13">
        <f t="shared" si="39"/>
        <v>282</v>
      </c>
      <c r="S42" s="13">
        <f t="shared" si="39"/>
        <v>296</v>
      </c>
      <c r="T42" s="13">
        <f t="shared" si="39"/>
        <v>196</v>
      </c>
      <c r="U42" s="13">
        <f t="shared" si="39"/>
        <v>328</v>
      </c>
      <c r="V42" s="13">
        <f t="shared" si="39"/>
        <v>367</v>
      </c>
      <c r="W42" s="13">
        <f t="shared" si="39"/>
        <v>411</v>
      </c>
      <c r="X42" s="13">
        <f t="shared" si="39"/>
        <v>451</v>
      </c>
      <c r="Y42" s="13">
        <f t="shared" si="39"/>
        <v>385</v>
      </c>
      <c r="Z42" s="13">
        <f t="shared" si="39"/>
        <v>424</v>
      </c>
      <c r="AA42" s="13">
        <f t="shared" si="39"/>
        <v>474</v>
      </c>
      <c r="AB42" s="13">
        <f t="shared" si="39"/>
        <v>591</v>
      </c>
      <c r="AC42" s="13">
        <f t="shared" si="39"/>
        <v>560</v>
      </c>
      <c r="AD42" s="13">
        <f t="shared" si="39"/>
        <v>618</v>
      </c>
      <c r="AE42" s="13">
        <f t="shared" si="39"/>
        <v>631</v>
      </c>
      <c r="AF42" s="13">
        <f t="shared" si="39"/>
        <v>480</v>
      </c>
      <c r="AG42" s="13">
        <f t="shared" si="39"/>
        <v>637</v>
      </c>
      <c r="AH42" s="13">
        <f t="shared" si="39"/>
        <v>721</v>
      </c>
      <c r="AI42" s="13">
        <f t="shared" si="39"/>
        <v>833</v>
      </c>
      <c r="AJ42" s="13">
        <f t="shared" si="39"/>
        <v>809</v>
      </c>
      <c r="AK42" s="13">
        <f t="shared" si="39"/>
        <v>792</v>
      </c>
      <c r="AL42" s="13">
        <f t="shared" si="39"/>
        <v>659</v>
      </c>
      <c r="AM42" s="13">
        <f t="shared" si="39"/>
        <v>549</v>
      </c>
      <c r="AN42" s="13">
        <f t="shared" si="39"/>
        <v>573</v>
      </c>
      <c r="AO42" s="13">
        <f t="shared" si="39"/>
        <v>567</v>
      </c>
      <c r="AP42" s="13">
        <f t="shared" si="39"/>
        <v>502</v>
      </c>
      <c r="AQ42" s="13">
        <f t="shared" si="39"/>
        <v>453</v>
      </c>
      <c r="AR42" s="13">
        <f t="shared" si="39"/>
        <v>333</v>
      </c>
      <c r="AS42" s="13">
        <f t="shared" si="39"/>
        <v>670</v>
      </c>
      <c r="AT42" s="13">
        <f t="shared" si="39"/>
        <v>639</v>
      </c>
      <c r="AU42" s="13">
        <f t="shared" si="39"/>
        <v>744</v>
      </c>
      <c r="AV42" s="13">
        <f t="shared" si="39"/>
        <v>678</v>
      </c>
      <c r="AW42" s="13">
        <f t="shared" si="39"/>
        <v>637</v>
      </c>
      <c r="AX42" s="13">
        <f t="shared" si="39"/>
        <v>510</v>
      </c>
      <c r="AY42" s="13">
        <f t="shared" si="39"/>
        <v>537</v>
      </c>
      <c r="AZ42" s="13">
        <f t="shared" si="39"/>
        <v>569</v>
      </c>
      <c r="BA42" s="13">
        <f t="shared" si="39"/>
        <v>492</v>
      </c>
      <c r="BB42" s="13">
        <f t="shared" si="39"/>
        <v>544</v>
      </c>
      <c r="BC42" s="13">
        <f t="shared" si="39"/>
        <v>479</v>
      </c>
      <c r="BD42" s="13">
        <f t="shared" si="39"/>
        <v>314</v>
      </c>
      <c r="BE42" s="13">
        <f t="shared" si="39"/>
        <v>571</v>
      </c>
      <c r="BF42" s="13">
        <f t="shared" si="39"/>
        <v>579</v>
      </c>
      <c r="BG42" s="13">
        <f t="shared" si="39"/>
        <v>592</v>
      </c>
      <c r="BH42" s="13">
        <f t="shared" si="39"/>
        <v>467</v>
      </c>
      <c r="BI42" s="13">
        <f t="shared" si="39"/>
        <v>426</v>
      </c>
      <c r="BJ42" s="13">
        <f t="shared" si="39"/>
        <v>466</v>
      </c>
      <c r="BK42" s="13">
        <f t="shared" si="39"/>
        <v>424</v>
      </c>
      <c r="BL42" s="13">
        <f t="shared" si="39"/>
        <v>458</v>
      </c>
      <c r="BM42" s="13">
        <f t="shared" si="39"/>
        <v>489</v>
      </c>
      <c r="BN42" s="13">
        <f t="shared" si="39"/>
        <v>442</v>
      </c>
      <c r="BO42" s="13">
        <f t="shared" si="39"/>
        <v>341</v>
      </c>
      <c r="BP42" s="13">
        <f t="shared" si="39"/>
        <v>249</v>
      </c>
      <c r="BQ42" s="13">
        <f t="shared" si="39"/>
        <v>497</v>
      </c>
      <c r="BR42" s="13">
        <f t="shared" si="39"/>
        <v>497</v>
      </c>
      <c r="BS42" s="13">
        <f t="shared" si="39"/>
        <v>584</v>
      </c>
      <c r="BT42" s="13">
        <f t="shared" si="39"/>
        <v>445</v>
      </c>
      <c r="BU42" s="13">
        <f t="shared" si="39"/>
        <v>499</v>
      </c>
      <c r="BV42" s="13">
        <f t="shared" si="39"/>
        <v>484</v>
      </c>
      <c r="BW42" s="13">
        <f t="shared" si="39"/>
        <v>435</v>
      </c>
      <c r="BX42" s="13">
        <f t="shared" si="39"/>
        <v>414</v>
      </c>
      <c r="BY42" s="13">
        <f t="shared" si="39"/>
        <v>448</v>
      </c>
      <c r="BZ42" s="13">
        <f t="shared" si="39"/>
        <v>401</v>
      </c>
      <c r="CA42" s="13">
        <f t="shared" si="39"/>
        <v>308</v>
      </c>
      <c r="CB42" s="13">
        <f t="shared" si="39"/>
        <v>233</v>
      </c>
      <c r="CC42" s="13">
        <f t="shared" si="39"/>
        <v>361</v>
      </c>
      <c r="CD42" s="13">
        <f t="shared" si="39"/>
        <v>424</v>
      </c>
      <c r="CE42" s="13">
        <f t="shared" si="39"/>
        <v>573</v>
      </c>
      <c r="CF42" s="13">
        <f t="shared" si="39"/>
        <v>516</v>
      </c>
      <c r="CG42" s="13">
        <f t="shared" si="39"/>
        <v>398</v>
      </c>
      <c r="CH42" s="13">
        <f t="shared" si="39"/>
        <v>400</v>
      </c>
      <c r="CI42" s="13">
        <f t="shared" si="39"/>
        <v>324</v>
      </c>
      <c r="CJ42" s="13">
        <f t="shared" si="39"/>
        <v>369</v>
      </c>
      <c r="CK42" s="13">
        <f t="shared" si="39"/>
        <v>339</v>
      </c>
      <c r="CL42" s="13">
        <f t="shared" si="39"/>
        <v>298</v>
      </c>
      <c r="CM42" s="13">
        <f t="shared" si="39"/>
        <v>300</v>
      </c>
      <c r="CN42" s="13">
        <f t="shared" si="39"/>
        <v>198</v>
      </c>
      <c r="CO42" s="13">
        <f t="shared" si="39"/>
        <v>340</v>
      </c>
      <c r="CP42" s="13">
        <f t="shared" si="39"/>
        <v>364</v>
      </c>
      <c r="CQ42" s="13">
        <f t="shared" si="39"/>
        <v>470</v>
      </c>
      <c r="CR42" s="13">
        <f t="shared" si="39"/>
        <v>365</v>
      </c>
      <c r="CS42" s="13">
        <f t="shared" si="39"/>
        <v>353</v>
      </c>
      <c r="CT42" s="13">
        <f t="shared" si="39"/>
        <v>341</v>
      </c>
      <c r="CU42" s="13">
        <f t="shared" si="39"/>
        <v>282</v>
      </c>
      <c r="CV42" s="13">
        <f t="shared" si="39"/>
        <v>252</v>
      </c>
      <c r="CW42" s="13">
        <f t="shared" si="39"/>
        <v>263</v>
      </c>
      <c r="CX42" s="13">
        <f t="shared" si="39"/>
        <v>398</v>
      </c>
      <c r="CY42" s="13">
        <f t="shared" si="39"/>
        <v>340</v>
      </c>
      <c r="CZ42" s="13">
        <f t="shared" ref="CZ42:DJ42" si="40">SUM(CZ37:CZ40)</f>
        <v>268</v>
      </c>
      <c r="DA42" s="13">
        <f t="shared" si="40"/>
        <v>361</v>
      </c>
      <c r="DB42" s="13">
        <f t="shared" si="40"/>
        <v>467</v>
      </c>
      <c r="DC42" s="13">
        <f t="shared" si="40"/>
        <v>477</v>
      </c>
      <c r="DD42" s="13">
        <f t="shared" si="40"/>
        <v>411</v>
      </c>
      <c r="DE42" s="13">
        <f t="shared" si="40"/>
        <v>381</v>
      </c>
      <c r="DF42" s="13">
        <f t="shared" si="40"/>
        <v>324</v>
      </c>
      <c r="DG42" s="13">
        <f t="shared" si="40"/>
        <v>350</v>
      </c>
      <c r="DH42" s="13">
        <f t="shared" si="40"/>
        <v>346</v>
      </c>
      <c r="DI42" s="13">
        <f t="shared" si="40"/>
        <v>328</v>
      </c>
      <c r="DJ42" s="13">
        <f t="shared" si="40"/>
        <v>342</v>
      </c>
      <c r="DK42" s="13">
        <f>SUM(DK37:DK39)</f>
        <v>265</v>
      </c>
      <c r="DL42" s="13">
        <f t="shared" ref="DL42:DX42" si="41">SUM(DL37:DL40)</f>
        <v>215</v>
      </c>
      <c r="DM42" s="13">
        <f t="shared" si="41"/>
        <v>416</v>
      </c>
      <c r="DN42" s="13">
        <f t="shared" si="41"/>
        <v>337</v>
      </c>
      <c r="DO42" s="13">
        <f t="shared" si="41"/>
        <v>435</v>
      </c>
      <c r="DP42" s="13">
        <f t="shared" si="41"/>
        <v>465</v>
      </c>
      <c r="DQ42" s="13">
        <f t="shared" si="41"/>
        <v>391</v>
      </c>
      <c r="DR42" s="13">
        <f t="shared" si="41"/>
        <v>351</v>
      </c>
      <c r="DS42" s="13">
        <f t="shared" si="41"/>
        <v>355</v>
      </c>
      <c r="DT42" s="13">
        <f t="shared" si="41"/>
        <v>377</v>
      </c>
      <c r="DU42" s="13">
        <f t="shared" si="41"/>
        <v>342</v>
      </c>
      <c r="DV42" s="13">
        <f t="shared" si="41"/>
        <v>425</v>
      </c>
      <c r="DW42" s="13">
        <f t="shared" si="41"/>
        <v>347</v>
      </c>
      <c r="DX42" s="13">
        <f t="shared" si="41"/>
        <v>212</v>
      </c>
      <c r="DY42" s="13">
        <f t="shared" ref="DY42:HI42" si="42">SUM(DY37:DY41)</f>
        <v>377</v>
      </c>
      <c r="DZ42" s="13">
        <f t="shared" si="42"/>
        <v>383</v>
      </c>
      <c r="EA42" s="13">
        <f t="shared" si="42"/>
        <v>514</v>
      </c>
      <c r="EB42" s="13">
        <f t="shared" si="42"/>
        <v>455</v>
      </c>
      <c r="EC42" s="13">
        <f t="shared" si="42"/>
        <v>437</v>
      </c>
      <c r="ED42" s="13">
        <f t="shared" si="42"/>
        <v>382</v>
      </c>
      <c r="EE42" s="13">
        <f t="shared" si="42"/>
        <v>368</v>
      </c>
      <c r="EF42" s="13">
        <f t="shared" si="42"/>
        <v>360</v>
      </c>
      <c r="EG42" s="13">
        <f t="shared" si="42"/>
        <v>365</v>
      </c>
      <c r="EH42" s="13">
        <f t="shared" si="42"/>
        <v>331</v>
      </c>
      <c r="EI42" s="13">
        <f t="shared" si="42"/>
        <v>276</v>
      </c>
      <c r="EJ42" s="13">
        <f t="shared" si="42"/>
        <v>198</v>
      </c>
      <c r="EK42" s="13">
        <f t="shared" si="42"/>
        <v>394</v>
      </c>
      <c r="EL42" s="13">
        <f t="shared" si="42"/>
        <v>378</v>
      </c>
      <c r="EM42" s="13">
        <f t="shared" si="42"/>
        <v>464</v>
      </c>
      <c r="EN42" s="13">
        <f t="shared" si="42"/>
        <v>458</v>
      </c>
      <c r="EO42" s="13">
        <f t="shared" si="42"/>
        <v>419</v>
      </c>
      <c r="EP42" s="13">
        <f t="shared" si="42"/>
        <v>359</v>
      </c>
      <c r="EQ42" s="13">
        <f t="shared" si="42"/>
        <v>344</v>
      </c>
      <c r="ER42" s="13">
        <f t="shared" si="42"/>
        <v>326</v>
      </c>
      <c r="ES42" s="13">
        <f t="shared" si="42"/>
        <v>418</v>
      </c>
      <c r="ET42" s="13">
        <f t="shared" si="42"/>
        <v>332</v>
      </c>
      <c r="EU42" s="13">
        <f t="shared" si="42"/>
        <v>299</v>
      </c>
      <c r="EV42" s="13">
        <f t="shared" si="42"/>
        <v>247</v>
      </c>
      <c r="EW42" s="13">
        <f t="shared" si="42"/>
        <v>245</v>
      </c>
      <c r="EX42" s="13">
        <f t="shared" si="42"/>
        <v>394</v>
      </c>
      <c r="EY42" s="13">
        <f t="shared" si="42"/>
        <v>440</v>
      </c>
      <c r="EZ42" s="13">
        <f t="shared" si="42"/>
        <v>454</v>
      </c>
      <c r="FA42" s="13">
        <f t="shared" si="42"/>
        <v>338</v>
      </c>
      <c r="FB42" s="13">
        <f t="shared" si="42"/>
        <v>384</v>
      </c>
      <c r="FC42" s="13">
        <f t="shared" si="42"/>
        <v>305</v>
      </c>
      <c r="FD42" s="13">
        <f t="shared" si="42"/>
        <v>304</v>
      </c>
      <c r="FE42" s="13">
        <f t="shared" si="42"/>
        <v>367</v>
      </c>
      <c r="FF42" s="13">
        <f t="shared" si="42"/>
        <v>256</v>
      </c>
      <c r="FG42" s="13">
        <f t="shared" si="42"/>
        <v>270</v>
      </c>
      <c r="FH42" s="13">
        <f t="shared" si="42"/>
        <v>213</v>
      </c>
      <c r="FI42" s="13">
        <f t="shared" si="42"/>
        <v>343</v>
      </c>
      <c r="FJ42" s="13">
        <f t="shared" si="42"/>
        <v>358</v>
      </c>
      <c r="FK42" s="13">
        <f t="shared" si="42"/>
        <v>471</v>
      </c>
      <c r="FL42" s="13">
        <f t="shared" si="42"/>
        <v>371</v>
      </c>
      <c r="FM42" s="13">
        <f t="shared" si="42"/>
        <v>397</v>
      </c>
      <c r="FN42" s="13">
        <f t="shared" si="42"/>
        <v>346</v>
      </c>
      <c r="FO42" s="13">
        <f t="shared" si="42"/>
        <v>330</v>
      </c>
      <c r="FP42" s="13">
        <f t="shared" si="42"/>
        <v>339</v>
      </c>
      <c r="FQ42" s="13">
        <f t="shared" si="42"/>
        <v>310</v>
      </c>
      <c r="FR42" s="13">
        <f t="shared" si="42"/>
        <v>366</v>
      </c>
      <c r="FS42" s="13">
        <f t="shared" si="42"/>
        <v>275</v>
      </c>
      <c r="FT42" s="13">
        <f t="shared" si="42"/>
        <v>204</v>
      </c>
      <c r="FU42" s="13">
        <f t="shared" si="42"/>
        <v>281</v>
      </c>
      <c r="FV42" s="13">
        <f t="shared" si="42"/>
        <v>354</v>
      </c>
      <c r="FW42" s="13">
        <f t="shared" si="42"/>
        <v>457</v>
      </c>
      <c r="FX42" s="13">
        <f t="shared" si="42"/>
        <v>390</v>
      </c>
      <c r="FY42" s="13">
        <f t="shared" si="42"/>
        <v>429</v>
      </c>
      <c r="FZ42" s="13">
        <f t="shared" si="42"/>
        <v>368</v>
      </c>
      <c r="GA42" s="13">
        <f t="shared" si="42"/>
        <v>356</v>
      </c>
      <c r="GB42" s="13">
        <f t="shared" si="42"/>
        <v>405</v>
      </c>
      <c r="GC42" s="13">
        <f t="shared" si="42"/>
        <v>269</v>
      </c>
      <c r="GD42" s="13">
        <f t="shared" si="42"/>
        <v>404</v>
      </c>
      <c r="GE42" s="13">
        <f t="shared" si="42"/>
        <v>320</v>
      </c>
      <c r="GF42" s="13">
        <f t="shared" si="42"/>
        <v>224</v>
      </c>
      <c r="GG42" s="13">
        <f t="shared" si="42"/>
        <v>409</v>
      </c>
      <c r="GH42" s="13">
        <f t="shared" si="42"/>
        <v>433</v>
      </c>
      <c r="GI42" s="13">
        <f t="shared" si="42"/>
        <v>564</v>
      </c>
      <c r="GJ42" s="13">
        <f t="shared" si="42"/>
        <v>479</v>
      </c>
      <c r="GK42" s="13">
        <f t="shared" si="42"/>
        <v>397</v>
      </c>
      <c r="GL42" s="13">
        <f t="shared" si="42"/>
        <v>321</v>
      </c>
      <c r="GM42" s="13">
        <f t="shared" si="42"/>
        <v>339</v>
      </c>
      <c r="GN42" s="13">
        <f t="shared" si="42"/>
        <v>385</v>
      </c>
      <c r="GO42" s="13">
        <f t="shared" si="42"/>
        <v>321</v>
      </c>
      <c r="GP42" s="13">
        <f t="shared" si="42"/>
        <v>431</v>
      </c>
      <c r="GQ42" s="13">
        <f t="shared" si="42"/>
        <v>335</v>
      </c>
      <c r="GR42" s="13">
        <f t="shared" si="42"/>
        <v>214</v>
      </c>
      <c r="GS42" s="13">
        <f t="shared" si="42"/>
        <v>420</v>
      </c>
      <c r="GT42" s="13">
        <f t="shared" si="42"/>
        <v>423</v>
      </c>
      <c r="GU42" s="13">
        <f t="shared" si="42"/>
        <v>384</v>
      </c>
      <c r="GV42" s="13">
        <f t="shared" si="42"/>
        <v>198</v>
      </c>
      <c r="GW42" s="13">
        <f t="shared" si="42"/>
        <v>387</v>
      </c>
      <c r="GX42" s="13">
        <f t="shared" si="42"/>
        <v>418</v>
      </c>
      <c r="GY42" s="13">
        <f t="shared" si="42"/>
        <v>448</v>
      </c>
      <c r="GZ42" s="13">
        <f t="shared" si="42"/>
        <v>411</v>
      </c>
      <c r="HA42" s="13">
        <f t="shared" si="42"/>
        <v>482</v>
      </c>
      <c r="HB42" s="13">
        <f t="shared" si="42"/>
        <v>429</v>
      </c>
      <c r="HC42" s="13">
        <f t="shared" si="42"/>
        <v>346</v>
      </c>
      <c r="HD42" s="13">
        <f t="shared" si="42"/>
        <v>562</v>
      </c>
      <c r="HE42" s="13">
        <f t="shared" si="42"/>
        <v>357</v>
      </c>
      <c r="HF42" s="13">
        <f t="shared" si="42"/>
        <v>458</v>
      </c>
      <c r="HG42" s="13">
        <f t="shared" si="42"/>
        <v>515</v>
      </c>
      <c r="HH42" s="13">
        <f t="shared" si="42"/>
        <v>524</v>
      </c>
      <c r="HI42" s="13">
        <f t="shared" si="42"/>
        <v>488</v>
      </c>
      <c r="HJ42" s="13">
        <f t="shared" ref="HJ42:HQ42" si="43">SUM(HJ37:HJ41)</f>
        <v>395</v>
      </c>
      <c r="HK42" s="13">
        <f t="shared" si="43"/>
        <v>828</v>
      </c>
      <c r="HL42" s="13">
        <f t="shared" si="43"/>
        <v>737</v>
      </c>
      <c r="HM42" s="13">
        <f t="shared" si="43"/>
        <v>373</v>
      </c>
      <c r="HN42" s="13">
        <v>0</v>
      </c>
      <c r="HO42" s="13">
        <f t="shared" si="43"/>
        <v>289</v>
      </c>
      <c r="HP42" s="13">
        <f t="shared" si="43"/>
        <v>217</v>
      </c>
      <c r="HQ42" s="13">
        <f t="shared" si="43"/>
        <v>321</v>
      </c>
      <c r="HR42" s="13">
        <f t="shared" ref="HR42:HX42" si="44">SUM(HR37:HR41)</f>
        <v>321</v>
      </c>
      <c r="HS42" s="13">
        <f t="shared" si="44"/>
        <v>440</v>
      </c>
      <c r="HT42" s="13">
        <f t="shared" si="44"/>
        <v>426</v>
      </c>
      <c r="HU42" s="13">
        <f t="shared" si="44"/>
        <v>415</v>
      </c>
      <c r="HV42" s="13">
        <f t="shared" si="44"/>
        <v>437</v>
      </c>
      <c r="HW42" s="13">
        <f t="shared" si="44"/>
        <v>367</v>
      </c>
      <c r="HX42" s="122">
        <f t="shared" si="44"/>
        <v>317</v>
      </c>
      <c r="HY42" s="13">
        <f>SUM(HY37:HY41)</f>
        <v>258</v>
      </c>
      <c r="HZ42" s="13">
        <f>SUM(HZ37:HZ41)</f>
        <v>234</v>
      </c>
      <c r="IA42" s="13">
        <f>SUM(IA37:IA41)</f>
        <v>229</v>
      </c>
      <c r="IB42" s="13">
        <f>SUM(IB37:IB41)</f>
        <v>151</v>
      </c>
      <c r="IC42" s="13">
        <f>SUM(IC37:IC41)</f>
        <v>212</v>
      </c>
      <c r="ID42" s="13">
        <f t="shared" ref="ID42:IS42" si="45">SUM(ID37:ID41)</f>
        <v>255</v>
      </c>
      <c r="IE42" s="13">
        <f t="shared" si="45"/>
        <v>288</v>
      </c>
      <c r="IF42" s="13">
        <f t="shared" si="45"/>
        <v>264</v>
      </c>
      <c r="IG42" s="13">
        <f t="shared" si="45"/>
        <v>285</v>
      </c>
      <c r="IH42" s="13">
        <f t="shared" si="45"/>
        <v>267</v>
      </c>
      <c r="II42" s="13">
        <f t="shared" si="45"/>
        <v>312</v>
      </c>
      <c r="IJ42" s="13">
        <f t="shared" si="45"/>
        <v>304</v>
      </c>
      <c r="IK42" s="13">
        <f t="shared" si="45"/>
        <v>0</v>
      </c>
      <c r="IL42" s="13">
        <f t="shared" si="45"/>
        <v>0</v>
      </c>
      <c r="IM42" s="13">
        <f t="shared" si="45"/>
        <v>0</v>
      </c>
      <c r="IN42" s="13">
        <f t="shared" si="45"/>
        <v>0</v>
      </c>
      <c r="IO42" s="13">
        <f t="shared" si="45"/>
        <v>0</v>
      </c>
      <c r="IP42" s="13">
        <f t="shared" si="45"/>
        <v>0</v>
      </c>
      <c r="IQ42" s="13">
        <f t="shared" si="45"/>
        <v>0</v>
      </c>
      <c r="IR42" s="13">
        <f t="shared" si="45"/>
        <v>0</v>
      </c>
      <c r="IS42" s="13">
        <f t="shared" si="45"/>
        <v>0</v>
      </c>
    </row>
    <row r="43" spans="1:253" ht="14.25" customHeight="1" x14ac:dyDescent="0.35">
      <c r="A43" s="205" t="s">
        <v>272</v>
      </c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121"/>
      <c r="BA43" s="121"/>
      <c r="BB43" s="121"/>
      <c r="BC43" s="121"/>
      <c r="BD43" s="121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121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</row>
    <row r="44" spans="1:253" ht="14.25" customHeight="1" x14ac:dyDescent="0.35">
      <c r="A44" s="202" t="s">
        <v>20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>
        <v>38353</v>
      </c>
      <c r="V44" s="30">
        <v>38384</v>
      </c>
      <c r="W44" s="30">
        <v>38412</v>
      </c>
      <c r="X44" s="30">
        <v>38443</v>
      </c>
      <c r="Y44" s="30">
        <v>38473</v>
      </c>
      <c r="Z44" s="30">
        <v>38504</v>
      </c>
      <c r="AA44" s="30">
        <v>38534</v>
      </c>
      <c r="AB44" s="30">
        <v>38565</v>
      </c>
      <c r="AC44" s="30">
        <v>38596</v>
      </c>
      <c r="AD44" s="30">
        <v>38626</v>
      </c>
      <c r="AE44" s="30">
        <v>38657</v>
      </c>
      <c r="AF44" s="30">
        <v>38687</v>
      </c>
      <c r="AG44" s="30">
        <v>38718</v>
      </c>
      <c r="AH44" s="30">
        <v>38749</v>
      </c>
      <c r="AI44" s="30">
        <v>38777</v>
      </c>
      <c r="AJ44" s="30">
        <v>38808</v>
      </c>
      <c r="AK44" s="30">
        <v>38838</v>
      </c>
      <c r="AL44" s="30">
        <v>38869</v>
      </c>
      <c r="AM44" s="30">
        <v>38899</v>
      </c>
      <c r="AN44" s="30">
        <v>38930</v>
      </c>
      <c r="AO44" s="30">
        <v>38961</v>
      </c>
      <c r="AP44" s="30">
        <v>38991</v>
      </c>
      <c r="AQ44" s="30">
        <v>39022</v>
      </c>
      <c r="AR44" s="30">
        <v>39052</v>
      </c>
      <c r="AS44" s="30">
        <v>39083</v>
      </c>
      <c r="AT44" s="30">
        <v>39114</v>
      </c>
      <c r="AU44" s="30">
        <v>39142</v>
      </c>
      <c r="AV44" s="30">
        <v>39173</v>
      </c>
      <c r="AW44" s="30">
        <v>39203</v>
      </c>
      <c r="AX44" s="30">
        <v>39234</v>
      </c>
      <c r="AY44" s="30">
        <v>39264</v>
      </c>
      <c r="AZ44" s="30">
        <v>39295</v>
      </c>
      <c r="BA44" s="30">
        <v>39326</v>
      </c>
      <c r="BB44" s="30">
        <v>39356</v>
      </c>
      <c r="BC44" s="30">
        <v>39387</v>
      </c>
      <c r="BD44" s="30">
        <v>39417</v>
      </c>
      <c r="BE44" s="30">
        <v>39448</v>
      </c>
      <c r="BF44" s="30">
        <v>39479</v>
      </c>
      <c r="BG44" s="30">
        <v>39510</v>
      </c>
      <c r="BH44" s="30">
        <v>39539</v>
      </c>
      <c r="BI44" s="30">
        <v>39569</v>
      </c>
      <c r="BJ44" s="30">
        <v>39600</v>
      </c>
      <c r="BK44" s="30">
        <v>39630</v>
      </c>
      <c r="BL44" s="30">
        <v>39661</v>
      </c>
      <c r="BM44" s="30">
        <v>39692</v>
      </c>
      <c r="BN44" s="30">
        <v>39729</v>
      </c>
      <c r="BO44" s="30">
        <v>39766</v>
      </c>
      <c r="BP44" s="30">
        <v>39803</v>
      </c>
      <c r="BQ44" s="30">
        <v>39840</v>
      </c>
      <c r="BR44" s="30">
        <v>39853</v>
      </c>
      <c r="BS44" s="30">
        <v>39881</v>
      </c>
      <c r="BT44" s="30">
        <v>39912</v>
      </c>
      <c r="BU44" s="30">
        <v>39942</v>
      </c>
      <c r="BV44" s="30">
        <v>39973</v>
      </c>
      <c r="BW44" s="30">
        <v>40003</v>
      </c>
      <c r="BX44" s="30">
        <v>40034</v>
      </c>
      <c r="BY44" s="30">
        <v>40065</v>
      </c>
      <c r="BZ44" s="30">
        <v>40095</v>
      </c>
      <c r="CA44" s="30">
        <v>40126</v>
      </c>
      <c r="CB44" s="30">
        <v>40156</v>
      </c>
      <c r="CC44" s="30">
        <v>40187</v>
      </c>
      <c r="CD44" s="30">
        <v>40218</v>
      </c>
      <c r="CE44" s="30">
        <v>40246</v>
      </c>
      <c r="CF44" s="30">
        <v>40277</v>
      </c>
      <c r="CG44" s="30">
        <v>40307</v>
      </c>
      <c r="CH44" s="30">
        <v>40338</v>
      </c>
      <c r="CI44" s="30">
        <v>40368</v>
      </c>
      <c r="CJ44" s="30">
        <v>40399</v>
      </c>
      <c r="CK44" s="30">
        <v>40430</v>
      </c>
      <c r="CL44" s="30">
        <v>40460</v>
      </c>
      <c r="CM44" s="30">
        <v>40491</v>
      </c>
      <c r="CN44" s="30">
        <v>40521</v>
      </c>
      <c r="CO44" s="30">
        <v>40552</v>
      </c>
      <c r="CP44" s="30">
        <v>40583</v>
      </c>
      <c r="CQ44" s="30">
        <v>40611</v>
      </c>
      <c r="CR44" s="30">
        <v>40642</v>
      </c>
      <c r="CS44" s="30">
        <v>40672</v>
      </c>
      <c r="CT44" s="30">
        <v>40703</v>
      </c>
      <c r="CU44" s="30">
        <v>40733</v>
      </c>
      <c r="CV44" s="30">
        <v>40764</v>
      </c>
      <c r="CW44" s="30">
        <v>40795</v>
      </c>
      <c r="CX44" s="30">
        <v>40825</v>
      </c>
      <c r="CY44" s="30">
        <v>40856</v>
      </c>
      <c r="CZ44" s="30">
        <v>40886</v>
      </c>
      <c r="DA44" s="30">
        <v>40917</v>
      </c>
      <c r="DB44" s="30">
        <v>40948</v>
      </c>
      <c r="DC44" s="30">
        <v>40977</v>
      </c>
      <c r="DD44" s="30">
        <v>41008</v>
      </c>
      <c r="DE44" s="30">
        <v>41038</v>
      </c>
      <c r="DF44" s="30">
        <v>41069</v>
      </c>
      <c r="DG44" s="30">
        <v>41099</v>
      </c>
      <c r="DH44" s="30">
        <v>41130</v>
      </c>
      <c r="DI44" s="30">
        <v>41161</v>
      </c>
      <c r="DJ44" s="30">
        <v>41191</v>
      </c>
      <c r="DK44" s="30">
        <v>41222</v>
      </c>
      <c r="DL44" s="30">
        <v>41252</v>
      </c>
      <c r="DM44" s="30">
        <v>41283</v>
      </c>
      <c r="DN44" s="30">
        <v>41314</v>
      </c>
      <c r="DO44" s="30">
        <v>41342</v>
      </c>
      <c r="DP44" s="30">
        <v>41373</v>
      </c>
      <c r="DQ44" s="30">
        <v>41403</v>
      </c>
      <c r="DR44" s="30">
        <v>41434</v>
      </c>
      <c r="DS44" s="30">
        <v>41464</v>
      </c>
      <c r="DT44" s="30">
        <v>41495</v>
      </c>
      <c r="DU44" s="30">
        <v>41526</v>
      </c>
      <c r="DV44" s="30">
        <v>41556</v>
      </c>
      <c r="DW44" s="30">
        <v>41587</v>
      </c>
      <c r="DX44" s="30">
        <v>41617</v>
      </c>
      <c r="DY44" s="30">
        <v>41648</v>
      </c>
      <c r="DZ44" s="30">
        <v>41679</v>
      </c>
      <c r="EA44" s="30">
        <v>41707</v>
      </c>
      <c r="EB44" s="30">
        <v>41738</v>
      </c>
      <c r="EC44" s="30">
        <v>41768</v>
      </c>
      <c r="ED44" s="30">
        <v>41799</v>
      </c>
      <c r="EE44" s="30">
        <v>41829</v>
      </c>
      <c r="EF44" s="30">
        <v>41860</v>
      </c>
      <c r="EG44" s="30">
        <v>41891</v>
      </c>
      <c r="EH44" s="30">
        <v>41921</v>
      </c>
      <c r="EI44" s="30">
        <v>41952</v>
      </c>
      <c r="EJ44" s="30">
        <v>41982</v>
      </c>
      <c r="EK44" s="30">
        <v>42013</v>
      </c>
      <c r="EL44" s="30">
        <v>42044</v>
      </c>
      <c r="EM44" s="30">
        <v>42072</v>
      </c>
      <c r="EN44" s="30">
        <v>42103</v>
      </c>
      <c r="EO44" s="30">
        <v>42133</v>
      </c>
      <c r="EP44" s="30">
        <v>42164</v>
      </c>
      <c r="EQ44" s="30">
        <v>42194</v>
      </c>
      <c r="ER44" s="30">
        <v>42225</v>
      </c>
      <c r="ES44" s="30">
        <v>42256</v>
      </c>
      <c r="ET44" s="30">
        <v>42286</v>
      </c>
      <c r="EU44" s="30">
        <v>42317</v>
      </c>
      <c r="EV44" s="30">
        <v>42347</v>
      </c>
      <c r="EW44" s="30">
        <v>42378</v>
      </c>
      <c r="EX44" s="30">
        <v>42409</v>
      </c>
      <c r="EY44" s="30">
        <v>42438</v>
      </c>
      <c r="EZ44" s="30">
        <v>42469</v>
      </c>
      <c r="FA44" s="30">
        <v>42499</v>
      </c>
      <c r="FB44" s="30">
        <v>42530</v>
      </c>
      <c r="FC44" s="30">
        <v>42560</v>
      </c>
      <c r="FD44" s="30">
        <v>42591</v>
      </c>
      <c r="FE44" s="30">
        <v>42622</v>
      </c>
      <c r="FF44" s="30">
        <v>42652</v>
      </c>
      <c r="FG44" s="30">
        <v>42683</v>
      </c>
      <c r="FH44" s="30">
        <v>42713</v>
      </c>
      <c r="FI44" s="30">
        <v>42744</v>
      </c>
      <c r="FJ44" s="30">
        <v>42775</v>
      </c>
      <c r="FK44" s="30">
        <v>42803</v>
      </c>
      <c r="FL44" s="30">
        <v>42834</v>
      </c>
      <c r="FM44" s="30">
        <v>42864</v>
      </c>
      <c r="FN44" s="30">
        <v>42895</v>
      </c>
      <c r="FO44" s="30">
        <v>42925</v>
      </c>
      <c r="FP44" s="30">
        <v>42956</v>
      </c>
      <c r="FQ44" s="30">
        <v>42987</v>
      </c>
      <c r="FR44" s="30">
        <v>43017</v>
      </c>
      <c r="FS44" s="30">
        <v>43048</v>
      </c>
      <c r="FT44" s="30">
        <v>43078</v>
      </c>
      <c r="FU44" s="30">
        <v>43109</v>
      </c>
      <c r="FV44" s="30">
        <v>43140</v>
      </c>
      <c r="FW44" s="30">
        <v>43168</v>
      </c>
      <c r="FX44" s="30">
        <v>43199</v>
      </c>
      <c r="FY44" s="30">
        <v>43229</v>
      </c>
      <c r="FZ44" s="30">
        <v>43260</v>
      </c>
      <c r="GA44" s="30">
        <v>43290</v>
      </c>
      <c r="GB44" s="30">
        <v>43321</v>
      </c>
      <c r="GC44" s="30">
        <v>43352</v>
      </c>
      <c r="GD44" s="30">
        <v>43382</v>
      </c>
      <c r="GE44" s="30">
        <v>43413</v>
      </c>
      <c r="GF44" s="30">
        <v>43443</v>
      </c>
      <c r="GG44" s="30">
        <v>43474</v>
      </c>
      <c r="GH44" s="30">
        <v>43505</v>
      </c>
      <c r="GI44" s="30">
        <v>43533</v>
      </c>
      <c r="GJ44" s="30">
        <v>43564</v>
      </c>
      <c r="GK44" s="30">
        <v>43594</v>
      </c>
      <c r="GL44" s="30">
        <v>43625</v>
      </c>
      <c r="GM44" s="30">
        <v>43655</v>
      </c>
      <c r="GN44" s="30">
        <v>43686</v>
      </c>
      <c r="GO44" s="30">
        <v>43717</v>
      </c>
      <c r="GP44" s="30">
        <v>43747</v>
      </c>
      <c r="GQ44" s="30">
        <v>43778</v>
      </c>
      <c r="GR44" s="30">
        <v>43808</v>
      </c>
      <c r="GS44" s="30">
        <v>43839</v>
      </c>
      <c r="GT44" s="30">
        <v>43870</v>
      </c>
      <c r="GU44" s="30">
        <v>43899</v>
      </c>
      <c r="GV44" s="30">
        <v>43930</v>
      </c>
      <c r="GW44" s="30">
        <v>43960</v>
      </c>
      <c r="GX44" s="30">
        <v>43991</v>
      </c>
      <c r="GY44" s="30">
        <v>44021</v>
      </c>
      <c r="GZ44" s="30">
        <v>44052</v>
      </c>
      <c r="HA44" s="30">
        <v>44083</v>
      </c>
      <c r="HB44" s="30">
        <v>44113</v>
      </c>
      <c r="HC44" s="30">
        <v>44144</v>
      </c>
      <c r="HD44" s="30">
        <v>44174</v>
      </c>
      <c r="HE44" s="30">
        <v>44205</v>
      </c>
      <c r="HF44" s="30">
        <v>44236</v>
      </c>
      <c r="HG44" s="30">
        <v>44264</v>
      </c>
      <c r="HH44" s="30">
        <v>44295</v>
      </c>
      <c r="HI44" s="30">
        <v>44325</v>
      </c>
      <c r="HJ44" s="30">
        <v>44356</v>
      </c>
      <c r="HK44" s="30">
        <v>44386</v>
      </c>
      <c r="HL44" s="30">
        <v>44417</v>
      </c>
      <c r="HM44" s="30">
        <v>44448</v>
      </c>
      <c r="HN44" s="30">
        <v>44478</v>
      </c>
      <c r="HO44" s="30">
        <v>44509</v>
      </c>
      <c r="HP44" s="30">
        <v>44539</v>
      </c>
      <c r="HQ44" s="30">
        <v>44570</v>
      </c>
      <c r="HR44" s="30">
        <v>44601</v>
      </c>
      <c r="HS44" s="30">
        <v>44629</v>
      </c>
      <c r="HT44" s="30">
        <v>44660</v>
      </c>
      <c r="HU44" s="30">
        <v>44690</v>
      </c>
      <c r="HV44" s="30">
        <v>44721</v>
      </c>
      <c r="HW44" s="30">
        <v>44751</v>
      </c>
      <c r="HX44" s="120">
        <v>44782</v>
      </c>
      <c r="HY44" s="30">
        <v>44813</v>
      </c>
      <c r="HZ44" s="30">
        <v>44843</v>
      </c>
      <c r="IA44" s="30">
        <v>44874</v>
      </c>
      <c r="IB44" s="30">
        <v>44904</v>
      </c>
      <c r="IC44" s="30">
        <v>44935</v>
      </c>
      <c r="ID44" s="30">
        <v>44966</v>
      </c>
      <c r="IE44" s="30">
        <v>44994</v>
      </c>
      <c r="IF44" s="30">
        <v>45025</v>
      </c>
      <c r="IG44" s="30">
        <v>45055</v>
      </c>
      <c r="IH44" s="30">
        <v>45086</v>
      </c>
      <c r="II44" s="30">
        <v>45116</v>
      </c>
      <c r="IJ44" s="30">
        <v>45147</v>
      </c>
      <c r="IK44" s="30">
        <v>45178</v>
      </c>
      <c r="IL44" s="30">
        <v>45208</v>
      </c>
      <c r="IM44" s="30">
        <v>45239</v>
      </c>
      <c r="IN44" s="30">
        <v>45269</v>
      </c>
      <c r="IO44" s="30">
        <v>45300</v>
      </c>
      <c r="IP44" s="30">
        <v>45331</v>
      </c>
      <c r="IQ44" s="30">
        <v>45360</v>
      </c>
      <c r="IR44" s="30">
        <v>45391</v>
      </c>
      <c r="IS44" s="30">
        <v>45421</v>
      </c>
    </row>
    <row r="45" spans="1:253" ht="14.25" customHeight="1" x14ac:dyDescent="0.35">
      <c r="A45" s="192" t="s">
        <v>21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>
        <v>2357</v>
      </c>
      <c r="U45" s="4">
        <v>149</v>
      </c>
      <c r="V45" s="4">
        <v>119</v>
      </c>
      <c r="W45" s="4">
        <v>190</v>
      </c>
      <c r="X45" s="4">
        <v>208</v>
      </c>
      <c r="Y45" s="4">
        <v>286</v>
      </c>
      <c r="Z45" s="4">
        <v>234</v>
      </c>
      <c r="AA45" s="4">
        <v>167</v>
      </c>
      <c r="AB45" s="4">
        <v>178</v>
      </c>
      <c r="AC45" s="4">
        <v>177</v>
      </c>
      <c r="AD45" s="4">
        <v>162</v>
      </c>
      <c r="AE45" s="4">
        <v>126</v>
      </c>
      <c r="AF45" s="4">
        <v>108</v>
      </c>
      <c r="AG45" s="4">
        <v>97</v>
      </c>
      <c r="AH45" s="4">
        <v>93</v>
      </c>
      <c r="AI45" s="4">
        <v>122</v>
      </c>
      <c r="AJ45" s="4">
        <v>118</v>
      </c>
      <c r="AK45" s="4">
        <v>151</v>
      </c>
      <c r="AL45" s="4">
        <v>117</v>
      </c>
      <c r="AM45" s="4">
        <v>83</v>
      </c>
      <c r="AN45" s="4">
        <v>106</v>
      </c>
      <c r="AO45" s="4">
        <v>93</v>
      </c>
      <c r="AP45" s="4">
        <v>119</v>
      </c>
      <c r="AQ45" s="4">
        <v>81</v>
      </c>
      <c r="AR45" s="4">
        <v>89</v>
      </c>
      <c r="AS45" s="4">
        <v>76</v>
      </c>
      <c r="AT45" s="4">
        <v>103</v>
      </c>
      <c r="AU45" s="4">
        <v>100</v>
      </c>
      <c r="AV45" s="4">
        <v>119</v>
      </c>
      <c r="AW45" s="4">
        <v>137</v>
      </c>
      <c r="AX45" s="4">
        <v>117</v>
      </c>
      <c r="AY45" s="4">
        <v>103</v>
      </c>
      <c r="AZ45" s="4">
        <v>106</v>
      </c>
      <c r="BA45" s="4">
        <v>104</v>
      </c>
      <c r="BB45" s="4">
        <v>95</v>
      </c>
      <c r="BC45" s="4">
        <v>93</v>
      </c>
      <c r="BD45" s="4">
        <v>82</v>
      </c>
      <c r="BE45" s="4">
        <v>57</v>
      </c>
      <c r="BF45" s="4">
        <v>75</v>
      </c>
      <c r="BG45" s="4">
        <v>96</v>
      </c>
      <c r="BH45" s="4">
        <v>92</v>
      </c>
      <c r="BI45" s="4">
        <v>111</v>
      </c>
      <c r="BJ45" s="4">
        <v>110</v>
      </c>
      <c r="BK45" s="4">
        <v>94</v>
      </c>
      <c r="BL45" s="4">
        <v>103</v>
      </c>
      <c r="BM45" s="4">
        <v>93</v>
      </c>
      <c r="BN45" s="4">
        <v>85</v>
      </c>
      <c r="BO45" s="4">
        <v>60</v>
      </c>
      <c r="BP45" s="4">
        <v>69</v>
      </c>
      <c r="BQ45" s="4">
        <v>42</v>
      </c>
      <c r="BR45" s="4">
        <v>68</v>
      </c>
      <c r="BS45" s="4">
        <v>84</v>
      </c>
      <c r="BT45" s="4">
        <v>81</v>
      </c>
      <c r="BU45" s="4">
        <v>111</v>
      </c>
      <c r="BV45" s="4">
        <v>114</v>
      </c>
      <c r="BW45" s="4">
        <v>105</v>
      </c>
      <c r="BX45" s="4">
        <v>105</v>
      </c>
      <c r="BY45" s="4">
        <v>104</v>
      </c>
      <c r="BZ45" s="4">
        <v>106</v>
      </c>
      <c r="CA45" s="4">
        <v>106</v>
      </c>
      <c r="CB45" s="4">
        <v>100</v>
      </c>
      <c r="CC45" s="4">
        <v>86</v>
      </c>
      <c r="CD45" s="4">
        <v>72</v>
      </c>
      <c r="CE45" s="4">
        <v>113</v>
      </c>
      <c r="CF45" s="4">
        <v>136</v>
      </c>
      <c r="CG45" s="4">
        <v>151</v>
      </c>
      <c r="CH45" s="4">
        <v>137</v>
      </c>
      <c r="CI45" s="4">
        <v>125</v>
      </c>
      <c r="CJ45" s="4">
        <v>99</v>
      </c>
      <c r="CK45" s="4">
        <v>109</v>
      </c>
      <c r="CL45" s="4">
        <v>115</v>
      </c>
      <c r="CM45" s="4">
        <v>106</v>
      </c>
      <c r="CN45" s="4">
        <v>125</v>
      </c>
      <c r="CO45" s="4">
        <v>83</v>
      </c>
      <c r="CP45" s="4">
        <v>87</v>
      </c>
      <c r="CQ45" s="4">
        <v>130</v>
      </c>
      <c r="CR45" s="4">
        <v>137</v>
      </c>
      <c r="CS45" s="4">
        <v>124</v>
      </c>
      <c r="CT45" s="4">
        <v>142</v>
      </c>
      <c r="CU45" s="4">
        <v>127</v>
      </c>
      <c r="CV45" s="4">
        <v>105</v>
      </c>
      <c r="CW45" s="4">
        <v>113</v>
      </c>
      <c r="CX45" s="4">
        <v>109</v>
      </c>
      <c r="CY45" s="4">
        <v>74</v>
      </c>
      <c r="CZ45" s="4">
        <v>102</v>
      </c>
      <c r="DA45" s="4">
        <v>94</v>
      </c>
      <c r="DB45" s="4">
        <v>112</v>
      </c>
      <c r="DC45" s="4">
        <v>171</v>
      </c>
      <c r="DD45" s="4">
        <v>131</v>
      </c>
      <c r="DE45" s="4">
        <v>165</v>
      </c>
      <c r="DF45" s="4">
        <v>146</v>
      </c>
      <c r="DG45" s="4">
        <v>121</v>
      </c>
      <c r="DH45" s="4">
        <v>125</v>
      </c>
      <c r="DI45" s="4">
        <v>146</v>
      </c>
      <c r="DJ45" s="4">
        <v>134</v>
      </c>
      <c r="DK45" s="4">
        <v>129</v>
      </c>
      <c r="DL45" s="4">
        <v>109</v>
      </c>
      <c r="DM45" s="4">
        <v>89</v>
      </c>
      <c r="DN45" s="4">
        <v>91</v>
      </c>
      <c r="DO45" s="4">
        <v>136</v>
      </c>
      <c r="DP45" s="4">
        <v>168</v>
      </c>
      <c r="DQ45" s="4">
        <v>157</v>
      </c>
      <c r="DR45" s="4">
        <v>150</v>
      </c>
      <c r="DS45" s="4">
        <v>161</v>
      </c>
      <c r="DT45" s="4">
        <v>136</v>
      </c>
      <c r="DU45" s="4">
        <v>127</v>
      </c>
      <c r="DV45" s="4">
        <v>114</v>
      </c>
      <c r="DW45" s="4">
        <v>115</v>
      </c>
      <c r="DX45" s="4">
        <v>125</v>
      </c>
      <c r="DY45" s="4">
        <v>106</v>
      </c>
      <c r="DZ45" s="4">
        <v>88</v>
      </c>
      <c r="EA45" s="4">
        <v>115</v>
      </c>
      <c r="EB45" s="4">
        <v>149</v>
      </c>
      <c r="EC45" s="4">
        <v>192</v>
      </c>
      <c r="ED45" s="4">
        <v>147</v>
      </c>
      <c r="EE45" s="4">
        <v>122</v>
      </c>
      <c r="EF45" s="4">
        <v>127</v>
      </c>
      <c r="EG45" s="4">
        <v>142</v>
      </c>
      <c r="EH45" s="4">
        <v>144</v>
      </c>
      <c r="EI45" s="4">
        <v>118</v>
      </c>
      <c r="EJ45" s="4">
        <v>157</v>
      </c>
      <c r="EK45" s="4">
        <v>96</v>
      </c>
      <c r="EL45" s="4">
        <v>105</v>
      </c>
      <c r="EM45" s="4">
        <v>140</v>
      </c>
      <c r="EN45" s="4">
        <v>153</v>
      </c>
      <c r="EO45" s="4">
        <v>202</v>
      </c>
      <c r="EP45" s="4">
        <v>185</v>
      </c>
      <c r="EQ45" s="4">
        <v>171</v>
      </c>
      <c r="ER45" s="4">
        <v>146</v>
      </c>
      <c r="ES45" s="4">
        <v>143</v>
      </c>
      <c r="ET45" s="4">
        <v>159</v>
      </c>
      <c r="EU45" s="4">
        <v>143</v>
      </c>
      <c r="EV45" s="4">
        <v>148</v>
      </c>
      <c r="EW45" s="4">
        <v>111</v>
      </c>
      <c r="EX45" s="4">
        <v>92</v>
      </c>
      <c r="EY45" s="4">
        <v>138</v>
      </c>
      <c r="EZ45" s="4">
        <v>158</v>
      </c>
      <c r="FA45" s="4">
        <v>175</v>
      </c>
      <c r="FB45" s="4">
        <v>185</v>
      </c>
      <c r="FC45" s="4">
        <v>155</v>
      </c>
      <c r="FD45" s="4">
        <v>159</v>
      </c>
      <c r="FE45" s="4">
        <v>159</v>
      </c>
      <c r="FF45" s="4">
        <v>145</v>
      </c>
      <c r="FG45" s="4">
        <v>140</v>
      </c>
      <c r="FH45" s="4">
        <v>173</v>
      </c>
      <c r="FI45" s="4">
        <v>112</v>
      </c>
      <c r="FJ45" s="4">
        <v>129</v>
      </c>
      <c r="FK45" s="4">
        <v>180</v>
      </c>
      <c r="FL45" s="4">
        <v>180</v>
      </c>
      <c r="FM45" s="4">
        <v>203</v>
      </c>
      <c r="FN45" s="4">
        <v>218</v>
      </c>
      <c r="FO45" s="4">
        <v>136</v>
      </c>
      <c r="FP45" s="4">
        <v>171</v>
      </c>
      <c r="FQ45" s="4">
        <v>162</v>
      </c>
      <c r="FR45" s="4">
        <v>166</v>
      </c>
      <c r="FS45" s="4">
        <v>164</v>
      </c>
      <c r="FT45" s="4">
        <v>164</v>
      </c>
      <c r="FU45" s="4">
        <v>118</v>
      </c>
      <c r="FV45" s="4">
        <v>89</v>
      </c>
      <c r="FW45" s="4">
        <v>187</v>
      </c>
      <c r="FX45" s="4">
        <v>186</v>
      </c>
      <c r="FY45" s="4">
        <v>219</v>
      </c>
      <c r="FZ45" s="4">
        <v>188</v>
      </c>
      <c r="GA45" s="4">
        <v>172</v>
      </c>
      <c r="GB45" s="4">
        <v>189</v>
      </c>
      <c r="GC45" s="4">
        <v>142</v>
      </c>
      <c r="GD45" s="4">
        <v>176</v>
      </c>
      <c r="GE45" s="4">
        <v>135</v>
      </c>
      <c r="GF45" s="4">
        <v>166</v>
      </c>
      <c r="GG45" s="4">
        <v>119</v>
      </c>
      <c r="GH45" s="4">
        <v>123</v>
      </c>
      <c r="GI45" s="4">
        <v>184</v>
      </c>
      <c r="GJ45" s="4">
        <v>189</v>
      </c>
      <c r="GK45" s="4">
        <v>217</v>
      </c>
      <c r="GL45" s="4">
        <v>190</v>
      </c>
      <c r="GM45" s="4">
        <v>185</v>
      </c>
      <c r="GN45" s="4">
        <v>201</v>
      </c>
      <c r="GO45" s="4">
        <v>162</v>
      </c>
      <c r="GP45" s="4">
        <v>189</v>
      </c>
      <c r="GQ45" s="4">
        <v>206</v>
      </c>
      <c r="GR45" s="4">
        <v>174</v>
      </c>
      <c r="GS45" s="4">
        <v>148</v>
      </c>
      <c r="GT45" s="4">
        <v>146</v>
      </c>
      <c r="GU45" s="4">
        <v>198</v>
      </c>
      <c r="GV45" s="4">
        <v>154</v>
      </c>
      <c r="GW45" s="4">
        <v>150</v>
      </c>
      <c r="GX45" s="4">
        <v>221</v>
      </c>
      <c r="GY45" s="4">
        <v>396</v>
      </c>
      <c r="GZ45" s="4">
        <v>322</v>
      </c>
      <c r="HA45" s="4">
        <v>358</v>
      </c>
      <c r="HB45" s="4">
        <v>372</v>
      </c>
      <c r="HC45" s="4">
        <v>310</v>
      </c>
      <c r="HD45" s="4">
        <v>316</v>
      </c>
      <c r="HE45" s="4">
        <v>263</v>
      </c>
      <c r="HF45" s="4">
        <v>237</v>
      </c>
      <c r="HG45" s="4">
        <v>377</v>
      </c>
      <c r="HH45" s="4">
        <v>349</v>
      </c>
      <c r="HI45" s="4">
        <v>337</v>
      </c>
      <c r="HJ45" s="4">
        <v>326</v>
      </c>
      <c r="HK45" s="4">
        <v>263</v>
      </c>
      <c r="HL45" s="4">
        <v>234</v>
      </c>
      <c r="HM45" s="4">
        <v>230</v>
      </c>
      <c r="HN45" s="4">
        <v>253</v>
      </c>
      <c r="HO45" s="4">
        <v>267</v>
      </c>
      <c r="HP45" s="4">
        <v>240</v>
      </c>
      <c r="HQ45" s="4">
        <v>225</v>
      </c>
      <c r="HR45" s="4">
        <v>182</v>
      </c>
      <c r="HS45" s="4">
        <v>300</v>
      </c>
      <c r="HT45" s="4">
        <v>265</v>
      </c>
      <c r="HU45" s="4">
        <v>247</v>
      </c>
      <c r="HV45" s="4">
        <v>235</v>
      </c>
      <c r="HW45" s="4">
        <v>171</v>
      </c>
      <c r="HX45" s="122">
        <v>201</v>
      </c>
      <c r="HY45" s="4">
        <v>179</v>
      </c>
      <c r="HZ45" s="4">
        <v>161</v>
      </c>
      <c r="IA45" s="4">
        <v>161</v>
      </c>
      <c r="IB45" s="4">
        <v>131</v>
      </c>
      <c r="IC45" s="4">
        <v>101</v>
      </c>
      <c r="ID45" s="4">
        <v>137</v>
      </c>
      <c r="IE45" s="4">
        <v>193</v>
      </c>
      <c r="IF45" s="4">
        <v>166</v>
      </c>
      <c r="IG45" s="4">
        <v>185</v>
      </c>
      <c r="IH45" s="4">
        <v>189</v>
      </c>
      <c r="II45" s="4">
        <v>126</v>
      </c>
      <c r="IJ45" s="122">
        <v>139</v>
      </c>
    </row>
    <row r="46" spans="1:253" ht="14.25" customHeight="1" x14ac:dyDescent="0.35">
      <c r="A46" s="192" t="s">
        <v>22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>
        <v>96</v>
      </c>
      <c r="V46" s="4">
        <v>61</v>
      </c>
      <c r="W46" s="4">
        <v>91</v>
      </c>
      <c r="X46" s="4">
        <v>106</v>
      </c>
      <c r="Y46" s="4">
        <v>111</v>
      </c>
      <c r="Z46" s="4">
        <v>114</v>
      </c>
      <c r="AA46" s="4">
        <v>69</v>
      </c>
      <c r="AB46" s="4">
        <v>83</v>
      </c>
      <c r="AC46" s="4">
        <v>115</v>
      </c>
      <c r="AD46" s="4">
        <v>71</v>
      </c>
      <c r="AE46" s="4">
        <v>77</v>
      </c>
      <c r="AF46" s="4">
        <v>55</v>
      </c>
      <c r="AG46" s="4">
        <v>63</v>
      </c>
      <c r="AH46" s="4">
        <v>22</v>
      </c>
      <c r="AI46" s="4">
        <v>48</v>
      </c>
      <c r="AJ46" s="4">
        <v>33</v>
      </c>
      <c r="AK46" s="4">
        <v>53</v>
      </c>
      <c r="AL46" s="4">
        <v>34</v>
      </c>
      <c r="AM46" s="4">
        <v>38</v>
      </c>
      <c r="AN46" s="4">
        <v>31</v>
      </c>
      <c r="AO46" s="4">
        <v>21</v>
      </c>
      <c r="AP46" s="4">
        <v>52</v>
      </c>
      <c r="AQ46" s="4">
        <v>20</v>
      </c>
      <c r="AR46" s="4">
        <v>35</v>
      </c>
      <c r="AS46" s="4">
        <v>19</v>
      </c>
      <c r="AT46" s="4">
        <v>19</v>
      </c>
      <c r="AU46" s="4">
        <v>11</v>
      </c>
      <c r="AV46" s="4">
        <v>22</v>
      </c>
      <c r="AW46" s="4">
        <v>33</v>
      </c>
      <c r="AX46" s="4">
        <v>23</v>
      </c>
      <c r="AY46" s="4">
        <v>17</v>
      </c>
      <c r="AZ46" s="4">
        <v>20</v>
      </c>
      <c r="BA46" s="4">
        <v>28</v>
      </c>
      <c r="BB46" s="4">
        <v>26</v>
      </c>
      <c r="BC46" s="4">
        <v>35</v>
      </c>
      <c r="BD46" s="4">
        <v>19</v>
      </c>
      <c r="BE46" s="4">
        <v>30</v>
      </c>
      <c r="BF46" s="4">
        <v>22</v>
      </c>
      <c r="BG46" s="4">
        <v>13</v>
      </c>
      <c r="BH46" s="4">
        <v>29</v>
      </c>
      <c r="BI46" s="4">
        <v>22</v>
      </c>
      <c r="BJ46" s="4">
        <v>25</v>
      </c>
      <c r="BK46" s="4">
        <v>17</v>
      </c>
      <c r="BL46" s="4">
        <v>24</v>
      </c>
      <c r="BM46" s="4">
        <v>33</v>
      </c>
      <c r="BN46" s="4">
        <v>16</v>
      </c>
      <c r="BO46" s="4">
        <v>20</v>
      </c>
      <c r="BP46" s="4">
        <v>13</v>
      </c>
      <c r="BQ46" s="4">
        <v>9</v>
      </c>
      <c r="BR46" s="4">
        <v>9</v>
      </c>
      <c r="BS46" s="4">
        <v>15</v>
      </c>
      <c r="BT46" s="4">
        <v>6</v>
      </c>
      <c r="BU46" s="4">
        <v>15</v>
      </c>
      <c r="BV46" s="4">
        <v>28</v>
      </c>
      <c r="BW46" s="4">
        <v>16</v>
      </c>
      <c r="BX46" s="4">
        <v>29</v>
      </c>
      <c r="BY46" s="4">
        <v>33</v>
      </c>
      <c r="BZ46" s="4">
        <v>34</v>
      </c>
      <c r="CA46" s="4">
        <v>22</v>
      </c>
      <c r="CB46" s="4">
        <v>24</v>
      </c>
      <c r="CC46" s="4">
        <v>12</v>
      </c>
      <c r="CD46" s="4">
        <v>20</v>
      </c>
      <c r="CE46" s="4">
        <v>12</v>
      </c>
      <c r="CF46" s="4">
        <v>26</v>
      </c>
      <c r="CG46" s="4">
        <v>18</v>
      </c>
      <c r="CH46" s="4">
        <v>28</v>
      </c>
      <c r="CI46" s="4">
        <v>21</v>
      </c>
      <c r="CJ46" s="4">
        <v>30</v>
      </c>
      <c r="CK46" s="4">
        <v>33</v>
      </c>
      <c r="CL46" s="4">
        <v>23</v>
      </c>
      <c r="CM46" s="4">
        <v>30</v>
      </c>
      <c r="CN46" s="4">
        <v>29</v>
      </c>
      <c r="CO46" s="4">
        <v>15</v>
      </c>
      <c r="CP46" s="4">
        <v>18</v>
      </c>
      <c r="CQ46" s="4">
        <v>37</v>
      </c>
      <c r="CR46" s="4">
        <v>27</v>
      </c>
      <c r="CS46" s="4">
        <v>32</v>
      </c>
      <c r="CT46" s="4">
        <v>33</v>
      </c>
      <c r="CU46" s="4">
        <v>18</v>
      </c>
      <c r="CV46" s="4">
        <v>27</v>
      </c>
      <c r="CW46" s="4">
        <v>23</v>
      </c>
      <c r="CX46" s="4">
        <v>18</v>
      </c>
      <c r="CY46" s="4">
        <v>45</v>
      </c>
      <c r="CZ46" s="4">
        <v>38</v>
      </c>
      <c r="DA46" s="4">
        <v>19</v>
      </c>
      <c r="DB46" s="4">
        <v>30</v>
      </c>
      <c r="DC46" s="4">
        <v>50</v>
      </c>
      <c r="DD46" s="4">
        <v>51</v>
      </c>
      <c r="DE46" s="4">
        <v>40</v>
      </c>
      <c r="DF46" s="4">
        <v>35</v>
      </c>
      <c r="DG46" s="4">
        <v>30</v>
      </c>
      <c r="DH46" s="4">
        <v>46</v>
      </c>
      <c r="DI46" s="4">
        <v>29</v>
      </c>
      <c r="DJ46" s="4">
        <v>40</v>
      </c>
      <c r="DK46" s="4">
        <v>30</v>
      </c>
      <c r="DL46" s="4">
        <v>27</v>
      </c>
      <c r="DM46" s="4">
        <v>25</v>
      </c>
      <c r="DN46" s="4">
        <v>52</v>
      </c>
      <c r="DO46" s="4">
        <v>44</v>
      </c>
      <c r="DP46" s="4">
        <v>41</v>
      </c>
      <c r="DQ46" s="4">
        <v>36</v>
      </c>
      <c r="DR46" s="4">
        <v>34</v>
      </c>
      <c r="DS46" s="4">
        <v>39</v>
      </c>
      <c r="DT46" s="4">
        <v>44</v>
      </c>
      <c r="DU46" s="4">
        <v>38</v>
      </c>
      <c r="DV46" s="4">
        <v>48</v>
      </c>
      <c r="DW46" s="4">
        <v>30</v>
      </c>
      <c r="DX46" s="4">
        <v>59</v>
      </c>
      <c r="DY46" s="4">
        <v>22</v>
      </c>
      <c r="DZ46" s="4">
        <v>26</v>
      </c>
      <c r="EA46" s="4">
        <v>30</v>
      </c>
      <c r="EB46" s="4">
        <v>38</v>
      </c>
      <c r="EC46" s="4">
        <v>33</v>
      </c>
      <c r="ED46" s="4">
        <v>51</v>
      </c>
      <c r="EE46" s="4">
        <v>75</v>
      </c>
      <c r="EF46" s="4">
        <v>46</v>
      </c>
      <c r="EG46" s="4">
        <v>53</v>
      </c>
      <c r="EH46" s="4">
        <v>48</v>
      </c>
      <c r="EI46" s="4">
        <v>34</v>
      </c>
      <c r="EJ46" s="4">
        <v>35</v>
      </c>
      <c r="EK46" s="4">
        <v>32</v>
      </c>
      <c r="EL46" s="4">
        <v>31</v>
      </c>
      <c r="EM46" s="4">
        <v>40</v>
      </c>
      <c r="EN46" s="4">
        <v>38</v>
      </c>
      <c r="EO46" s="4">
        <v>37</v>
      </c>
      <c r="EP46" s="4">
        <v>42</v>
      </c>
      <c r="EQ46" s="4">
        <v>44</v>
      </c>
      <c r="ER46" s="4">
        <v>39</v>
      </c>
      <c r="ES46" s="4">
        <v>51</v>
      </c>
      <c r="ET46" s="4">
        <v>39</v>
      </c>
      <c r="EU46" s="4">
        <v>28</v>
      </c>
      <c r="EV46" s="4">
        <v>46</v>
      </c>
      <c r="EW46" s="4">
        <v>32</v>
      </c>
      <c r="EX46" s="4">
        <v>37</v>
      </c>
      <c r="EY46" s="4">
        <v>43</v>
      </c>
      <c r="EZ46" s="4">
        <v>38</v>
      </c>
      <c r="FA46" s="4">
        <v>39</v>
      </c>
      <c r="FB46" s="4">
        <v>48</v>
      </c>
      <c r="FC46" s="4">
        <v>46</v>
      </c>
      <c r="FD46" s="4">
        <v>44</v>
      </c>
      <c r="FE46" s="4">
        <v>51</v>
      </c>
      <c r="FF46" s="4">
        <v>44</v>
      </c>
      <c r="FG46" s="4">
        <v>26</v>
      </c>
      <c r="FH46" s="4">
        <v>23</v>
      </c>
      <c r="FI46" s="4">
        <v>29</v>
      </c>
      <c r="FJ46" s="4">
        <v>19</v>
      </c>
      <c r="FK46" s="4">
        <v>54</v>
      </c>
      <c r="FL46" s="4">
        <v>33</v>
      </c>
      <c r="FM46" s="4">
        <v>45</v>
      </c>
      <c r="FN46" s="4">
        <v>76</v>
      </c>
      <c r="FO46" s="4">
        <v>49</v>
      </c>
      <c r="FP46" s="4">
        <v>52</v>
      </c>
      <c r="FQ46" s="4">
        <v>44</v>
      </c>
      <c r="FR46" s="4">
        <v>66</v>
      </c>
      <c r="FS46" s="4">
        <v>42</v>
      </c>
      <c r="FT46" s="4">
        <v>38</v>
      </c>
      <c r="FU46" s="4">
        <v>35</v>
      </c>
      <c r="FV46" s="4">
        <v>22</v>
      </c>
      <c r="FW46" s="4">
        <v>43</v>
      </c>
      <c r="FX46" s="4">
        <v>36</v>
      </c>
      <c r="FY46" s="4">
        <v>44</v>
      </c>
      <c r="FZ46" s="4">
        <v>53</v>
      </c>
      <c r="GA46" s="4">
        <v>37</v>
      </c>
      <c r="GB46" s="4">
        <v>39</v>
      </c>
      <c r="GC46" s="4">
        <v>35</v>
      </c>
      <c r="GD46" s="4">
        <v>36</v>
      </c>
      <c r="GE46" s="4">
        <v>26</v>
      </c>
      <c r="GF46" s="4">
        <v>24</v>
      </c>
      <c r="GG46" s="4">
        <v>21</v>
      </c>
      <c r="GH46" s="4">
        <v>37</v>
      </c>
      <c r="GI46" s="4">
        <v>30</v>
      </c>
      <c r="GJ46" s="4">
        <v>37</v>
      </c>
      <c r="GK46" s="4">
        <v>35</v>
      </c>
      <c r="GL46" s="4">
        <v>39</v>
      </c>
      <c r="GM46" s="4">
        <v>45</v>
      </c>
      <c r="GN46" s="4">
        <v>39</v>
      </c>
      <c r="GO46" s="4">
        <v>35</v>
      </c>
      <c r="GP46" s="4">
        <v>32</v>
      </c>
      <c r="GQ46" s="4">
        <v>43</v>
      </c>
      <c r="GR46" s="4">
        <v>41</v>
      </c>
      <c r="GS46" s="4">
        <v>29</v>
      </c>
      <c r="GT46" s="4">
        <v>33</v>
      </c>
      <c r="GU46" s="4">
        <v>38</v>
      </c>
      <c r="GV46" s="4">
        <v>25</v>
      </c>
      <c r="GW46" s="4">
        <v>27</v>
      </c>
      <c r="GX46" s="4">
        <v>27</v>
      </c>
      <c r="GY46" s="4">
        <v>55</v>
      </c>
      <c r="GZ46" s="4">
        <v>78</v>
      </c>
      <c r="HA46" s="4">
        <v>80</v>
      </c>
      <c r="HB46" s="4">
        <v>86</v>
      </c>
      <c r="HC46" s="4">
        <v>71</v>
      </c>
      <c r="HD46" s="4">
        <v>80</v>
      </c>
      <c r="HE46" s="4">
        <v>68</v>
      </c>
      <c r="HF46" s="4">
        <v>57</v>
      </c>
      <c r="HG46" s="4">
        <v>67</v>
      </c>
      <c r="HH46" s="4">
        <v>93</v>
      </c>
      <c r="HI46" s="4">
        <v>99</v>
      </c>
      <c r="HJ46" s="4">
        <v>103</v>
      </c>
      <c r="HK46" s="4">
        <v>97</v>
      </c>
      <c r="HL46" s="4">
        <v>89</v>
      </c>
      <c r="HM46" s="4">
        <v>81</v>
      </c>
      <c r="HN46" s="4">
        <v>75</v>
      </c>
      <c r="HO46" s="4">
        <v>70</v>
      </c>
      <c r="HP46" s="4">
        <v>76</v>
      </c>
      <c r="HQ46" s="4">
        <v>56</v>
      </c>
      <c r="HR46" s="4">
        <v>61</v>
      </c>
      <c r="HS46" s="4">
        <v>80</v>
      </c>
      <c r="HT46" s="4">
        <v>75</v>
      </c>
      <c r="HU46" s="4">
        <v>81</v>
      </c>
      <c r="HV46" s="4">
        <v>51</v>
      </c>
      <c r="HW46" s="4">
        <v>56</v>
      </c>
      <c r="HX46" s="122">
        <v>62</v>
      </c>
      <c r="HY46" s="4">
        <v>49</v>
      </c>
      <c r="HZ46" s="4">
        <v>43</v>
      </c>
      <c r="IA46" s="4">
        <v>31</v>
      </c>
      <c r="IB46" s="4">
        <v>36</v>
      </c>
      <c r="IC46" s="4">
        <v>38</v>
      </c>
      <c r="ID46" s="4">
        <v>36</v>
      </c>
      <c r="IE46" s="4">
        <v>43</v>
      </c>
      <c r="IF46" s="4">
        <v>48</v>
      </c>
      <c r="IG46" s="4">
        <v>41</v>
      </c>
      <c r="IH46" s="4">
        <v>55</v>
      </c>
      <c r="II46" s="4">
        <v>43</v>
      </c>
      <c r="IJ46" s="122">
        <v>45</v>
      </c>
    </row>
    <row r="47" spans="1:253" ht="14.25" customHeight="1" x14ac:dyDescent="0.35">
      <c r="A47" s="192" t="s">
        <v>23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>
        <v>1</v>
      </c>
      <c r="V47" s="4">
        <v>3</v>
      </c>
      <c r="W47" s="4">
        <v>3</v>
      </c>
      <c r="X47" s="4">
        <v>4</v>
      </c>
      <c r="Y47" s="4">
        <v>4</v>
      </c>
      <c r="Z47" s="4">
        <v>6</v>
      </c>
      <c r="AA47" s="4">
        <v>4</v>
      </c>
      <c r="AB47" s="4">
        <v>4</v>
      </c>
      <c r="AC47" s="4">
        <v>1</v>
      </c>
      <c r="AD47" s="4">
        <v>14</v>
      </c>
      <c r="AE47" s="4">
        <v>1</v>
      </c>
      <c r="AF47" s="4">
        <v>3</v>
      </c>
      <c r="AG47" s="4">
        <v>2</v>
      </c>
      <c r="AH47" s="4">
        <v>1</v>
      </c>
      <c r="AI47" s="4">
        <v>6</v>
      </c>
      <c r="AJ47" s="4">
        <v>2</v>
      </c>
      <c r="AK47" s="4">
        <v>3</v>
      </c>
      <c r="AL47" s="4">
        <v>5</v>
      </c>
      <c r="AM47" s="4">
        <v>2</v>
      </c>
      <c r="AN47" s="4">
        <v>2</v>
      </c>
      <c r="AO47" s="4">
        <v>9</v>
      </c>
      <c r="AP47" s="4">
        <v>5</v>
      </c>
      <c r="AQ47" s="4">
        <v>0</v>
      </c>
      <c r="AR47" s="4">
        <v>1</v>
      </c>
      <c r="AS47" s="4">
        <v>2</v>
      </c>
      <c r="AT47" s="4">
        <v>0</v>
      </c>
      <c r="AU47" s="4">
        <v>1</v>
      </c>
      <c r="AV47" s="4">
        <v>2</v>
      </c>
      <c r="AW47" s="4">
        <v>1</v>
      </c>
      <c r="AX47" s="4">
        <v>0</v>
      </c>
      <c r="AY47" s="4">
        <v>3</v>
      </c>
      <c r="AZ47" s="4">
        <v>3</v>
      </c>
      <c r="BA47" s="4">
        <v>1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1</v>
      </c>
      <c r="BH47" s="4">
        <v>3</v>
      </c>
      <c r="BI47" s="4">
        <v>2</v>
      </c>
      <c r="BJ47" s="4">
        <v>1</v>
      </c>
      <c r="BK47" s="4">
        <v>3</v>
      </c>
      <c r="BL47" s="4">
        <v>1</v>
      </c>
      <c r="BM47" s="4">
        <v>0</v>
      </c>
      <c r="BN47" s="4">
        <v>0</v>
      </c>
      <c r="BO47" s="4">
        <v>0</v>
      </c>
      <c r="BP47" s="4">
        <v>1</v>
      </c>
      <c r="BQ47" s="4">
        <v>2</v>
      </c>
      <c r="BR47" s="4">
        <v>1</v>
      </c>
      <c r="BS47" s="4">
        <v>2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11</v>
      </c>
      <c r="CC47" s="4">
        <v>1</v>
      </c>
      <c r="CD47" s="4">
        <v>1</v>
      </c>
      <c r="CE47" s="4">
        <v>1</v>
      </c>
      <c r="CF47" s="4">
        <v>2</v>
      </c>
      <c r="CG47" s="4">
        <v>1</v>
      </c>
      <c r="CH47" s="4">
        <v>3</v>
      </c>
      <c r="CI47" s="4">
        <v>2</v>
      </c>
      <c r="CJ47" s="4">
        <v>0</v>
      </c>
      <c r="CK47" s="4">
        <v>1</v>
      </c>
      <c r="CL47" s="4">
        <v>0</v>
      </c>
      <c r="CM47" s="4">
        <v>0</v>
      </c>
      <c r="CN47" s="4">
        <v>1</v>
      </c>
      <c r="CO47" s="4">
        <v>1</v>
      </c>
      <c r="CP47" s="4">
        <v>2</v>
      </c>
      <c r="CQ47" s="4">
        <v>2</v>
      </c>
      <c r="CR47" s="4">
        <v>3</v>
      </c>
      <c r="CS47" s="4">
        <v>3</v>
      </c>
      <c r="CT47" s="4">
        <v>2</v>
      </c>
      <c r="CU47" s="4">
        <v>2</v>
      </c>
      <c r="CV47" s="4">
        <v>0</v>
      </c>
      <c r="CW47" s="4">
        <v>2</v>
      </c>
      <c r="CX47" s="4">
        <v>5</v>
      </c>
      <c r="CY47" s="4">
        <v>3</v>
      </c>
      <c r="CZ47" s="4">
        <v>0</v>
      </c>
      <c r="DA47" s="4">
        <v>3</v>
      </c>
      <c r="DB47" s="4">
        <v>1</v>
      </c>
      <c r="DC47" s="4">
        <v>6</v>
      </c>
      <c r="DD47" s="4">
        <v>4</v>
      </c>
      <c r="DE47" s="4">
        <v>1</v>
      </c>
      <c r="DF47" s="4">
        <v>1</v>
      </c>
      <c r="DG47" s="4">
        <v>0</v>
      </c>
      <c r="DH47" s="4">
        <v>2</v>
      </c>
      <c r="DI47" s="4">
        <v>1</v>
      </c>
      <c r="DJ47" s="4">
        <v>3</v>
      </c>
      <c r="DK47" s="4">
        <v>6</v>
      </c>
      <c r="DL47" s="4">
        <v>4</v>
      </c>
      <c r="DM47" s="4">
        <v>1</v>
      </c>
      <c r="DN47" s="4">
        <v>3</v>
      </c>
      <c r="DO47" s="4">
        <v>0</v>
      </c>
      <c r="DP47" s="4">
        <v>4</v>
      </c>
      <c r="DQ47" s="4">
        <v>1</v>
      </c>
      <c r="DR47" s="4">
        <v>3</v>
      </c>
      <c r="DS47" s="4">
        <v>2</v>
      </c>
      <c r="DT47" s="4">
        <v>4</v>
      </c>
      <c r="DU47" s="4">
        <v>7</v>
      </c>
      <c r="DV47" s="4">
        <v>2</v>
      </c>
      <c r="DW47" s="4">
        <v>2</v>
      </c>
      <c r="DX47" s="4">
        <v>5</v>
      </c>
      <c r="DY47" s="4">
        <v>5</v>
      </c>
      <c r="DZ47" s="4">
        <v>3</v>
      </c>
      <c r="EA47" s="4">
        <v>1</v>
      </c>
      <c r="EB47" s="4">
        <v>2</v>
      </c>
      <c r="EC47" s="4">
        <v>6</v>
      </c>
      <c r="ED47" s="4">
        <v>2</v>
      </c>
      <c r="EE47" s="4">
        <v>4</v>
      </c>
      <c r="EF47" s="4">
        <v>1</v>
      </c>
      <c r="EG47" s="4">
        <v>6</v>
      </c>
      <c r="EH47" s="4">
        <v>0</v>
      </c>
      <c r="EI47" s="4">
        <v>1</v>
      </c>
      <c r="EJ47" s="4">
        <v>10</v>
      </c>
      <c r="EK47" s="4">
        <v>1</v>
      </c>
      <c r="EL47" s="4">
        <v>6</v>
      </c>
      <c r="EM47" s="4">
        <v>4</v>
      </c>
      <c r="EN47" s="4">
        <v>2</v>
      </c>
      <c r="EO47" s="4">
        <v>2</v>
      </c>
      <c r="EP47" s="4">
        <v>0</v>
      </c>
      <c r="EQ47" s="4">
        <v>3</v>
      </c>
      <c r="ER47" s="4">
        <v>2</v>
      </c>
      <c r="ES47" s="4">
        <v>4</v>
      </c>
      <c r="ET47" s="4">
        <v>0</v>
      </c>
      <c r="EU47" s="4">
        <v>6</v>
      </c>
      <c r="EV47" s="4">
        <v>4</v>
      </c>
      <c r="EW47" s="4">
        <v>2</v>
      </c>
      <c r="EX47" s="4">
        <v>1</v>
      </c>
      <c r="EY47" s="4">
        <v>3</v>
      </c>
      <c r="EZ47" s="4">
        <v>5</v>
      </c>
      <c r="FA47" s="4">
        <v>3</v>
      </c>
      <c r="FB47" s="4">
        <v>5</v>
      </c>
      <c r="FC47" s="4">
        <v>0</v>
      </c>
      <c r="FD47" s="4">
        <v>1</v>
      </c>
      <c r="FE47" s="4">
        <v>1</v>
      </c>
      <c r="FF47" s="4">
        <v>4</v>
      </c>
      <c r="FG47" s="4">
        <v>1</v>
      </c>
      <c r="FH47" s="4">
        <v>6</v>
      </c>
      <c r="FI47" s="4">
        <v>0</v>
      </c>
      <c r="FJ47" s="4">
        <v>1</v>
      </c>
      <c r="FK47" s="4">
        <v>1</v>
      </c>
      <c r="FL47" s="4">
        <v>6</v>
      </c>
      <c r="FM47" s="4">
        <v>6</v>
      </c>
      <c r="FN47" s="4">
        <v>1</v>
      </c>
      <c r="FO47" s="4">
        <v>0</v>
      </c>
      <c r="FP47" s="4">
        <v>1</v>
      </c>
      <c r="FQ47" s="4">
        <v>0</v>
      </c>
      <c r="FR47" s="4">
        <v>2</v>
      </c>
      <c r="FS47" s="4">
        <v>2</v>
      </c>
      <c r="FT47" s="4">
        <v>6</v>
      </c>
      <c r="FU47" s="4">
        <v>0</v>
      </c>
      <c r="FV47" s="4">
        <v>1</v>
      </c>
      <c r="FW47" s="4">
        <v>2</v>
      </c>
      <c r="FX47" s="4">
        <v>3</v>
      </c>
      <c r="FY47" s="4">
        <v>4</v>
      </c>
      <c r="FZ47" s="4">
        <v>4</v>
      </c>
      <c r="GA47" s="4">
        <v>0</v>
      </c>
      <c r="GB47" s="4">
        <v>0</v>
      </c>
      <c r="GC47" s="4">
        <v>1</v>
      </c>
      <c r="GD47" s="4">
        <v>3</v>
      </c>
      <c r="GE47" s="4">
        <v>1</v>
      </c>
      <c r="GF47" s="4">
        <v>2</v>
      </c>
      <c r="GG47" s="4">
        <v>4</v>
      </c>
      <c r="GH47" s="4">
        <v>3</v>
      </c>
      <c r="GI47" s="4">
        <v>4</v>
      </c>
      <c r="GJ47" s="4">
        <v>3</v>
      </c>
      <c r="GK47" s="4">
        <v>1</v>
      </c>
      <c r="GL47" s="4">
        <v>3</v>
      </c>
      <c r="GM47" s="4">
        <v>2</v>
      </c>
      <c r="GN47" s="4">
        <v>3</v>
      </c>
      <c r="GO47" s="4">
        <v>2</v>
      </c>
      <c r="GP47" s="4">
        <v>3</v>
      </c>
      <c r="GQ47" s="4">
        <v>1</v>
      </c>
      <c r="GR47" s="4">
        <v>4</v>
      </c>
      <c r="GS47" s="4">
        <v>2</v>
      </c>
      <c r="GT47" s="4">
        <v>2</v>
      </c>
      <c r="GU47" s="4">
        <v>0</v>
      </c>
      <c r="GV47" s="4">
        <v>2</v>
      </c>
      <c r="GW47" s="4">
        <v>2</v>
      </c>
      <c r="GX47" s="4">
        <v>3</v>
      </c>
      <c r="GY47" s="4">
        <v>1</v>
      </c>
      <c r="GZ47" s="4">
        <v>3</v>
      </c>
      <c r="HA47" s="4">
        <v>7</v>
      </c>
      <c r="HB47" s="4">
        <v>2</v>
      </c>
      <c r="HC47" s="4">
        <v>2</v>
      </c>
      <c r="HD47" s="4">
        <v>5</v>
      </c>
      <c r="HE47" s="4">
        <v>4</v>
      </c>
      <c r="HF47" s="4">
        <v>4</v>
      </c>
      <c r="HG47" s="4">
        <v>3</v>
      </c>
      <c r="HH47" s="4">
        <v>3</v>
      </c>
      <c r="HI47" s="4">
        <v>4</v>
      </c>
      <c r="HJ47" s="4">
        <v>3</v>
      </c>
      <c r="HK47" s="4">
        <v>9</v>
      </c>
      <c r="HL47" s="4">
        <v>6</v>
      </c>
      <c r="HM47" s="4">
        <v>2</v>
      </c>
      <c r="HN47" s="4">
        <v>5</v>
      </c>
      <c r="HO47" s="4">
        <v>3</v>
      </c>
      <c r="HP47" s="4">
        <v>3</v>
      </c>
      <c r="HQ47" s="4">
        <v>4</v>
      </c>
      <c r="HR47" s="4">
        <v>5</v>
      </c>
      <c r="HS47" s="4">
        <v>7</v>
      </c>
      <c r="HT47" s="4">
        <v>4</v>
      </c>
      <c r="HU47" s="4">
        <v>3</v>
      </c>
      <c r="HV47" s="4">
        <v>4</v>
      </c>
      <c r="HW47" s="4">
        <v>6</v>
      </c>
      <c r="HX47" s="122">
        <v>2</v>
      </c>
      <c r="HY47" s="4">
        <v>3</v>
      </c>
      <c r="HZ47" s="4">
        <v>3</v>
      </c>
      <c r="IA47" s="4">
        <v>3</v>
      </c>
      <c r="IB47" s="4">
        <v>1</v>
      </c>
      <c r="IC47" s="4">
        <v>2</v>
      </c>
      <c r="ID47" s="4">
        <v>1</v>
      </c>
      <c r="IE47" s="4">
        <v>6</v>
      </c>
      <c r="IF47" s="4">
        <v>1</v>
      </c>
      <c r="IG47" s="4">
        <v>3</v>
      </c>
      <c r="IH47" s="4">
        <v>1</v>
      </c>
      <c r="II47" s="4">
        <v>0</v>
      </c>
      <c r="IJ47" s="122">
        <v>1</v>
      </c>
    </row>
    <row r="48" spans="1:253" ht="14.25" customHeight="1" x14ac:dyDescent="0.35">
      <c r="A48" s="208" t="s">
        <v>24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>
        <f>SUM(U45:U47)</f>
        <v>246</v>
      </c>
      <c r="V48" s="13">
        <f t="shared" ref="V48:CG48" si="46">SUM(V45:V47)</f>
        <v>183</v>
      </c>
      <c r="W48" s="13">
        <f t="shared" si="46"/>
        <v>284</v>
      </c>
      <c r="X48" s="13">
        <f t="shared" si="46"/>
        <v>318</v>
      </c>
      <c r="Y48" s="13">
        <f t="shared" si="46"/>
        <v>401</v>
      </c>
      <c r="Z48" s="13">
        <f t="shared" si="46"/>
        <v>354</v>
      </c>
      <c r="AA48" s="13">
        <f t="shared" si="46"/>
        <v>240</v>
      </c>
      <c r="AB48" s="13">
        <f t="shared" si="46"/>
        <v>265</v>
      </c>
      <c r="AC48" s="13">
        <f t="shared" si="46"/>
        <v>293</v>
      </c>
      <c r="AD48" s="13">
        <f t="shared" si="46"/>
        <v>247</v>
      </c>
      <c r="AE48" s="13">
        <f t="shared" si="46"/>
        <v>204</v>
      </c>
      <c r="AF48" s="13">
        <f t="shared" si="46"/>
        <v>166</v>
      </c>
      <c r="AG48" s="13">
        <f t="shared" si="46"/>
        <v>162</v>
      </c>
      <c r="AH48" s="13">
        <f t="shared" si="46"/>
        <v>116</v>
      </c>
      <c r="AI48" s="13">
        <f t="shared" si="46"/>
        <v>176</v>
      </c>
      <c r="AJ48" s="13">
        <f t="shared" si="46"/>
        <v>153</v>
      </c>
      <c r="AK48" s="13">
        <f t="shared" si="46"/>
        <v>207</v>
      </c>
      <c r="AL48" s="13">
        <f t="shared" si="46"/>
        <v>156</v>
      </c>
      <c r="AM48" s="13">
        <f t="shared" si="46"/>
        <v>123</v>
      </c>
      <c r="AN48" s="13">
        <f t="shared" si="46"/>
        <v>139</v>
      </c>
      <c r="AO48" s="13">
        <f t="shared" si="46"/>
        <v>123</v>
      </c>
      <c r="AP48" s="13">
        <f t="shared" si="46"/>
        <v>176</v>
      </c>
      <c r="AQ48" s="13">
        <f t="shared" si="46"/>
        <v>101</v>
      </c>
      <c r="AR48" s="13">
        <f t="shared" si="46"/>
        <v>125</v>
      </c>
      <c r="AS48" s="13">
        <f t="shared" si="46"/>
        <v>97</v>
      </c>
      <c r="AT48" s="13">
        <f t="shared" si="46"/>
        <v>122</v>
      </c>
      <c r="AU48" s="13">
        <f t="shared" si="46"/>
        <v>112</v>
      </c>
      <c r="AV48" s="13">
        <f t="shared" si="46"/>
        <v>143</v>
      </c>
      <c r="AW48" s="13">
        <f t="shared" si="46"/>
        <v>171</v>
      </c>
      <c r="AX48" s="13">
        <f t="shared" si="46"/>
        <v>140</v>
      </c>
      <c r="AY48" s="13">
        <f t="shared" si="46"/>
        <v>123</v>
      </c>
      <c r="AZ48" s="13">
        <f t="shared" si="46"/>
        <v>129</v>
      </c>
      <c r="BA48" s="13">
        <f t="shared" si="46"/>
        <v>133</v>
      </c>
      <c r="BB48" s="13">
        <f t="shared" si="46"/>
        <v>121</v>
      </c>
      <c r="BC48" s="13">
        <f t="shared" si="46"/>
        <v>130</v>
      </c>
      <c r="BD48" s="13">
        <f t="shared" si="46"/>
        <v>101</v>
      </c>
      <c r="BE48" s="13">
        <f t="shared" si="46"/>
        <v>87</v>
      </c>
      <c r="BF48" s="13">
        <f t="shared" si="46"/>
        <v>98</v>
      </c>
      <c r="BG48" s="13">
        <f t="shared" si="46"/>
        <v>110</v>
      </c>
      <c r="BH48" s="13">
        <f t="shared" si="46"/>
        <v>124</v>
      </c>
      <c r="BI48" s="13">
        <f t="shared" si="46"/>
        <v>135</v>
      </c>
      <c r="BJ48" s="13">
        <f t="shared" si="46"/>
        <v>136</v>
      </c>
      <c r="BK48" s="13">
        <f t="shared" si="46"/>
        <v>114</v>
      </c>
      <c r="BL48" s="13">
        <f t="shared" si="46"/>
        <v>128</v>
      </c>
      <c r="BM48" s="13">
        <f t="shared" si="46"/>
        <v>126</v>
      </c>
      <c r="BN48" s="13">
        <f t="shared" si="46"/>
        <v>101</v>
      </c>
      <c r="BO48" s="13">
        <f t="shared" si="46"/>
        <v>80</v>
      </c>
      <c r="BP48" s="13">
        <f t="shared" si="46"/>
        <v>83</v>
      </c>
      <c r="BQ48" s="13">
        <f t="shared" si="46"/>
        <v>53</v>
      </c>
      <c r="BR48" s="13">
        <f t="shared" si="46"/>
        <v>78</v>
      </c>
      <c r="BS48" s="13">
        <f t="shared" si="46"/>
        <v>101</v>
      </c>
      <c r="BT48" s="13">
        <f t="shared" si="46"/>
        <v>88</v>
      </c>
      <c r="BU48" s="13">
        <f t="shared" si="46"/>
        <v>126</v>
      </c>
      <c r="BV48" s="13">
        <f t="shared" si="46"/>
        <v>142</v>
      </c>
      <c r="BW48" s="13">
        <f t="shared" si="46"/>
        <v>122</v>
      </c>
      <c r="BX48" s="13">
        <f t="shared" si="46"/>
        <v>134</v>
      </c>
      <c r="BY48" s="13">
        <f t="shared" si="46"/>
        <v>137</v>
      </c>
      <c r="BZ48" s="13">
        <f t="shared" si="46"/>
        <v>140</v>
      </c>
      <c r="CA48" s="13">
        <f t="shared" si="46"/>
        <v>129</v>
      </c>
      <c r="CB48" s="13">
        <f t="shared" si="46"/>
        <v>135</v>
      </c>
      <c r="CC48" s="13">
        <f t="shared" si="46"/>
        <v>99</v>
      </c>
      <c r="CD48" s="13">
        <f t="shared" si="46"/>
        <v>93</v>
      </c>
      <c r="CE48" s="13">
        <f t="shared" si="46"/>
        <v>126</v>
      </c>
      <c r="CF48" s="13">
        <f t="shared" si="46"/>
        <v>164</v>
      </c>
      <c r="CG48" s="13">
        <f t="shared" si="46"/>
        <v>170</v>
      </c>
      <c r="CH48" s="13">
        <f t="shared" ref="CH48:ES48" si="47">SUM(CH45:CH47)</f>
        <v>168</v>
      </c>
      <c r="CI48" s="13">
        <f t="shared" si="47"/>
        <v>148</v>
      </c>
      <c r="CJ48" s="13">
        <f t="shared" si="47"/>
        <v>129</v>
      </c>
      <c r="CK48" s="13">
        <f t="shared" si="47"/>
        <v>143</v>
      </c>
      <c r="CL48" s="13">
        <f t="shared" si="47"/>
        <v>138</v>
      </c>
      <c r="CM48" s="13">
        <f t="shared" si="47"/>
        <v>136</v>
      </c>
      <c r="CN48" s="13">
        <f t="shared" si="47"/>
        <v>155</v>
      </c>
      <c r="CO48" s="13">
        <f t="shared" si="47"/>
        <v>99</v>
      </c>
      <c r="CP48" s="13">
        <f t="shared" si="47"/>
        <v>107</v>
      </c>
      <c r="CQ48" s="13">
        <f t="shared" si="47"/>
        <v>169</v>
      </c>
      <c r="CR48" s="13">
        <f t="shared" si="47"/>
        <v>167</v>
      </c>
      <c r="CS48" s="13">
        <f t="shared" si="47"/>
        <v>159</v>
      </c>
      <c r="CT48" s="13">
        <f t="shared" si="47"/>
        <v>177</v>
      </c>
      <c r="CU48" s="13">
        <f t="shared" si="47"/>
        <v>147</v>
      </c>
      <c r="CV48" s="13">
        <f t="shared" si="47"/>
        <v>132</v>
      </c>
      <c r="CW48" s="13">
        <f t="shared" si="47"/>
        <v>138</v>
      </c>
      <c r="CX48" s="13">
        <f t="shared" si="47"/>
        <v>132</v>
      </c>
      <c r="CY48" s="13">
        <f t="shared" si="47"/>
        <v>122</v>
      </c>
      <c r="CZ48" s="13">
        <f t="shared" si="47"/>
        <v>140</v>
      </c>
      <c r="DA48" s="13">
        <f t="shared" si="47"/>
        <v>116</v>
      </c>
      <c r="DB48" s="13">
        <f t="shared" si="47"/>
        <v>143</v>
      </c>
      <c r="DC48" s="13">
        <f t="shared" si="47"/>
        <v>227</v>
      </c>
      <c r="DD48" s="13">
        <f t="shared" si="47"/>
        <v>186</v>
      </c>
      <c r="DE48" s="13">
        <f t="shared" si="47"/>
        <v>206</v>
      </c>
      <c r="DF48" s="13">
        <f t="shared" si="47"/>
        <v>182</v>
      </c>
      <c r="DG48" s="13">
        <f t="shared" si="47"/>
        <v>151</v>
      </c>
      <c r="DH48" s="13">
        <f t="shared" si="47"/>
        <v>173</v>
      </c>
      <c r="DI48" s="13">
        <f t="shared" si="47"/>
        <v>176</v>
      </c>
      <c r="DJ48" s="13">
        <f t="shared" si="47"/>
        <v>177</v>
      </c>
      <c r="DK48" s="13">
        <f t="shared" si="47"/>
        <v>165</v>
      </c>
      <c r="DL48" s="13">
        <f t="shared" si="47"/>
        <v>140</v>
      </c>
      <c r="DM48" s="13">
        <f t="shared" si="47"/>
        <v>115</v>
      </c>
      <c r="DN48" s="13">
        <f t="shared" si="47"/>
        <v>146</v>
      </c>
      <c r="DO48" s="13">
        <f t="shared" si="47"/>
        <v>180</v>
      </c>
      <c r="DP48" s="13">
        <f t="shared" si="47"/>
        <v>213</v>
      </c>
      <c r="DQ48" s="13">
        <f t="shared" si="47"/>
        <v>194</v>
      </c>
      <c r="DR48" s="13">
        <f t="shared" si="47"/>
        <v>187</v>
      </c>
      <c r="DS48" s="13">
        <f t="shared" si="47"/>
        <v>202</v>
      </c>
      <c r="DT48" s="13">
        <f t="shared" si="47"/>
        <v>184</v>
      </c>
      <c r="DU48" s="13">
        <f t="shared" si="47"/>
        <v>172</v>
      </c>
      <c r="DV48" s="13">
        <f t="shared" si="47"/>
        <v>164</v>
      </c>
      <c r="DW48" s="13">
        <f t="shared" si="47"/>
        <v>147</v>
      </c>
      <c r="DX48" s="13">
        <f t="shared" si="47"/>
        <v>189</v>
      </c>
      <c r="DY48" s="13">
        <f t="shared" si="47"/>
        <v>133</v>
      </c>
      <c r="DZ48" s="13">
        <f t="shared" si="47"/>
        <v>117</v>
      </c>
      <c r="EA48" s="13">
        <f t="shared" si="47"/>
        <v>146</v>
      </c>
      <c r="EB48" s="13">
        <f t="shared" si="47"/>
        <v>189</v>
      </c>
      <c r="EC48" s="13">
        <f t="shared" si="47"/>
        <v>231</v>
      </c>
      <c r="ED48" s="13">
        <f t="shared" si="47"/>
        <v>200</v>
      </c>
      <c r="EE48" s="13">
        <f t="shared" si="47"/>
        <v>201</v>
      </c>
      <c r="EF48" s="13">
        <f t="shared" si="47"/>
        <v>174</v>
      </c>
      <c r="EG48" s="13">
        <f t="shared" si="47"/>
        <v>201</v>
      </c>
      <c r="EH48" s="13">
        <f t="shared" si="47"/>
        <v>192</v>
      </c>
      <c r="EI48" s="13">
        <f t="shared" si="47"/>
        <v>153</v>
      </c>
      <c r="EJ48" s="13">
        <f t="shared" si="47"/>
        <v>202</v>
      </c>
      <c r="EK48" s="13">
        <f t="shared" si="47"/>
        <v>129</v>
      </c>
      <c r="EL48" s="13">
        <f t="shared" si="47"/>
        <v>142</v>
      </c>
      <c r="EM48" s="13">
        <f t="shared" si="47"/>
        <v>184</v>
      </c>
      <c r="EN48" s="13">
        <f t="shared" si="47"/>
        <v>193</v>
      </c>
      <c r="EO48" s="13">
        <f t="shared" si="47"/>
        <v>241</v>
      </c>
      <c r="EP48" s="13">
        <f t="shared" si="47"/>
        <v>227</v>
      </c>
      <c r="EQ48" s="13">
        <f t="shared" si="47"/>
        <v>218</v>
      </c>
      <c r="ER48" s="13">
        <f t="shared" si="47"/>
        <v>187</v>
      </c>
      <c r="ES48" s="13">
        <f t="shared" si="47"/>
        <v>198</v>
      </c>
      <c r="ET48" s="13">
        <f t="shared" ref="ET48:HE48" si="48">SUM(ET45:ET47)</f>
        <v>198</v>
      </c>
      <c r="EU48" s="13">
        <f t="shared" si="48"/>
        <v>177</v>
      </c>
      <c r="EV48" s="13">
        <f t="shared" si="48"/>
        <v>198</v>
      </c>
      <c r="EW48" s="13">
        <f t="shared" si="48"/>
        <v>145</v>
      </c>
      <c r="EX48" s="13">
        <f t="shared" si="48"/>
        <v>130</v>
      </c>
      <c r="EY48" s="13">
        <f t="shared" si="48"/>
        <v>184</v>
      </c>
      <c r="EZ48" s="13">
        <f t="shared" si="48"/>
        <v>201</v>
      </c>
      <c r="FA48" s="13">
        <f t="shared" si="48"/>
        <v>217</v>
      </c>
      <c r="FB48" s="13">
        <f t="shared" si="48"/>
        <v>238</v>
      </c>
      <c r="FC48" s="13">
        <f t="shared" si="48"/>
        <v>201</v>
      </c>
      <c r="FD48" s="13">
        <f t="shared" si="48"/>
        <v>204</v>
      </c>
      <c r="FE48" s="13">
        <f t="shared" si="48"/>
        <v>211</v>
      </c>
      <c r="FF48" s="13">
        <f t="shared" si="48"/>
        <v>193</v>
      </c>
      <c r="FG48" s="13">
        <f t="shared" si="48"/>
        <v>167</v>
      </c>
      <c r="FH48" s="13">
        <f t="shared" si="48"/>
        <v>202</v>
      </c>
      <c r="FI48" s="13">
        <f t="shared" si="48"/>
        <v>141</v>
      </c>
      <c r="FJ48" s="13">
        <f t="shared" si="48"/>
        <v>149</v>
      </c>
      <c r="FK48" s="13">
        <f t="shared" si="48"/>
        <v>235</v>
      </c>
      <c r="FL48" s="13">
        <f t="shared" si="48"/>
        <v>219</v>
      </c>
      <c r="FM48" s="13">
        <f t="shared" si="48"/>
        <v>254</v>
      </c>
      <c r="FN48" s="13">
        <f t="shared" si="48"/>
        <v>295</v>
      </c>
      <c r="FO48" s="13">
        <f t="shared" si="48"/>
        <v>185</v>
      </c>
      <c r="FP48" s="13">
        <f t="shared" si="48"/>
        <v>224</v>
      </c>
      <c r="FQ48" s="13">
        <f t="shared" si="48"/>
        <v>206</v>
      </c>
      <c r="FR48" s="13">
        <f t="shared" si="48"/>
        <v>234</v>
      </c>
      <c r="FS48" s="13">
        <f t="shared" si="48"/>
        <v>208</v>
      </c>
      <c r="FT48" s="13">
        <f t="shared" si="48"/>
        <v>208</v>
      </c>
      <c r="FU48" s="13">
        <f t="shared" si="48"/>
        <v>153</v>
      </c>
      <c r="FV48" s="13">
        <f t="shared" si="48"/>
        <v>112</v>
      </c>
      <c r="FW48" s="13">
        <f t="shared" si="48"/>
        <v>232</v>
      </c>
      <c r="FX48" s="13">
        <f t="shared" si="48"/>
        <v>225</v>
      </c>
      <c r="FY48" s="13">
        <f t="shared" si="48"/>
        <v>267</v>
      </c>
      <c r="FZ48" s="13">
        <f t="shared" si="48"/>
        <v>245</v>
      </c>
      <c r="GA48" s="13">
        <f t="shared" si="48"/>
        <v>209</v>
      </c>
      <c r="GB48" s="13">
        <f t="shared" si="48"/>
        <v>228</v>
      </c>
      <c r="GC48" s="13">
        <f t="shared" si="48"/>
        <v>178</v>
      </c>
      <c r="GD48" s="13">
        <f t="shared" si="48"/>
        <v>215</v>
      </c>
      <c r="GE48" s="13">
        <f t="shared" si="48"/>
        <v>162</v>
      </c>
      <c r="GF48" s="13">
        <f t="shared" si="48"/>
        <v>192</v>
      </c>
      <c r="GG48" s="13">
        <f t="shared" si="48"/>
        <v>144</v>
      </c>
      <c r="GH48" s="13">
        <f t="shared" si="48"/>
        <v>163</v>
      </c>
      <c r="GI48" s="13">
        <f t="shared" si="48"/>
        <v>218</v>
      </c>
      <c r="GJ48" s="13">
        <f t="shared" si="48"/>
        <v>229</v>
      </c>
      <c r="GK48" s="13">
        <f t="shared" si="48"/>
        <v>253</v>
      </c>
      <c r="GL48" s="13">
        <f t="shared" si="48"/>
        <v>232</v>
      </c>
      <c r="GM48" s="13">
        <f t="shared" si="48"/>
        <v>232</v>
      </c>
      <c r="GN48" s="13">
        <f t="shared" si="48"/>
        <v>243</v>
      </c>
      <c r="GO48" s="13">
        <f t="shared" si="48"/>
        <v>199</v>
      </c>
      <c r="GP48" s="13">
        <f t="shared" si="48"/>
        <v>224</v>
      </c>
      <c r="GQ48" s="13">
        <f t="shared" si="48"/>
        <v>250</v>
      </c>
      <c r="GR48" s="13">
        <f t="shared" si="48"/>
        <v>219</v>
      </c>
      <c r="GS48" s="13">
        <f t="shared" si="48"/>
        <v>179</v>
      </c>
      <c r="GT48" s="13">
        <f t="shared" si="48"/>
        <v>181</v>
      </c>
      <c r="GU48" s="13">
        <f t="shared" si="48"/>
        <v>236</v>
      </c>
      <c r="GV48" s="13">
        <f t="shared" si="48"/>
        <v>181</v>
      </c>
      <c r="GW48" s="13">
        <f t="shared" si="48"/>
        <v>179</v>
      </c>
      <c r="GX48" s="13">
        <f t="shared" si="48"/>
        <v>251</v>
      </c>
      <c r="GY48" s="13">
        <f t="shared" si="48"/>
        <v>452</v>
      </c>
      <c r="GZ48" s="13">
        <f t="shared" si="48"/>
        <v>403</v>
      </c>
      <c r="HA48" s="13">
        <f t="shared" si="48"/>
        <v>445</v>
      </c>
      <c r="HB48" s="13">
        <f t="shared" si="48"/>
        <v>460</v>
      </c>
      <c r="HC48" s="13">
        <f t="shared" si="48"/>
        <v>383</v>
      </c>
      <c r="HD48" s="13">
        <f t="shared" si="48"/>
        <v>401</v>
      </c>
      <c r="HE48" s="13">
        <f t="shared" si="48"/>
        <v>335</v>
      </c>
      <c r="HF48" s="13">
        <f t="shared" ref="HF48:IP48" si="49">SUM(HF45:HF47)</f>
        <v>298</v>
      </c>
      <c r="HG48" s="13">
        <f t="shared" si="49"/>
        <v>447</v>
      </c>
      <c r="HH48" s="13">
        <f t="shared" si="49"/>
        <v>445</v>
      </c>
      <c r="HI48" s="13">
        <f t="shared" si="49"/>
        <v>440</v>
      </c>
      <c r="HJ48" s="13">
        <f t="shared" si="49"/>
        <v>432</v>
      </c>
      <c r="HK48" s="13">
        <f t="shared" si="49"/>
        <v>369</v>
      </c>
      <c r="HL48" s="13">
        <f t="shared" si="49"/>
        <v>329</v>
      </c>
      <c r="HM48" s="13">
        <f t="shared" si="49"/>
        <v>313</v>
      </c>
      <c r="HN48" s="13">
        <f t="shared" si="49"/>
        <v>333</v>
      </c>
      <c r="HO48" s="13">
        <f t="shared" si="49"/>
        <v>340</v>
      </c>
      <c r="HP48" s="13">
        <f t="shared" si="49"/>
        <v>319</v>
      </c>
      <c r="HQ48" s="13">
        <f t="shared" si="49"/>
        <v>285</v>
      </c>
      <c r="HR48" s="13">
        <f t="shared" si="49"/>
        <v>248</v>
      </c>
      <c r="HS48" s="13">
        <f t="shared" si="49"/>
        <v>387</v>
      </c>
      <c r="HT48" s="13">
        <f t="shared" si="49"/>
        <v>344</v>
      </c>
      <c r="HU48" s="13">
        <f t="shared" si="49"/>
        <v>331</v>
      </c>
      <c r="HV48" s="13">
        <f t="shared" si="49"/>
        <v>290</v>
      </c>
      <c r="HW48" s="13">
        <f t="shared" si="49"/>
        <v>233</v>
      </c>
      <c r="HX48" s="13">
        <f t="shared" si="49"/>
        <v>265</v>
      </c>
      <c r="HY48" s="13">
        <f t="shared" si="49"/>
        <v>231</v>
      </c>
      <c r="HZ48" s="13">
        <f t="shared" si="49"/>
        <v>207</v>
      </c>
      <c r="IA48" s="13">
        <f t="shared" si="49"/>
        <v>195</v>
      </c>
      <c r="IB48" s="13">
        <f t="shared" si="49"/>
        <v>168</v>
      </c>
      <c r="IC48" s="13">
        <f t="shared" si="49"/>
        <v>141</v>
      </c>
      <c r="ID48" s="13">
        <f t="shared" si="49"/>
        <v>174</v>
      </c>
      <c r="IE48" s="13">
        <f t="shared" si="49"/>
        <v>242</v>
      </c>
      <c r="IF48" s="13">
        <f t="shared" si="49"/>
        <v>215</v>
      </c>
      <c r="IG48" s="13">
        <f t="shared" si="49"/>
        <v>229</v>
      </c>
      <c r="IH48" s="13">
        <f t="shared" si="49"/>
        <v>245</v>
      </c>
      <c r="II48" s="13">
        <f t="shared" si="49"/>
        <v>169</v>
      </c>
      <c r="IJ48" s="13">
        <f t="shared" si="49"/>
        <v>185</v>
      </c>
      <c r="IK48" s="13">
        <f t="shared" si="49"/>
        <v>0</v>
      </c>
      <c r="IL48" s="13">
        <f t="shared" si="49"/>
        <v>0</v>
      </c>
      <c r="IM48" s="13">
        <f t="shared" si="49"/>
        <v>0</v>
      </c>
      <c r="IN48" s="13">
        <f t="shared" si="49"/>
        <v>0</v>
      </c>
      <c r="IO48" s="13">
        <f t="shared" si="49"/>
        <v>0</v>
      </c>
      <c r="IP48" s="13">
        <f t="shared" si="49"/>
        <v>0</v>
      </c>
      <c r="IQ48" s="13"/>
      <c r="IR48" s="13"/>
      <c r="IS48" s="13"/>
    </row>
    <row r="49" spans="1:253" ht="14.25" customHeight="1" x14ac:dyDescent="0.35">
      <c r="A49" s="216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1"/>
      <c r="BA49" s="131"/>
      <c r="BB49" s="131"/>
      <c r="BC49" s="131"/>
      <c r="BD49" s="131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1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29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</row>
    <row r="50" spans="1:253" ht="14.25" customHeight="1" x14ac:dyDescent="0.35">
      <c r="A50" s="202" t="s">
        <v>273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>
        <v>39264</v>
      </c>
      <c r="AZ50" s="30">
        <v>39295</v>
      </c>
      <c r="BA50" s="30">
        <v>39326</v>
      </c>
      <c r="BB50" s="30">
        <v>39356</v>
      </c>
      <c r="BC50" s="30">
        <v>39387</v>
      </c>
      <c r="BD50" s="30">
        <v>39417</v>
      </c>
      <c r="BE50" s="30">
        <v>39448</v>
      </c>
      <c r="BF50" s="30">
        <v>39479</v>
      </c>
      <c r="BG50" s="30">
        <v>39510</v>
      </c>
      <c r="BH50" s="30">
        <v>39539</v>
      </c>
      <c r="BI50" s="30">
        <v>39569</v>
      </c>
      <c r="BJ50" s="30">
        <v>39600</v>
      </c>
      <c r="BK50" s="30">
        <v>39630</v>
      </c>
      <c r="BL50" s="30">
        <v>39661</v>
      </c>
      <c r="BM50" s="30">
        <v>39692</v>
      </c>
      <c r="BN50" s="30">
        <v>39722</v>
      </c>
      <c r="BO50" s="30">
        <v>39753</v>
      </c>
      <c r="BP50" s="30">
        <v>39783</v>
      </c>
      <c r="BQ50" s="30">
        <v>39814</v>
      </c>
      <c r="BR50" s="30">
        <v>39845</v>
      </c>
      <c r="BS50" s="30">
        <v>39873</v>
      </c>
      <c r="BT50" s="30">
        <v>39904</v>
      </c>
      <c r="BU50" s="30">
        <v>39934</v>
      </c>
      <c r="BV50" s="30">
        <v>39965</v>
      </c>
      <c r="BW50" s="30">
        <v>39995</v>
      </c>
      <c r="BX50" s="30">
        <v>40026</v>
      </c>
      <c r="BY50" s="30">
        <v>40057</v>
      </c>
      <c r="BZ50" s="30">
        <v>40087</v>
      </c>
      <c r="CA50" s="30">
        <v>40118</v>
      </c>
      <c r="CB50" s="30">
        <v>40148</v>
      </c>
      <c r="CC50" s="30">
        <v>40179</v>
      </c>
      <c r="CD50" s="30">
        <v>40210</v>
      </c>
      <c r="CE50" s="30">
        <v>40238</v>
      </c>
      <c r="CF50" s="30">
        <v>40269</v>
      </c>
      <c r="CG50" s="30">
        <v>40299</v>
      </c>
      <c r="CH50" s="30">
        <v>40330</v>
      </c>
      <c r="CI50" s="30">
        <v>40360</v>
      </c>
      <c r="CJ50" s="30">
        <v>40391</v>
      </c>
      <c r="CK50" s="30">
        <v>40422</v>
      </c>
      <c r="CL50" s="30">
        <v>40452</v>
      </c>
      <c r="CM50" s="30">
        <v>40483</v>
      </c>
      <c r="CN50" s="30">
        <v>40513</v>
      </c>
      <c r="CO50" s="30">
        <v>40544</v>
      </c>
      <c r="CP50" s="30">
        <v>40575</v>
      </c>
      <c r="CQ50" s="30">
        <v>40603</v>
      </c>
      <c r="CR50" s="30">
        <v>40634</v>
      </c>
      <c r="CS50" s="30">
        <v>40664</v>
      </c>
      <c r="CT50" s="30">
        <v>40695</v>
      </c>
      <c r="CU50" s="30">
        <v>40725</v>
      </c>
      <c r="CV50" s="30">
        <v>40756</v>
      </c>
      <c r="CW50" s="30">
        <v>40787</v>
      </c>
      <c r="CX50" s="30">
        <v>40817</v>
      </c>
      <c r="CY50" s="30">
        <v>40848</v>
      </c>
      <c r="CZ50" s="30">
        <v>40878</v>
      </c>
      <c r="DA50" s="30">
        <v>40909</v>
      </c>
      <c r="DB50" s="30">
        <v>40940</v>
      </c>
      <c r="DC50" s="30">
        <v>40969</v>
      </c>
      <c r="DD50" s="30">
        <v>41000</v>
      </c>
      <c r="DE50" s="30">
        <v>41030</v>
      </c>
      <c r="DF50" s="30">
        <v>41061</v>
      </c>
      <c r="DG50" s="30">
        <v>41091</v>
      </c>
      <c r="DH50" s="30">
        <v>41122</v>
      </c>
      <c r="DI50" s="30">
        <v>41153</v>
      </c>
      <c r="DJ50" s="30">
        <v>41183</v>
      </c>
      <c r="DK50" s="30">
        <v>41214</v>
      </c>
      <c r="DL50" s="30">
        <v>41244</v>
      </c>
      <c r="DM50" s="30">
        <v>41275</v>
      </c>
      <c r="DN50" s="30">
        <v>41306</v>
      </c>
      <c r="DO50" s="30">
        <v>41334</v>
      </c>
      <c r="DP50" s="30">
        <v>41365</v>
      </c>
      <c r="DQ50" s="30">
        <v>41395</v>
      </c>
      <c r="DR50" s="30">
        <v>41426</v>
      </c>
      <c r="DS50" s="30">
        <v>41456</v>
      </c>
      <c r="DT50" s="30">
        <v>41487</v>
      </c>
      <c r="DU50" s="30">
        <v>41518</v>
      </c>
      <c r="DV50" s="30">
        <v>41548</v>
      </c>
      <c r="DW50" s="30">
        <v>41579</v>
      </c>
      <c r="DX50" s="30">
        <v>41609</v>
      </c>
      <c r="DY50" s="30">
        <v>41640</v>
      </c>
      <c r="DZ50" s="30">
        <v>41671</v>
      </c>
      <c r="EA50" s="30">
        <v>41699</v>
      </c>
      <c r="EB50" s="30">
        <v>41730</v>
      </c>
      <c r="EC50" s="30">
        <v>41760</v>
      </c>
      <c r="ED50" s="30">
        <v>41791</v>
      </c>
      <c r="EE50" s="30">
        <v>41821</v>
      </c>
      <c r="EF50" s="30">
        <v>41852</v>
      </c>
      <c r="EG50" s="30">
        <v>41883</v>
      </c>
      <c r="EH50" s="30">
        <v>41913</v>
      </c>
      <c r="EI50" s="30">
        <v>41944</v>
      </c>
      <c r="EJ50" s="30">
        <v>41974</v>
      </c>
      <c r="EK50" s="30">
        <v>42005</v>
      </c>
      <c r="EL50" s="30">
        <v>42036</v>
      </c>
      <c r="EM50" s="30">
        <v>42064</v>
      </c>
      <c r="EN50" s="30">
        <v>42095</v>
      </c>
      <c r="EO50" s="30">
        <v>42125</v>
      </c>
      <c r="EP50" s="30">
        <v>42156</v>
      </c>
      <c r="EQ50" s="30">
        <v>42186</v>
      </c>
      <c r="ER50" s="30">
        <v>42217</v>
      </c>
      <c r="ES50" s="30">
        <v>42248</v>
      </c>
      <c r="ET50" s="30">
        <v>42278</v>
      </c>
      <c r="EU50" s="30">
        <v>42309</v>
      </c>
      <c r="EV50" s="30">
        <v>42339</v>
      </c>
      <c r="EW50" s="30">
        <v>42370</v>
      </c>
      <c r="EX50" s="30">
        <v>42401</v>
      </c>
      <c r="EY50" s="30">
        <v>42430</v>
      </c>
      <c r="EZ50" s="30">
        <v>42461</v>
      </c>
      <c r="FA50" s="30">
        <v>42491</v>
      </c>
      <c r="FB50" s="30">
        <v>42522</v>
      </c>
      <c r="FC50" s="30">
        <v>42552</v>
      </c>
      <c r="FD50" s="30">
        <v>42583</v>
      </c>
      <c r="FE50" s="30">
        <v>42614</v>
      </c>
      <c r="FF50" s="30">
        <v>42644</v>
      </c>
      <c r="FG50" s="30">
        <v>42675</v>
      </c>
      <c r="FH50" s="30">
        <v>42705</v>
      </c>
      <c r="FI50" s="30">
        <v>42736</v>
      </c>
      <c r="FJ50" s="30">
        <v>42767</v>
      </c>
      <c r="FK50" s="30">
        <v>42795</v>
      </c>
      <c r="FL50" s="30">
        <v>42826</v>
      </c>
      <c r="FM50" s="30">
        <v>42856</v>
      </c>
      <c r="FN50" s="30">
        <v>42887</v>
      </c>
      <c r="FO50" s="30">
        <v>42917</v>
      </c>
      <c r="FP50" s="30">
        <v>42948</v>
      </c>
      <c r="FQ50" s="30">
        <v>42979</v>
      </c>
      <c r="FR50" s="30">
        <v>43009</v>
      </c>
      <c r="FS50" s="30">
        <v>43040</v>
      </c>
      <c r="FT50" s="30">
        <v>43070</v>
      </c>
      <c r="FU50" s="30">
        <v>43101</v>
      </c>
      <c r="FV50" s="30">
        <v>43132</v>
      </c>
      <c r="FW50" s="30">
        <v>43160</v>
      </c>
      <c r="FX50" s="30">
        <v>43191</v>
      </c>
      <c r="FY50" s="30">
        <v>43221</v>
      </c>
      <c r="FZ50" s="30">
        <v>43252</v>
      </c>
      <c r="GA50" s="30">
        <v>43282</v>
      </c>
      <c r="GB50" s="30">
        <v>43313</v>
      </c>
      <c r="GC50" s="30">
        <v>43344</v>
      </c>
      <c r="GD50" s="30">
        <v>43374</v>
      </c>
      <c r="GE50" s="30">
        <v>43405</v>
      </c>
      <c r="GF50" s="30">
        <v>43435</v>
      </c>
      <c r="GG50" s="30">
        <v>43466</v>
      </c>
      <c r="GH50" s="30">
        <v>43497</v>
      </c>
      <c r="GI50" s="30">
        <v>43525</v>
      </c>
      <c r="GJ50" s="30">
        <v>43556</v>
      </c>
      <c r="GK50" s="30">
        <v>43586</v>
      </c>
      <c r="GL50" s="30">
        <v>43617</v>
      </c>
      <c r="GM50" s="30">
        <v>43647</v>
      </c>
      <c r="GN50" s="30">
        <v>43678</v>
      </c>
      <c r="GO50" s="30">
        <v>43709</v>
      </c>
      <c r="GP50" s="30">
        <v>43739</v>
      </c>
      <c r="GQ50" s="30">
        <v>43770</v>
      </c>
      <c r="GR50" s="30">
        <v>43800</v>
      </c>
      <c r="GS50" s="30">
        <v>43831</v>
      </c>
      <c r="GT50" s="30">
        <v>43862</v>
      </c>
      <c r="GU50" s="30">
        <v>43891</v>
      </c>
      <c r="GV50" s="30">
        <v>43922</v>
      </c>
      <c r="GW50" s="30">
        <v>43952</v>
      </c>
      <c r="GX50" s="30">
        <v>43983</v>
      </c>
      <c r="GY50" s="30">
        <v>44013</v>
      </c>
      <c r="GZ50" s="30">
        <v>44044</v>
      </c>
      <c r="HA50" s="30">
        <v>44075</v>
      </c>
      <c r="HB50" s="30">
        <v>44105</v>
      </c>
      <c r="HC50" s="30">
        <v>44136</v>
      </c>
      <c r="HD50" s="30">
        <v>44166</v>
      </c>
      <c r="HE50" s="30">
        <v>44197</v>
      </c>
      <c r="HF50" s="30">
        <v>44228</v>
      </c>
      <c r="HG50" s="30">
        <v>44256</v>
      </c>
      <c r="HH50" s="30">
        <v>44287</v>
      </c>
      <c r="HI50" s="30">
        <v>44317</v>
      </c>
      <c r="HJ50" s="30">
        <v>44348</v>
      </c>
      <c r="HK50" s="30">
        <v>44378</v>
      </c>
      <c r="HL50" s="30">
        <v>44409</v>
      </c>
      <c r="HM50" s="30">
        <v>44440</v>
      </c>
      <c r="HN50" s="30">
        <v>44470</v>
      </c>
      <c r="HO50" s="30">
        <v>44501</v>
      </c>
      <c r="HP50" s="30">
        <v>44531</v>
      </c>
      <c r="HQ50" s="30">
        <v>44562</v>
      </c>
      <c r="HR50" s="30">
        <v>44593</v>
      </c>
      <c r="HS50" s="30">
        <v>44621</v>
      </c>
      <c r="HT50" s="30">
        <v>44652</v>
      </c>
      <c r="HU50" s="30">
        <v>44682</v>
      </c>
      <c r="HV50" s="30">
        <v>44713</v>
      </c>
      <c r="HW50" s="30">
        <v>44743</v>
      </c>
      <c r="HX50" s="120">
        <v>44774</v>
      </c>
      <c r="HY50" s="30">
        <v>44805</v>
      </c>
      <c r="HZ50" s="30">
        <v>44835</v>
      </c>
      <c r="IA50" s="30">
        <v>44866</v>
      </c>
      <c r="IB50" s="30">
        <v>44896</v>
      </c>
      <c r="IC50" s="30">
        <v>44927</v>
      </c>
      <c r="ID50" s="30">
        <v>44958</v>
      </c>
      <c r="IE50" s="30">
        <v>44986</v>
      </c>
      <c r="IF50" s="30">
        <v>45017</v>
      </c>
      <c r="IG50" s="30">
        <v>45047</v>
      </c>
      <c r="IH50" s="30">
        <v>45078</v>
      </c>
      <c r="II50" s="30">
        <v>45108</v>
      </c>
      <c r="IJ50" s="30">
        <v>45139</v>
      </c>
      <c r="IK50" s="30">
        <v>45170</v>
      </c>
      <c r="IL50" s="30">
        <v>45200</v>
      </c>
      <c r="IM50" s="30">
        <v>45231</v>
      </c>
      <c r="IN50" s="30">
        <v>45261</v>
      </c>
      <c r="IO50" s="30">
        <v>45292</v>
      </c>
      <c r="IP50" s="30">
        <v>45323</v>
      </c>
      <c r="IQ50" s="30">
        <v>45352</v>
      </c>
      <c r="IR50" s="30">
        <v>45383</v>
      </c>
      <c r="IS50" s="30">
        <v>45413</v>
      </c>
    </row>
    <row r="51" spans="1:253" ht="14.25" customHeight="1" x14ac:dyDescent="0.35">
      <c r="A51" s="192" t="s">
        <v>274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>
        <v>44</v>
      </c>
      <c r="BF51" s="4">
        <v>58</v>
      </c>
      <c r="BG51" s="4">
        <v>80</v>
      </c>
      <c r="BH51" s="4">
        <v>65</v>
      </c>
      <c r="BI51" s="4">
        <v>89</v>
      </c>
      <c r="BJ51" s="4">
        <v>83</v>
      </c>
      <c r="BK51" s="4">
        <v>66</v>
      </c>
      <c r="BL51" s="4">
        <v>74</v>
      </c>
      <c r="BM51" s="4">
        <v>62</v>
      </c>
      <c r="BN51" s="4">
        <v>58</v>
      </c>
      <c r="BO51" s="4">
        <v>34</v>
      </c>
      <c r="BP51" s="4">
        <v>49</v>
      </c>
      <c r="BQ51" s="4">
        <v>25</v>
      </c>
      <c r="BR51" s="4">
        <v>42</v>
      </c>
      <c r="BS51" s="4">
        <v>63</v>
      </c>
      <c r="BT51" s="4">
        <v>48</v>
      </c>
      <c r="BU51" s="4">
        <v>76</v>
      </c>
      <c r="BV51" s="4">
        <v>77</v>
      </c>
      <c r="BW51" s="4">
        <v>67</v>
      </c>
      <c r="BX51" s="4">
        <v>64</v>
      </c>
      <c r="BY51" s="4">
        <v>70</v>
      </c>
      <c r="BZ51" s="4">
        <v>67</v>
      </c>
      <c r="CA51" s="4">
        <v>69</v>
      </c>
      <c r="CB51" s="4">
        <v>69</v>
      </c>
      <c r="CC51" s="4">
        <v>60</v>
      </c>
      <c r="CD51" s="4">
        <v>50</v>
      </c>
      <c r="CE51" s="4">
        <v>66</v>
      </c>
      <c r="CF51" s="4">
        <v>85</v>
      </c>
      <c r="CG51" s="4">
        <v>88</v>
      </c>
      <c r="CH51" s="4">
        <v>82</v>
      </c>
      <c r="CI51" s="4">
        <v>77</v>
      </c>
      <c r="CJ51" s="4">
        <v>68</v>
      </c>
      <c r="CK51" s="4">
        <v>76</v>
      </c>
      <c r="CL51" s="4">
        <v>70</v>
      </c>
      <c r="CM51" s="4">
        <v>66</v>
      </c>
      <c r="CN51" s="4">
        <v>73</v>
      </c>
      <c r="CO51" s="4">
        <v>56</v>
      </c>
      <c r="CP51" s="4">
        <v>52</v>
      </c>
      <c r="CQ51" s="4">
        <v>80</v>
      </c>
      <c r="CR51" s="4">
        <v>97</v>
      </c>
      <c r="CS51" s="4">
        <v>77</v>
      </c>
      <c r="CT51" s="4">
        <v>95</v>
      </c>
      <c r="CU51" s="4">
        <v>82</v>
      </c>
      <c r="CV51" s="4">
        <v>66</v>
      </c>
      <c r="CW51" s="4">
        <v>66</v>
      </c>
      <c r="CX51" s="4">
        <v>62</v>
      </c>
      <c r="CY51" s="4">
        <v>50</v>
      </c>
      <c r="CZ51" s="4">
        <v>66</v>
      </c>
      <c r="DA51" s="4">
        <v>56</v>
      </c>
      <c r="DB51" s="4">
        <v>65</v>
      </c>
      <c r="DC51" s="4">
        <v>108</v>
      </c>
      <c r="DD51" s="4">
        <v>73</v>
      </c>
      <c r="DE51" s="4">
        <v>102</v>
      </c>
      <c r="DF51" s="4">
        <v>91</v>
      </c>
      <c r="DG51" s="4">
        <v>66</v>
      </c>
      <c r="DH51" s="4">
        <v>85</v>
      </c>
      <c r="DI51" s="4">
        <v>84</v>
      </c>
      <c r="DJ51" s="4">
        <v>83</v>
      </c>
      <c r="DK51" s="4">
        <v>86</v>
      </c>
      <c r="DL51" s="4">
        <v>68</v>
      </c>
      <c r="DM51" s="4">
        <v>62</v>
      </c>
      <c r="DN51" s="4">
        <v>48</v>
      </c>
      <c r="DO51" s="4">
        <v>83</v>
      </c>
      <c r="DP51" s="4">
        <v>99</v>
      </c>
      <c r="DQ51" s="4">
        <v>99</v>
      </c>
      <c r="DR51" s="4">
        <v>89</v>
      </c>
      <c r="DS51" s="4">
        <v>93</v>
      </c>
      <c r="DT51" s="4">
        <v>83</v>
      </c>
      <c r="DU51" s="4">
        <v>76</v>
      </c>
      <c r="DV51" s="4">
        <v>77</v>
      </c>
      <c r="DW51" s="4">
        <v>68</v>
      </c>
      <c r="DX51" s="4">
        <v>74</v>
      </c>
      <c r="DY51" s="4">
        <v>72</v>
      </c>
      <c r="DZ51" s="4">
        <v>47</v>
      </c>
      <c r="EA51" s="4">
        <v>69</v>
      </c>
      <c r="EB51" s="4">
        <v>90</v>
      </c>
      <c r="EC51" s="4">
        <v>127</v>
      </c>
      <c r="ED51" s="4">
        <v>87</v>
      </c>
      <c r="EE51" s="4">
        <v>71</v>
      </c>
      <c r="EF51" s="4">
        <v>67</v>
      </c>
      <c r="EG51" s="4">
        <v>85</v>
      </c>
      <c r="EH51" s="4">
        <v>100</v>
      </c>
      <c r="EI51" s="4">
        <v>75</v>
      </c>
      <c r="EJ51" s="4">
        <v>106</v>
      </c>
      <c r="EK51" s="4">
        <v>64</v>
      </c>
      <c r="EL51" s="4">
        <v>63</v>
      </c>
      <c r="EM51" s="4">
        <v>87</v>
      </c>
      <c r="EN51" s="4">
        <v>99</v>
      </c>
      <c r="EO51" s="4">
        <v>127</v>
      </c>
      <c r="EP51" s="4">
        <v>117</v>
      </c>
      <c r="EQ51" s="4">
        <v>108</v>
      </c>
      <c r="ER51" s="4">
        <v>85</v>
      </c>
      <c r="ES51" s="4">
        <v>93</v>
      </c>
      <c r="ET51" s="4">
        <v>108</v>
      </c>
      <c r="EU51" s="4">
        <v>99</v>
      </c>
      <c r="EV51" s="4">
        <v>98</v>
      </c>
      <c r="EW51" s="4">
        <v>80</v>
      </c>
      <c r="EX51" s="4">
        <v>57</v>
      </c>
      <c r="EY51" s="4">
        <v>96</v>
      </c>
      <c r="EZ51" s="4">
        <v>110</v>
      </c>
      <c r="FA51" s="4">
        <v>120</v>
      </c>
      <c r="FB51" s="4">
        <v>124</v>
      </c>
      <c r="FC51" s="4">
        <v>101</v>
      </c>
      <c r="FD51" s="4">
        <v>104</v>
      </c>
      <c r="FE51" s="4">
        <v>110</v>
      </c>
      <c r="FF51" s="4">
        <v>91</v>
      </c>
      <c r="FG51" s="4">
        <v>110</v>
      </c>
      <c r="FH51" s="4">
        <v>120</v>
      </c>
      <c r="FI51" s="4">
        <v>71</v>
      </c>
      <c r="FJ51" s="4">
        <v>78</v>
      </c>
      <c r="FK51" s="4">
        <v>115</v>
      </c>
      <c r="FL51" s="4">
        <v>121</v>
      </c>
      <c r="FM51" s="4">
        <v>119</v>
      </c>
      <c r="FN51" s="4">
        <v>136</v>
      </c>
      <c r="FO51" s="4">
        <v>92</v>
      </c>
      <c r="FP51" s="4">
        <v>111</v>
      </c>
      <c r="FQ51" s="4">
        <v>113</v>
      </c>
      <c r="FR51" s="4">
        <v>111</v>
      </c>
      <c r="FS51" s="4">
        <v>114</v>
      </c>
      <c r="FT51" s="4">
        <v>109</v>
      </c>
      <c r="FU51" s="4">
        <v>74</v>
      </c>
      <c r="FV51" s="4">
        <v>49</v>
      </c>
      <c r="FW51" s="4">
        <v>130</v>
      </c>
      <c r="FX51" s="4">
        <v>128</v>
      </c>
      <c r="FY51" s="4">
        <v>147</v>
      </c>
      <c r="FZ51" s="4">
        <v>119</v>
      </c>
      <c r="GA51" s="4">
        <v>116</v>
      </c>
      <c r="GB51" s="4">
        <v>121</v>
      </c>
      <c r="GC51" s="4">
        <v>94</v>
      </c>
      <c r="GD51" s="4">
        <v>115</v>
      </c>
      <c r="GE51" s="4">
        <v>87</v>
      </c>
      <c r="GF51" s="4">
        <v>117</v>
      </c>
      <c r="GG51" s="4">
        <v>78</v>
      </c>
      <c r="GH51" s="4">
        <v>77</v>
      </c>
      <c r="GI51" s="4">
        <v>114</v>
      </c>
      <c r="GJ51" s="4">
        <v>127</v>
      </c>
      <c r="GK51" s="4">
        <v>143</v>
      </c>
      <c r="GL51" s="4">
        <v>112</v>
      </c>
      <c r="GM51" s="4">
        <v>107</v>
      </c>
      <c r="GN51" s="4">
        <v>128</v>
      </c>
      <c r="GO51" s="4">
        <v>97</v>
      </c>
      <c r="GP51" s="4">
        <v>125</v>
      </c>
      <c r="GQ51" s="4">
        <v>139</v>
      </c>
      <c r="GR51" s="4">
        <v>123</v>
      </c>
      <c r="GS51" s="4">
        <v>92</v>
      </c>
      <c r="GT51" s="4">
        <v>82</v>
      </c>
      <c r="GU51" s="4">
        <v>136</v>
      </c>
      <c r="GV51" s="4">
        <v>107</v>
      </c>
      <c r="GW51" s="4">
        <v>86</v>
      </c>
      <c r="GX51" s="4">
        <v>130</v>
      </c>
      <c r="GY51" s="4">
        <v>269</v>
      </c>
      <c r="GZ51" s="4">
        <v>237</v>
      </c>
      <c r="HA51" s="4">
        <v>260</v>
      </c>
      <c r="HB51" s="4">
        <v>245</v>
      </c>
      <c r="HC51" s="4">
        <v>233</v>
      </c>
      <c r="HD51" s="4">
        <v>236</v>
      </c>
      <c r="HE51" s="4">
        <v>185</v>
      </c>
      <c r="HF51" s="4">
        <v>162</v>
      </c>
      <c r="HG51" s="4">
        <v>259</v>
      </c>
      <c r="HH51" s="4">
        <v>239</v>
      </c>
      <c r="HI51" s="4">
        <v>215</v>
      </c>
      <c r="HJ51" s="4">
        <v>201</v>
      </c>
      <c r="HK51" s="4">
        <v>177</v>
      </c>
      <c r="HL51" s="4">
        <v>144</v>
      </c>
      <c r="HM51" s="4">
        <v>145</v>
      </c>
      <c r="HN51" s="4">
        <v>170</v>
      </c>
      <c r="HO51" s="4">
        <v>186</v>
      </c>
      <c r="HP51" s="4">
        <v>167</v>
      </c>
      <c r="HQ51" s="4">
        <v>155</v>
      </c>
      <c r="HR51" s="4">
        <v>123</v>
      </c>
      <c r="HS51" s="4">
        <v>201</v>
      </c>
      <c r="HT51" s="4">
        <v>164</v>
      </c>
      <c r="HU51" s="4">
        <v>158</v>
      </c>
      <c r="HV51" s="4">
        <v>137</v>
      </c>
      <c r="HW51" s="4">
        <v>111</v>
      </c>
      <c r="HX51" s="122">
        <v>114</v>
      </c>
      <c r="HY51" s="4">
        <v>110</v>
      </c>
      <c r="HZ51" s="4">
        <v>93</v>
      </c>
      <c r="IA51" s="4">
        <v>105</v>
      </c>
      <c r="IB51" s="4">
        <v>83</v>
      </c>
      <c r="IC51" s="4">
        <v>67</v>
      </c>
      <c r="ID51" s="4">
        <v>82</v>
      </c>
      <c r="IE51" s="4">
        <v>123</v>
      </c>
      <c r="IF51" s="4">
        <v>87</v>
      </c>
      <c r="IG51" s="4">
        <v>122</v>
      </c>
      <c r="IH51" s="4">
        <v>114</v>
      </c>
      <c r="II51" s="4">
        <v>74</v>
      </c>
      <c r="IJ51" s="122">
        <v>65</v>
      </c>
    </row>
    <row r="52" spans="1:253" ht="14.25" customHeight="1" x14ac:dyDescent="0.35">
      <c r="A52" s="192" t="s">
        <v>275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>
        <v>12</v>
      </c>
      <c r="BF52" s="4">
        <v>11</v>
      </c>
      <c r="BG52" s="4">
        <v>8</v>
      </c>
      <c r="BH52" s="4">
        <v>21</v>
      </c>
      <c r="BI52" s="4">
        <v>17</v>
      </c>
      <c r="BJ52" s="4">
        <v>18</v>
      </c>
      <c r="BK52" s="4">
        <v>19</v>
      </c>
      <c r="BL52" s="4">
        <v>23</v>
      </c>
      <c r="BM52" s="4">
        <v>19</v>
      </c>
      <c r="BN52" s="4">
        <v>23</v>
      </c>
      <c r="BO52" s="4">
        <v>16</v>
      </c>
      <c r="BP52" s="4">
        <v>13</v>
      </c>
      <c r="BQ52" s="4">
        <v>10</v>
      </c>
      <c r="BR52" s="4">
        <v>14</v>
      </c>
      <c r="BS52" s="4">
        <v>9</v>
      </c>
      <c r="BT52" s="4">
        <v>20</v>
      </c>
      <c r="BU52" s="4">
        <v>15</v>
      </c>
      <c r="BV52" s="4">
        <v>24</v>
      </c>
      <c r="BW52" s="4">
        <v>21</v>
      </c>
      <c r="BX52" s="4">
        <v>24</v>
      </c>
      <c r="BY52" s="4">
        <v>22</v>
      </c>
      <c r="BZ52" s="4">
        <v>24</v>
      </c>
      <c r="CA52" s="4">
        <v>19</v>
      </c>
      <c r="CB52" s="4">
        <v>24</v>
      </c>
      <c r="CC52" s="4">
        <v>18</v>
      </c>
      <c r="CD52" s="4">
        <v>15</v>
      </c>
      <c r="CE52" s="4">
        <v>27</v>
      </c>
      <c r="CF52" s="4">
        <v>35</v>
      </c>
      <c r="CG52" s="4">
        <v>45</v>
      </c>
      <c r="CH52" s="4">
        <v>26</v>
      </c>
      <c r="CI52" s="4">
        <v>31</v>
      </c>
      <c r="CJ52" s="4">
        <v>20</v>
      </c>
      <c r="CK52" s="4">
        <v>18</v>
      </c>
      <c r="CL52" s="4">
        <v>27</v>
      </c>
      <c r="CM52" s="4">
        <v>56</v>
      </c>
      <c r="CN52" s="4">
        <v>32</v>
      </c>
      <c r="CO52" s="4">
        <v>35</v>
      </c>
      <c r="CP52" s="4">
        <v>26</v>
      </c>
      <c r="CQ52" s="4">
        <v>31</v>
      </c>
      <c r="CR52" s="4">
        <v>28</v>
      </c>
      <c r="CS52" s="4">
        <v>30</v>
      </c>
      <c r="CT52" s="4">
        <v>28</v>
      </c>
      <c r="CU52" s="4">
        <v>28</v>
      </c>
      <c r="CV52" s="4">
        <v>29</v>
      </c>
      <c r="CW52" s="4">
        <v>32</v>
      </c>
      <c r="CX52" s="4">
        <v>30</v>
      </c>
      <c r="CY52" s="4">
        <v>19</v>
      </c>
      <c r="CZ52" s="4">
        <v>23</v>
      </c>
      <c r="DA52" s="4">
        <v>26</v>
      </c>
      <c r="DB52" s="4">
        <v>29</v>
      </c>
      <c r="DC52" s="4">
        <v>43</v>
      </c>
      <c r="DD52" s="4">
        <v>38</v>
      </c>
      <c r="DE52" s="4">
        <v>46</v>
      </c>
      <c r="DF52" s="4">
        <v>34</v>
      </c>
      <c r="DG52" s="4">
        <v>40</v>
      </c>
      <c r="DH52" s="4">
        <v>25</v>
      </c>
      <c r="DI52" s="4">
        <v>43</v>
      </c>
      <c r="DJ52" s="4">
        <v>35</v>
      </c>
      <c r="DK52" s="4">
        <v>32</v>
      </c>
      <c r="DL52" s="4">
        <v>24</v>
      </c>
      <c r="DM52" s="4">
        <v>17</v>
      </c>
      <c r="DN52" s="4">
        <v>29</v>
      </c>
      <c r="DO52" s="4">
        <v>36</v>
      </c>
      <c r="DP52" s="4">
        <v>42</v>
      </c>
      <c r="DQ52" s="4">
        <v>37</v>
      </c>
      <c r="DR52" s="4">
        <v>29</v>
      </c>
      <c r="DS52" s="4">
        <v>46</v>
      </c>
      <c r="DT52" s="4">
        <v>36</v>
      </c>
      <c r="DU52" s="4">
        <v>40</v>
      </c>
      <c r="DV52" s="4">
        <v>26</v>
      </c>
      <c r="DW52" s="4">
        <v>32</v>
      </c>
      <c r="DX52" s="4">
        <v>34</v>
      </c>
      <c r="DY52" s="4">
        <v>28</v>
      </c>
      <c r="DZ52" s="4">
        <v>28</v>
      </c>
      <c r="EA52" s="4">
        <v>22</v>
      </c>
      <c r="EB52" s="4">
        <v>38</v>
      </c>
      <c r="EC52" s="4">
        <v>44</v>
      </c>
      <c r="ED52" s="4">
        <v>31</v>
      </c>
      <c r="EE52" s="4">
        <v>30</v>
      </c>
      <c r="EF52" s="4">
        <v>36</v>
      </c>
      <c r="EG52" s="4">
        <v>32</v>
      </c>
      <c r="EH52" s="4">
        <v>31</v>
      </c>
      <c r="EI52" s="4">
        <v>27</v>
      </c>
      <c r="EJ52" s="4">
        <v>32</v>
      </c>
      <c r="EK52" s="4">
        <v>17</v>
      </c>
      <c r="EL52" s="4">
        <v>26</v>
      </c>
      <c r="EM52" s="4">
        <v>30</v>
      </c>
      <c r="EN52" s="4">
        <v>28</v>
      </c>
      <c r="EO52" s="4">
        <v>43</v>
      </c>
      <c r="EP52" s="4">
        <v>34</v>
      </c>
      <c r="EQ52" s="4">
        <v>36</v>
      </c>
      <c r="ER52" s="4">
        <v>35</v>
      </c>
      <c r="ES52" s="4">
        <v>33</v>
      </c>
      <c r="ET52" s="4">
        <v>35</v>
      </c>
      <c r="EU52" s="4">
        <v>26</v>
      </c>
      <c r="EV52" s="4">
        <v>31</v>
      </c>
      <c r="EW52" s="4">
        <v>44</v>
      </c>
      <c r="EX52" s="4">
        <v>26</v>
      </c>
      <c r="EY52" s="4">
        <v>21</v>
      </c>
      <c r="EZ52" s="4">
        <v>37</v>
      </c>
      <c r="FA52" s="4">
        <v>29</v>
      </c>
      <c r="FB52" s="4">
        <v>33</v>
      </c>
      <c r="FC52" s="4">
        <v>37</v>
      </c>
      <c r="FD52" s="4">
        <v>34</v>
      </c>
      <c r="FE52" s="4">
        <v>27</v>
      </c>
      <c r="FF52" s="4">
        <v>36</v>
      </c>
      <c r="FG52" s="4">
        <v>22</v>
      </c>
      <c r="FH52" s="4">
        <v>31</v>
      </c>
      <c r="FI52" s="4">
        <v>25</v>
      </c>
      <c r="FJ52" s="4">
        <v>33</v>
      </c>
      <c r="FK52" s="4">
        <v>44</v>
      </c>
      <c r="FL52" s="4">
        <v>38</v>
      </c>
      <c r="FM52" s="4">
        <v>44</v>
      </c>
      <c r="FN52" s="4">
        <v>42</v>
      </c>
      <c r="FO52" s="4">
        <v>24</v>
      </c>
      <c r="FP52" s="4">
        <v>40</v>
      </c>
      <c r="FQ52" s="4">
        <v>31</v>
      </c>
      <c r="FR52" s="4">
        <v>33</v>
      </c>
      <c r="FS52" s="4">
        <v>32</v>
      </c>
      <c r="FT52" s="4">
        <v>30</v>
      </c>
      <c r="FU52" s="4">
        <v>26</v>
      </c>
      <c r="FV52" s="4">
        <v>22</v>
      </c>
      <c r="FW52" s="4">
        <v>35</v>
      </c>
      <c r="FX52" s="4">
        <v>30</v>
      </c>
      <c r="FY52" s="4">
        <v>41</v>
      </c>
      <c r="FZ52" s="4">
        <v>32</v>
      </c>
      <c r="GA52" s="4">
        <v>25</v>
      </c>
      <c r="GB52" s="4">
        <v>40</v>
      </c>
      <c r="GC52" s="4">
        <v>28</v>
      </c>
      <c r="GD52" s="4">
        <v>34</v>
      </c>
      <c r="GE52" s="4">
        <v>27</v>
      </c>
      <c r="GF52" s="4">
        <v>20</v>
      </c>
      <c r="GG52" s="4">
        <v>23</v>
      </c>
      <c r="GH52" s="4">
        <v>24</v>
      </c>
      <c r="GI52" s="4">
        <v>50</v>
      </c>
      <c r="GJ52" s="4">
        <v>26</v>
      </c>
      <c r="GK52" s="4">
        <v>38</v>
      </c>
      <c r="GL52" s="4">
        <v>42</v>
      </c>
      <c r="GM52" s="4">
        <v>42</v>
      </c>
      <c r="GN52" s="4">
        <v>39</v>
      </c>
      <c r="GO52" s="4">
        <v>25</v>
      </c>
      <c r="GP52" s="4">
        <v>30</v>
      </c>
      <c r="GQ52" s="4">
        <v>35</v>
      </c>
      <c r="GR52" s="4">
        <v>29</v>
      </c>
      <c r="GS52" s="4">
        <v>33</v>
      </c>
      <c r="GT52" s="4">
        <v>34</v>
      </c>
      <c r="GU52" s="4">
        <v>35</v>
      </c>
      <c r="GV52" s="4">
        <v>22</v>
      </c>
      <c r="GW52" s="4">
        <v>32</v>
      </c>
      <c r="GX52" s="4">
        <v>54</v>
      </c>
      <c r="GY52" s="4">
        <v>76</v>
      </c>
      <c r="GZ52" s="4">
        <v>46</v>
      </c>
      <c r="HA52" s="4">
        <v>55</v>
      </c>
      <c r="HB52" s="4">
        <v>81</v>
      </c>
      <c r="HC52" s="4">
        <v>43</v>
      </c>
      <c r="HD52" s="4">
        <v>40</v>
      </c>
      <c r="HE52" s="4">
        <v>37</v>
      </c>
      <c r="HF52" s="4">
        <v>50</v>
      </c>
      <c r="HG52" s="4">
        <v>82</v>
      </c>
      <c r="HH52" s="4">
        <v>68</v>
      </c>
      <c r="HI52" s="4">
        <v>71</v>
      </c>
      <c r="HJ52" s="4">
        <v>73</v>
      </c>
      <c r="HK52" s="4">
        <v>44</v>
      </c>
      <c r="HL52" s="4">
        <v>52</v>
      </c>
      <c r="HM52" s="4">
        <v>55</v>
      </c>
      <c r="HN52" s="4">
        <v>47</v>
      </c>
      <c r="HO52" s="4">
        <v>45</v>
      </c>
      <c r="HP52" s="4">
        <v>41</v>
      </c>
      <c r="HQ52" s="4">
        <v>46</v>
      </c>
      <c r="HR52" s="4">
        <v>39</v>
      </c>
      <c r="HS52" s="4">
        <v>61</v>
      </c>
      <c r="HT52" s="4">
        <v>64</v>
      </c>
      <c r="HU52" s="4">
        <v>57</v>
      </c>
      <c r="HV52" s="4">
        <v>55</v>
      </c>
      <c r="HW52" s="4">
        <v>40</v>
      </c>
      <c r="HX52" s="122">
        <v>63</v>
      </c>
      <c r="HY52" s="4">
        <v>43</v>
      </c>
      <c r="HZ52" s="4">
        <v>46</v>
      </c>
      <c r="IA52" s="4">
        <v>36</v>
      </c>
      <c r="IB52" s="4">
        <v>37</v>
      </c>
      <c r="IC52" s="4">
        <v>21</v>
      </c>
      <c r="ID52" s="4">
        <v>31</v>
      </c>
      <c r="IE52" s="4">
        <v>39</v>
      </c>
      <c r="IF52" s="4">
        <v>56</v>
      </c>
      <c r="IG52" s="4">
        <v>42</v>
      </c>
      <c r="IH52" s="4">
        <v>42</v>
      </c>
      <c r="II52" s="4">
        <v>37</v>
      </c>
      <c r="IJ52" s="122">
        <v>53</v>
      </c>
    </row>
    <row r="53" spans="1:253" ht="14.25" customHeight="1" x14ac:dyDescent="0.35">
      <c r="A53" s="192" t="s">
        <v>276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 t="s">
        <v>277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>
        <v>0</v>
      </c>
      <c r="BF53" s="4">
        <v>2</v>
      </c>
      <c r="BG53" s="4">
        <v>4</v>
      </c>
      <c r="BH53" s="4">
        <v>1</v>
      </c>
      <c r="BI53" s="4">
        <v>3</v>
      </c>
      <c r="BJ53" s="4">
        <v>2</v>
      </c>
      <c r="BK53" s="4">
        <v>3</v>
      </c>
      <c r="BL53" s="4">
        <v>2</v>
      </c>
      <c r="BM53" s="4">
        <v>7</v>
      </c>
      <c r="BN53" s="4">
        <v>1</v>
      </c>
      <c r="BO53" s="4">
        <v>3</v>
      </c>
      <c r="BP53" s="4">
        <v>3</v>
      </c>
      <c r="BQ53" s="4">
        <v>5</v>
      </c>
      <c r="BR53" s="4">
        <v>6</v>
      </c>
      <c r="BS53" s="4">
        <v>6</v>
      </c>
      <c r="BT53" s="4">
        <v>9</v>
      </c>
      <c r="BU53" s="4">
        <v>10</v>
      </c>
      <c r="BV53" s="4">
        <v>8</v>
      </c>
      <c r="BW53" s="4">
        <v>10</v>
      </c>
      <c r="BX53" s="4">
        <v>6</v>
      </c>
      <c r="BY53" s="4">
        <v>6</v>
      </c>
      <c r="BZ53" s="4">
        <v>9</v>
      </c>
      <c r="CA53" s="4">
        <v>10</v>
      </c>
      <c r="CB53" s="4">
        <v>5</v>
      </c>
      <c r="CC53" s="4">
        <v>2</v>
      </c>
      <c r="CD53" s="4">
        <v>3</v>
      </c>
      <c r="CE53" s="4">
        <v>10</v>
      </c>
      <c r="CF53" s="4">
        <v>6</v>
      </c>
      <c r="CG53" s="4">
        <v>5</v>
      </c>
      <c r="CH53" s="4">
        <v>15</v>
      </c>
      <c r="CI53" s="4">
        <v>8</v>
      </c>
      <c r="CJ53" s="4">
        <v>7</v>
      </c>
      <c r="CK53" s="4">
        <v>6</v>
      </c>
      <c r="CL53" s="4">
        <v>7</v>
      </c>
      <c r="CM53" s="4">
        <v>6</v>
      </c>
      <c r="CN53" s="4">
        <v>9</v>
      </c>
      <c r="CO53" s="4">
        <v>2</v>
      </c>
      <c r="CP53" s="4">
        <v>3</v>
      </c>
      <c r="CQ53" s="4">
        <v>7</v>
      </c>
      <c r="CR53" s="4">
        <v>4</v>
      </c>
      <c r="CS53" s="4">
        <v>4</v>
      </c>
      <c r="CT53" s="4">
        <v>4</v>
      </c>
      <c r="CU53" s="4">
        <v>4</v>
      </c>
      <c r="CV53" s="4">
        <v>7</v>
      </c>
      <c r="CW53" s="4">
        <v>7</v>
      </c>
      <c r="CX53" s="4">
        <v>4</v>
      </c>
      <c r="CY53" s="4">
        <v>2</v>
      </c>
      <c r="CZ53" s="4">
        <v>3</v>
      </c>
      <c r="DA53" s="4">
        <v>5</v>
      </c>
      <c r="DB53" s="4">
        <v>10</v>
      </c>
      <c r="DC53" s="4">
        <v>7</v>
      </c>
      <c r="DD53" s="4">
        <v>12</v>
      </c>
      <c r="DE53" s="4">
        <v>4</v>
      </c>
      <c r="DF53" s="4">
        <v>5</v>
      </c>
      <c r="DG53" s="4">
        <v>4</v>
      </c>
      <c r="DH53" s="4">
        <v>5</v>
      </c>
      <c r="DI53" s="4">
        <v>5</v>
      </c>
      <c r="DJ53" s="4">
        <v>4</v>
      </c>
      <c r="DK53" s="4">
        <v>4</v>
      </c>
      <c r="DL53" s="4">
        <v>3</v>
      </c>
      <c r="DM53" s="4">
        <v>2</v>
      </c>
      <c r="DN53" s="4">
        <v>3</v>
      </c>
      <c r="DO53" s="4">
        <v>2</v>
      </c>
      <c r="DP53" s="4">
        <v>9</v>
      </c>
      <c r="DQ53" s="4">
        <v>2</v>
      </c>
      <c r="DR53" s="4">
        <v>7</v>
      </c>
      <c r="DS53" s="4">
        <v>5</v>
      </c>
      <c r="DT53" s="4">
        <v>4</v>
      </c>
      <c r="DU53" s="4">
        <v>3</v>
      </c>
      <c r="DV53" s="4">
        <v>6</v>
      </c>
      <c r="DW53" s="4">
        <v>6</v>
      </c>
      <c r="DX53" s="4">
        <v>4</v>
      </c>
      <c r="DY53" s="4">
        <v>1</v>
      </c>
      <c r="DZ53" s="4">
        <v>2</v>
      </c>
      <c r="EA53" s="4">
        <v>4</v>
      </c>
      <c r="EB53" s="4">
        <v>4</v>
      </c>
      <c r="EC53" s="4">
        <v>2</v>
      </c>
      <c r="ED53" s="4">
        <v>8</v>
      </c>
      <c r="EE53" s="4">
        <v>7</v>
      </c>
      <c r="EF53" s="4">
        <v>5</v>
      </c>
      <c r="EG53" s="4">
        <v>6</v>
      </c>
      <c r="EH53" s="4">
        <v>3</v>
      </c>
      <c r="EI53" s="4">
        <v>1</v>
      </c>
      <c r="EJ53" s="4">
        <v>3</v>
      </c>
      <c r="EK53" s="4">
        <v>5</v>
      </c>
      <c r="EL53" s="4">
        <v>3</v>
      </c>
      <c r="EM53" s="4">
        <v>6</v>
      </c>
      <c r="EN53" s="4">
        <v>7</v>
      </c>
      <c r="EO53" s="4">
        <v>10</v>
      </c>
      <c r="EP53" s="4">
        <v>7</v>
      </c>
      <c r="EQ53" s="4">
        <v>8</v>
      </c>
      <c r="ER53" s="4">
        <v>6</v>
      </c>
      <c r="ES53" s="4">
        <v>6</v>
      </c>
      <c r="ET53" s="4">
        <v>8</v>
      </c>
      <c r="EU53" s="4">
        <v>6</v>
      </c>
      <c r="EV53" s="4">
        <v>9</v>
      </c>
      <c r="EW53" s="4">
        <v>3</v>
      </c>
      <c r="EX53" s="4">
        <v>3</v>
      </c>
      <c r="EY53" s="4">
        <v>7</v>
      </c>
      <c r="EZ53" s="4">
        <v>1</v>
      </c>
      <c r="FA53" s="4">
        <v>8</v>
      </c>
      <c r="FB53" s="4">
        <v>10</v>
      </c>
      <c r="FC53" s="4">
        <v>3</v>
      </c>
      <c r="FD53" s="4">
        <v>6</v>
      </c>
      <c r="FE53" s="4">
        <v>6</v>
      </c>
      <c r="FF53" s="4">
        <v>4</v>
      </c>
      <c r="FG53" s="4">
        <v>3</v>
      </c>
      <c r="FH53" s="4">
        <v>5</v>
      </c>
      <c r="FI53" s="4">
        <v>3</v>
      </c>
      <c r="FJ53" s="4">
        <v>4</v>
      </c>
      <c r="FK53" s="4">
        <v>9</v>
      </c>
      <c r="FL53" s="4">
        <v>5</v>
      </c>
      <c r="FM53" s="4">
        <v>10</v>
      </c>
      <c r="FN53" s="4">
        <v>7</v>
      </c>
      <c r="FO53" s="4">
        <v>10</v>
      </c>
      <c r="FP53" s="4">
        <v>8</v>
      </c>
      <c r="FQ53" s="4">
        <v>6</v>
      </c>
      <c r="FR53" s="4">
        <v>8</v>
      </c>
      <c r="FS53" s="4">
        <v>7</v>
      </c>
      <c r="FT53" s="4">
        <v>2</v>
      </c>
      <c r="FU53" s="4">
        <v>5</v>
      </c>
      <c r="FV53" s="4">
        <v>4</v>
      </c>
      <c r="FW53" s="4">
        <v>8</v>
      </c>
      <c r="FX53" s="4">
        <v>9</v>
      </c>
      <c r="FY53" s="4">
        <v>8</v>
      </c>
      <c r="FZ53" s="4">
        <v>7</v>
      </c>
      <c r="GA53" s="4">
        <v>7</v>
      </c>
      <c r="GB53" s="4">
        <v>12</v>
      </c>
      <c r="GC53" s="4">
        <v>12</v>
      </c>
      <c r="GD53" s="4">
        <v>8</v>
      </c>
      <c r="GE53" s="4">
        <v>4</v>
      </c>
      <c r="GF53" s="4">
        <v>7</v>
      </c>
      <c r="GG53" s="4">
        <v>6</v>
      </c>
      <c r="GH53" s="4">
        <v>5</v>
      </c>
      <c r="GI53" s="4">
        <v>5</v>
      </c>
      <c r="GJ53" s="4">
        <v>6</v>
      </c>
      <c r="GK53" s="4">
        <v>10</v>
      </c>
      <c r="GL53" s="4">
        <v>12</v>
      </c>
      <c r="GM53" s="4">
        <v>14</v>
      </c>
      <c r="GN53" s="4">
        <v>13</v>
      </c>
      <c r="GO53" s="4">
        <v>12</v>
      </c>
      <c r="GP53" s="4">
        <v>11</v>
      </c>
      <c r="GQ53" s="4">
        <v>9</v>
      </c>
      <c r="GR53" s="4">
        <v>8</v>
      </c>
      <c r="GS53" s="4">
        <v>7</v>
      </c>
      <c r="GT53" s="4">
        <v>5</v>
      </c>
      <c r="GU53" s="4">
        <v>9</v>
      </c>
      <c r="GV53" s="4">
        <v>9</v>
      </c>
      <c r="GW53" s="4">
        <v>9</v>
      </c>
      <c r="GX53" s="4">
        <v>7</v>
      </c>
      <c r="GY53" s="4">
        <v>12</v>
      </c>
      <c r="GZ53" s="4">
        <v>8</v>
      </c>
      <c r="HA53" s="4">
        <v>6</v>
      </c>
      <c r="HB53" s="4">
        <v>12</v>
      </c>
      <c r="HC53" s="4">
        <v>5</v>
      </c>
      <c r="HD53" s="4">
        <v>8</v>
      </c>
      <c r="HE53" s="4">
        <v>9</v>
      </c>
      <c r="HF53" s="4">
        <v>7</v>
      </c>
      <c r="HG53" s="4">
        <v>12</v>
      </c>
      <c r="HH53" s="4">
        <v>10</v>
      </c>
      <c r="HI53" s="4">
        <v>7</v>
      </c>
      <c r="HJ53" s="4">
        <v>10</v>
      </c>
      <c r="HK53" s="4">
        <v>9</v>
      </c>
      <c r="HL53" s="4">
        <v>7</v>
      </c>
      <c r="HM53" s="4">
        <v>4</v>
      </c>
      <c r="HN53" s="4">
        <v>8</v>
      </c>
      <c r="HO53" s="4">
        <v>5</v>
      </c>
      <c r="HP53" s="4">
        <v>4</v>
      </c>
      <c r="HQ53" s="4">
        <v>2</v>
      </c>
      <c r="HR53" s="4">
        <v>5</v>
      </c>
      <c r="HS53" s="4">
        <v>7</v>
      </c>
      <c r="HT53" s="4">
        <v>8</v>
      </c>
      <c r="HU53" s="4">
        <v>3</v>
      </c>
      <c r="HV53" s="4">
        <v>9</v>
      </c>
      <c r="HW53" s="4">
        <v>6</v>
      </c>
      <c r="HX53" s="122">
        <v>4</v>
      </c>
      <c r="HY53" s="4">
        <v>3</v>
      </c>
      <c r="HZ53" s="4">
        <v>7</v>
      </c>
      <c r="IA53" s="4">
        <v>5</v>
      </c>
      <c r="IB53" s="4">
        <v>3</v>
      </c>
      <c r="IC53" s="4">
        <v>4</v>
      </c>
      <c r="ID53" s="4">
        <v>9</v>
      </c>
      <c r="IE53" s="4">
        <v>7</v>
      </c>
      <c r="IF53" s="4">
        <v>6</v>
      </c>
      <c r="IG53" s="4">
        <v>5</v>
      </c>
      <c r="IH53" s="4">
        <v>6</v>
      </c>
      <c r="II53" s="4">
        <v>3</v>
      </c>
      <c r="IJ53" s="122">
        <v>7</v>
      </c>
    </row>
    <row r="54" spans="1:253" ht="14.25" customHeight="1" x14ac:dyDescent="0.35">
      <c r="A54" s="192" t="s">
        <v>278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>
        <v>1</v>
      </c>
      <c r="DO54" s="4">
        <v>3</v>
      </c>
      <c r="DP54" s="4">
        <v>3</v>
      </c>
      <c r="DQ54" s="4">
        <v>0</v>
      </c>
      <c r="DR54" s="4">
        <v>4</v>
      </c>
      <c r="DS54" s="4">
        <v>1</v>
      </c>
      <c r="DT54" s="4">
        <v>0</v>
      </c>
      <c r="DU54" s="4">
        <v>0</v>
      </c>
      <c r="DV54" s="4">
        <v>0</v>
      </c>
      <c r="DW54" s="4">
        <v>0</v>
      </c>
      <c r="DX54" s="4">
        <v>2</v>
      </c>
      <c r="DY54" s="4">
        <v>1</v>
      </c>
      <c r="DZ54" s="4">
        <v>2</v>
      </c>
      <c r="EA54" s="4">
        <v>3</v>
      </c>
      <c r="EB54" s="4">
        <v>5</v>
      </c>
      <c r="EC54" s="4">
        <v>3</v>
      </c>
      <c r="ED54" s="4">
        <v>1</v>
      </c>
      <c r="EE54" s="4">
        <v>3</v>
      </c>
      <c r="EF54" s="4">
        <v>2</v>
      </c>
      <c r="EG54" s="4">
        <v>2</v>
      </c>
      <c r="EH54" s="4">
        <v>1</v>
      </c>
      <c r="EI54" s="4">
        <v>1</v>
      </c>
      <c r="EJ54" s="4">
        <v>4</v>
      </c>
      <c r="EK54" s="4">
        <v>2</v>
      </c>
      <c r="EL54" s="4">
        <v>3</v>
      </c>
      <c r="EM54" s="4">
        <v>3</v>
      </c>
      <c r="EN54" s="4">
        <v>5</v>
      </c>
      <c r="EO54" s="4">
        <v>5</v>
      </c>
      <c r="EP54" s="4">
        <v>5</v>
      </c>
      <c r="EQ54" s="4">
        <v>4</v>
      </c>
      <c r="ER54" s="4">
        <v>4</v>
      </c>
      <c r="ES54" s="4">
        <v>2</v>
      </c>
      <c r="ET54" s="4">
        <v>1</v>
      </c>
      <c r="EU54" s="4">
        <v>3</v>
      </c>
      <c r="EV54" s="4">
        <v>1</v>
      </c>
      <c r="EW54" s="4">
        <v>2</v>
      </c>
      <c r="EX54" s="4">
        <v>0</v>
      </c>
      <c r="EY54" s="4">
        <v>3</v>
      </c>
      <c r="EZ54" s="4">
        <v>2</v>
      </c>
      <c r="FA54" s="4">
        <v>3</v>
      </c>
      <c r="FB54" s="4">
        <v>2</v>
      </c>
      <c r="FC54" s="4">
        <v>1</v>
      </c>
      <c r="FD54" s="4">
        <v>0</v>
      </c>
      <c r="FE54" s="4">
        <v>2</v>
      </c>
      <c r="FF54" s="4">
        <v>2</v>
      </c>
      <c r="FG54" s="4">
        <v>1</v>
      </c>
      <c r="FH54" s="4">
        <v>4</v>
      </c>
      <c r="FI54" s="4">
        <v>2</v>
      </c>
      <c r="FJ54" s="4">
        <v>1</v>
      </c>
      <c r="FK54" s="4">
        <v>2</v>
      </c>
      <c r="FL54" s="4">
        <v>5</v>
      </c>
      <c r="FM54" s="4">
        <v>7</v>
      </c>
      <c r="FN54" s="4">
        <v>5</v>
      </c>
      <c r="FO54" s="4">
        <v>2</v>
      </c>
      <c r="FP54" s="4">
        <v>2</v>
      </c>
      <c r="FQ54" s="4">
        <v>1</v>
      </c>
      <c r="FR54" s="4">
        <v>0</v>
      </c>
      <c r="FS54" s="4">
        <v>2</v>
      </c>
      <c r="FT54" s="4">
        <v>3</v>
      </c>
      <c r="FU54" s="4">
        <v>3</v>
      </c>
      <c r="FV54" s="4">
        <v>5</v>
      </c>
      <c r="FW54" s="4">
        <v>5</v>
      </c>
      <c r="FX54" s="4">
        <v>2</v>
      </c>
      <c r="FY54" s="4">
        <v>5</v>
      </c>
      <c r="FZ54" s="4">
        <v>6</v>
      </c>
      <c r="GA54" s="4">
        <v>4</v>
      </c>
      <c r="GB54" s="4">
        <v>3</v>
      </c>
      <c r="GC54" s="4">
        <v>3</v>
      </c>
      <c r="GD54" s="4">
        <v>7</v>
      </c>
      <c r="GE54" s="4">
        <v>3</v>
      </c>
      <c r="GF54" s="4">
        <v>8</v>
      </c>
      <c r="GG54" s="4">
        <v>3</v>
      </c>
      <c r="GH54" s="4">
        <v>4</v>
      </c>
      <c r="GI54" s="4">
        <v>6</v>
      </c>
      <c r="GJ54" s="4">
        <v>8</v>
      </c>
      <c r="GK54" s="4">
        <v>5</v>
      </c>
      <c r="GL54" s="4">
        <v>4</v>
      </c>
      <c r="GM54" s="4">
        <v>2</v>
      </c>
      <c r="GN54" s="4">
        <v>4</v>
      </c>
      <c r="GO54" s="4">
        <v>5</v>
      </c>
      <c r="GP54" s="4">
        <v>5</v>
      </c>
      <c r="GQ54" s="4">
        <v>6</v>
      </c>
      <c r="GR54" s="4">
        <v>5</v>
      </c>
      <c r="GS54" s="4">
        <v>2</v>
      </c>
      <c r="GT54" s="4">
        <v>3</v>
      </c>
      <c r="GU54" s="4">
        <v>4</v>
      </c>
      <c r="GV54" s="4">
        <v>1</v>
      </c>
      <c r="GW54" s="4">
        <v>4</v>
      </c>
      <c r="GX54" s="4">
        <v>5</v>
      </c>
      <c r="GY54" s="4">
        <v>9</v>
      </c>
      <c r="GZ54" s="4">
        <v>7</v>
      </c>
      <c r="HA54" s="4">
        <v>14</v>
      </c>
      <c r="HB54" s="4">
        <v>14</v>
      </c>
      <c r="HC54" s="4">
        <v>10</v>
      </c>
      <c r="HD54" s="4">
        <v>15</v>
      </c>
      <c r="HE54" s="4">
        <v>13</v>
      </c>
      <c r="HF54" s="4">
        <v>4</v>
      </c>
      <c r="HG54" s="4">
        <v>10</v>
      </c>
      <c r="HH54" s="4">
        <v>19</v>
      </c>
      <c r="HI54" s="4">
        <v>22</v>
      </c>
      <c r="HJ54" s="4">
        <v>20</v>
      </c>
      <c r="HK54" s="4">
        <v>12</v>
      </c>
      <c r="HL54" s="4">
        <v>12</v>
      </c>
      <c r="HM54" s="4">
        <v>10</v>
      </c>
      <c r="HN54" s="4">
        <v>10</v>
      </c>
      <c r="HO54" s="4">
        <v>11</v>
      </c>
      <c r="HP54" s="4">
        <v>14</v>
      </c>
      <c r="HQ54" s="4">
        <v>13</v>
      </c>
      <c r="HR54" s="4">
        <v>7</v>
      </c>
      <c r="HS54" s="4">
        <v>18</v>
      </c>
      <c r="HT54" s="4">
        <v>11</v>
      </c>
      <c r="HU54" s="4">
        <v>11</v>
      </c>
      <c r="HV54" s="4">
        <v>10</v>
      </c>
      <c r="HW54" s="4">
        <v>7</v>
      </c>
      <c r="HX54" s="122">
        <v>5</v>
      </c>
      <c r="HY54" s="4">
        <v>6</v>
      </c>
      <c r="HZ54" s="4">
        <v>3</v>
      </c>
      <c r="IA54" s="4">
        <v>2</v>
      </c>
      <c r="IB54" s="4">
        <v>1</v>
      </c>
      <c r="IC54" s="4">
        <v>2</v>
      </c>
      <c r="ID54" s="4">
        <v>2</v>
      </c>
      <c r="IE54" s="4">
        <v>5</v>
      </c>
      <c r="IF54" s="4">
        <v>1</v>
      </c>
      <c r="IG54" s="4">
        <v>5</v>
      </c>
      <c r="IH54" s="4">
        <v>4</v>
      </c>
      <c r="II54" s="4">
        <v>2</v>
      </c>
      <c r="IJ54" s="122">
        <v>4</v>
      </c>
    </row>
    <row r="55" spans="1:253" ht="14.25" customHeight="1" x14ac:dyDescent="0.35">
      <c r="A55" s="192" t="s">
        <v>279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>
        <v>1</v>
      </c>
      <c r="DN55" s="4">
        <v>4</v>
      </c>
      <c r="DO55" s="4">
        <v>2</v>
      </c>
      <c r="DP55" s="4">
        <v>6</v>
      </c>
      <c r="DQ55" s="4">
        <v>2</v>
      </c>
      <c r="DR55" s="4">
        <v>3</v>
      </c>
      <c r="DS55" s="4">
        <v>3</v>
      </c>
      <c r="DT55" s="4">
        <v>3</v>
      </c>
      <c r="DU55" s="4">
        <v>2</v>
      </c>
      <c r="DV55" s="4">
        <v>1</v>
      </c>
      <c r="DW55" s="4">
        <v>1</v>
      </c>
      <c r="DX55" s="4">
        <v>1</v>
      </c>
      <c r="DY55" s="4">
        <v>0</v>
      </c>
      <c r="DZ55" s="4">
        <v>1</v>
      </c>
      <c r="EA55" s="4">
        <v>1</v>
      </c>
      <c r="EB55" s="4">
        <v>3</v>
      </c>
      <c r="EC55" s="4">
        <v>4</v>
      </c>
      <c r="ED55" s="4">
        <v>2</v>
      </c>
      <c r="EE55" s="4">
        <v>2</v>
      </c>
      <c r="EF55" s="4">
        <v>1</v>
      </c>
      <c r="EG55" s="4">
        <v>1</v>
      </c>
      <c r="EH55" s="4">
        <v>4</v>
      </c>
      <c r="EI55" s="4">
        <v>4</v>
      </c>
      <c r="EJ55" s="4">
        <v>1</v>
      </c>
      <c r="EK55" s="4">
        <v>1</v>
      </c>
      <c r="EL55" s="4">
        <v>2</v>
      </c>
      <c r="EM55" s="4">
        <v>1</v>
      </c>
      <c r="EN55" s="4">
        <v>1</v>
      </c>
      <c r="EO55" s="4">
        <v>3</v>
      </c>
      <c r="EP55" s="4">
        <v>3</v>
      </c>
      <c r="EQ55" s="4">
        <v>3</v>
      </c>
      <c r="ER55" s="4">
        <v>1</v>
      </c>
      <c r="ES55" s="4">
        <v>1</v>
      </c>
      <c r="ET55" s="4">
        <v>0</v>
      </c>
      <c r="EU55" s="4">
        <v>0</v>
      </c>
      <c r="EV55" s="4">
        <v>2</v>
      </c>
      <c r="EW55" s="4">
        <v>1</v>
      </c>
      <c r="EX55" s="4">
        <v>1</v>
      </c>
      <c r="EY55" s="4">
        <v>2</v>
      </c>
      <c r="EZ55" s="4">
        <v>2</v>
      </c>
      <c r="FA55" s="4">
        <v>4</v>
      </c>
      <c r="FB55" s="4">
        <v>2</v>
      </c>
      <c r="FC55" s="4">
        <v>1</v>
      </c>
      <c r="FD55" s="4">
        <v>1</v>
      </c>
      <c r="FE55" s="4">
        <v>6</v>
      </c>
      <c r="FF55" s="4">
        <v>1</v>
      </c>
      <c r="FG55" s="4">
        <v>0</v>
      </c>
      <c r="FH55" s="4">
        <v>0</v>
      </c>
      <c r="FI55" s="4">
        <v>3</v>
      </c>
      <c r="FJ55" s="4">
        <v>1</v>
      </c>
      <c r="FK55" s="4">
        <v>2</v>
      </c>
      <c r="FL55" s="4">
        <v>1</v>
      </c>
      <c r="FM55" s="4">
        <v>3</v>
      </c>
      <c r="FN55" s="4">
        <v>6</v>
      </c>
      <c r="FO55" s="4">
        <v>0</v>
      </c>
      <c r="FP55" s="4">
        <v>4</v>
      </c>
      <c r="FQ55" s="4">
        <v>0</v>
      </c>
      <c r="FR55" s="4">
        <v>1</v>
      </c>
      <c r="FS55" s="4">
        <v>3</v>
      </c>
      <c r="FT55" s="4">
        <v>1</v>
      </c>
      <c r="FU55" s="4">
        <v>0</v>
      </c>
      <c r="FV55" s="4">
        <v>1</v>
      </c>
      <c r="FW55" s="4">
        <v>2</v>
      </c>
      <c r="FX55" s="4">
        <v>3</v>
      </c>
      <c r="FY55" s="4">
        <v>0</v>
      </c>
      <c r="FZ55" s="4">
        <v>0</v>
      </c>
      <c r="GA55" s="4">
        <v>2</v>
      </c>
      <c r="GB55" s="4">
        <v>0</v>
      </c>
      <c r="GC55" s="4">
        <v>1</v>
      </c>
      <c r="GD55" s="4">
        <v>1</v>
      </c>
      <c r="GE55" s="4">
        <v>0</v>
      </c>
      <c r="GF55" s="4">
        <v>2</v>
      </c>
      <c r="GG55" s="4">
        <v>0</v>
      </c>
      <c r="GH55" s="4">
        <v>2</v>
      </c>
      <c r="GI55" s="4">
        <v>1</v>
      </c>
      <c r="GJ55" s="4">
        <v>3</v>
      </c>
      <c r="GK55" s="4">
        <v>1</v>
      </c>
      <c r="GL55" s="4">
        <v>4</v>
      </c>
      <c r="GM55" s="4">
        <v>4</v>
      </c>
      <c r="GN55" s="4">
        <v>2</v>
      </c>
      <c r="GO55" s="4">
        <v>3</v>
      </c>
      <c r="GP55" s="4">
        <v>3</v>
      </c>
      <c r="GQ55" s="4">
        <v>3</v>
      </c>
      <c r="GR55" s="4">
        <v>1</v>
      </c>
      <c r="GS55" s="4">
        <v>4</v>
      </c>
      <c r="GT55" s="4">
        <v>2</v>
      </c>
      <c r="GU55" s="4">
        <v>0</v>
      </c>
      <c r="GV55" s="4">
        <v>4</v>
      </c>
      <c r="GW55" s="4">
        <v>2</v>
      </c>
      <c r="GX55" s="4">
        <v>4</v>
      </c>
      <c r="GY55" s="4">
        <v>3</v>
      </c>
      <c r="GZ55" s="4">
        <v>1</v>
      </c>
      <c r="HA55" s="4">
        <v>1</v>
      </c>
      <c r="HB55" s="4">
        <v>4</v>
      </c>
      <c r="HC55" s="4">
        <v>1</v>
      </c>
      <c r="HD55" s="4">
        <v>1</v>
      </c>
      <c r="HE55" s="4">
        <v>1</v>
      </c>
      <c r="HF55" s="4">
        <v>0</v>
      </c>
      <c r="HG55" s="4">
        <v>0</v>
      </c>
      <c r="HH55" s="4">
        <v>1</v>
      </c>
      <c r="HI55" s="4">
        <v>1</v>
      </c>
      <c r="HJ55" s="4">
        <v>1</v>
      </c>
      <c r="HK55" s="4">
        <v>5</v>
      </c>
      <c r="HL55" s="4">
        <v>0</v>
      </c>
      <c r="HM55" s="4">
        <v>1</v>
      </c>
      <c r="HN55" s="4">
        <v>2</v>
      </c>
      <c r="HO55" s="4">
        <v>0</v>
      </c>
      <c r="HP55" s="4">
        <v>1</v>
      </c>
      <c r="HQ55" s="4">
        <v>0</v>
      </c>
      <c r="HR55" s="4">
        <v>0</v>
      </c>
      <c r="HS55" s="4">
        <v>1</v>
      </c>
      <c r="HT55" s="4">
        <v>0</v>
      </c>
      <c r="HU55" s="4">
        <v>0</v>
      </c>
      <c r="HV55" s="4">
        <v>0</v>
      </c>
      <c r="HW55" s="4">
        <v>0</v>
      </c>
      <c r="HX55" s="122">
        <v>0</v>
      </c>
      <c r="HY55" s="4">
        <v>0</v>
      </c>
      <c r="HZ55" s="4">
        <v>1</v>
      </c>
      <c r="IA55" s="4">
        <v>0</v>
      </c>
      <c r="IB55" s="4">
        <v>0</v>
      </c>
      <c r="IC55" s="4">
        <v>3</v>
      </c>
      <c r="ID55" s="4">
        <v>0</v>
      </c>
      <c r="IE55" s="4">
        <v>1</v>
      </c>
      <c r="IF55" s="4">
        <v>0</v>
      </c>
      <c r="IG55" s="4">
        <v>0</v>
      </c>
      <c r="IH55" s="4">
        <v>0</v>
      </c>
      <c r="II55" s="4">
        <v>2</v>
      </c>
      <c r="IJ55" s="122">
        <v>1</v>
      </c>
    </row>
    <row r="56" spans="1:253" ht="14.25" customHeight="1" x14ac:dyDescent="0.35">
      <c r="A56" s="192" t="s">
        <v>280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>
        <v>0</v>
      </c>
      <c r="BF56" s="4">
        <v>2</v>
      </c>
      <c r="BG56" s="4">
        <v>1</v>
      </c>
      <c r="BH56" s="4">
        <v>1</v>
      </c>
      <c r="BI56" s="4">
        <v>1</v>
      </c>
      <c r="BJ56" s="4">
        <v>5</v>
      </c>
      <c r="BK56" s="4">
        <v>4</v>
      </c>
      <c r="BL56" s="4">
        <v>4</v>
      </c>
      <c r="BM56" s="4">
        <v>5</v>
      </c>
      <c r="BN56" s="4">
        <v>1</v>
      </c>
      <c r="BO56" s="4">
        <v>4</v>
      </c>
      <c r="BP56" s="4">
        <v>1</v>
      </c>
      <c r="BQ56" s="4">
        <v>1</v>
      </c>
      <c r="BR56" s="4">
        <v>2</v>
      </c>
      <c r="BS56" s="4">
        <v>3</v>
      </c>
      <c r="BT56" s="4">
        <v>2</v>
      </c>
      <c r="BU56" s="4">
        <v>4</v>
      </c>
      <c r="BV56" s="4">
        <v>2</v>
      </c>
      <c r="BW56" s="4">
        <v>5</v>
      </c>
      <c r="BX56" s="4">
        <v>3</v>
      </c>
      <c r="BY56" s="4">
        <v>3</v>
      </c>
      <c r="BZ56" s="4">
        <v>4</v>
      </c>
      <c r="CA56" s="4">
        <v>3</v>
      </c>
      <c r="CB56" s="4">
        <v>1</v>
      </c>
      <c r="CC56" s="4">
        <v>3</v>
      </c>
      <c r="CD56" s="4">
        <v>2</v>
      </c>
      <c r="CE56" s="4">
        <v>4</v>
      </c>
      <c r="CF56" s="4">
        <v>8</v>
      </c>
      <c r="CG56" s="4">
        <v>6</v>
      </c>
      <c r="CH56" s="4">
        <v>85</v>
      </c>
      <c r="CI56" s="4">
        <v>4</v>
      </c>
      <c r="CJ56" s="4">
        <v>3</v>
      </c>
      <c r="CK56" s="4">
        <v>2</v>
      </c>
      <c r="CL56" s="4">
        <v>8</v>
      </c>
      <c r="CM56" s="4">
        <v>4</v>
      </c>
      <c r="CN56" s="4">
        <v>8</v>
      </c>
      <c r="CO56" s="4">
        <v>3</v>
      </c>
      <c r="CP56" s="4">
        <v>0</v>
      </c>
      <c r="CQ56" s="4">
        <v>7</v>
      </c>
      <c r="CR56" s="4">
        <v>5</v>
      </c>
      <c r="CS56" s="4">
        <v>5</v>
      </c>
      <c r="CT56" s="4">
        <v>3</v>
      </c>
      <c r="CU56" s="4">
        <v>7</v>
      </c>
      <c r="CV56" s="4">
        <v>2</v>
      </c>
      <c r="CW56" s="4">
        <v>4</v>
      </c>
      <c r="CX56" s="4">
        <v>5</v>
      </c>
      <c r="CY56" s="4">
        <v>3</v>
      </c>
      <c r="CZ56" s="4">
        <v>6</v>
      </c>
      <c r="DA56" s="4">
        <v>6</v>
      </c>
      <c r="DB56" s="4">
        <v>6</v>
      </c>
      <c r="DC56" s="4">
        <v>6</v>
      </c>
      <c r="DD56" s="4">
        <v>5</v>
      </c>
      <c r="DE56" s="4">
        <v>5</v>
      </c>
      <c r="DF56" s="4">
        <v>6</v>
      </c>
      <c r="DG56" s="4">
        <v>7</v>
      </c>
      <c r="DH56" s="4">
        <v>9</v>
      </c>
      <c r="DI56" s="4">
        <v>7</v>
      </c>
      <c r="DJ56" s="4">
        <v>9</v>
      </c>
      <c r="DK56" s="4">
        <v>3</v>
      </c>
      <c r="DL56" s="4">
        <v>7</v>
      </c>
      <c r="DM56" s="4">
        <v>3</v>
      </c>
      <c r="DN56" s="4">
        <v>4</v>
      </c>
      <c r="DO56" s="4">
        <v>4</v>
      </c>
      <c r="DP56" s="4">
        <v>6</v>
      </c>
      <c r="DQ56" s="4">
        <v>3</v>
      </c>
      <c r="DR56" s="4">
        <v>1</v>
      </c>
      <c r="DS56" s="4">
        <v>7</v>
      </c>
      <c r="DT56" s="4">
        <v>3</v>
      </c>
      <c r="DU56" s="4">
        <v>2</v>
      </c>
      <c r="DV56" s="4">
        <v>2</v>
      </c>
      <c r="DW56" s="4">
        <v>2</v>
      </c>
      <c r="DX56" s="4">
        <v>5</v>
      </c>
      <c r="DY56" s="4">
        <v>2</v>
      </c>
      <c r="DZ56" s="4">
        <v>2</v>
      </c>
      <c r="EA56" s="4">
        <v>5</v>
      </c>
      <c r="EB56" s="4">
        <v>6</v>
      </c>
      <c r="EC56" s="4">
        <v>5</v>
      </c>
      <c r="ED56" s="4">
        <v>7</v>
      </c>
      <c r="EE56" s="4">
        <v>2</v>
      </c>
      <c r="EF56" s="4">
        <v>8</v>
      </c>
      <c r="EG56" s="4">
        <v>6</v>
      </c>
      <c r="EH56" s="4">
        <v>3</v>
      </c>
      <c r="EI56" s="4">
        <v>3</v>
      </c>
      <c r="EJ56" s="4">
        <v>2</v>
      </c>
      <c r="EK56" s="4">
        <v>2</v>
      </c>
      <c r="EL56" s="4">
        <v>1</v>
      </c>
      <c r="EM56" s="4">
        <v>5</v>
      </c>
      <c r="EN56" s="4">
        <v>1</v>
      </c>
      <c r="EO56" s="4">
        <v>4</v>
      </c>
      <c r="EP56" s="4">
        <v>6</v>
      </c>
      <c r="EQ56" s="4">
        <v>1</v>
      </c>
      <c r="ER56" s="4">
        <v>4</v>
      </c>
      <c r="ES56" s="4">
        <v>2</v>
      </c>
      <c r="ET56" s="4">
        <v>4</v>
      </c>
      <c r="EU56" s="4">
        <v>8</v>
      </c>
      <c r="EV56" s="4">
        <v>2</v>
      </c>
      <c r="EW56" s="4">
        <v>8</v>
      </c>
      <c r="EX56" s="4">
        <v>0</v>
      </c>
      <c r="EY56" s="4">
        <v>2</v>
      </c>
      <c r="EZ56" s="4">
        <v>1</v>
      </c>
      <c r="FA56" s="4">
        <v>1</v>
      </c>
      <c r="FB56" s="4">
        <v>6</v>
      </c>
      <c r="FC56" s="4">
        <v>3</v>
      </c>
      <c r="FD56" s="4">
        <v>4</v>
      </c>
      <c r="FE56" s="4">
        <v>2</v>
      </c>
      <c r="FF56" s="4">
        <v>1</v>
      </c>
      <c r="FG56" s="4">
        <v>2</v>
      </c>
      <c r="FH56" s="4">
        <v>3</v>
      </c>
      <c r="FI56" s="4">
        <v>4</v>
      </c>
      <c r="FJ56" s="4">
        <v>5</v>
      </c>
      <c r="FK56" s="4">
        <v>2</v>
      </c>
      <c r="FL56" s="4">
        <v>2</v>
      </c>
      <c r="FM56" s="4">
        <v>5</v>
      </c>
      <c r="FN56" s="4">
        <v>6</v>
      </c>
      <c r="FO56" s="4">
        <v>2</v>
      </c>
      <c r="FP56" s="4">
        <v>2</v>
      </c>
      <c r="FQ56" s="4">
        <v>1</v>
      </c>
      <c r="FR56" s="4">
        <v>4</v>
      </c>
      <c r="FS56" s="4">
        <v>1</v>
      </c>
      <c r="FT56" s="4">
        <v>4</v>
      </c>
      <c r="FU56" s="4">
        <v>4</v>
      </c>
      <c r="FV56" s="4">
        <v>1</v>
      </c>
      <c r="FW56" s="4">
        <v>3</v>
      </c>
      <c r="FX56" s="4">
        <v>2</v>
      </c>
      <c r="FY56" s="4">
        <v>2</v>
      </c>
      <c r="FZ56" s="4">
        <v>3</v>
      </c>
      <c r="GA56" s="4">
        <v>3</v>
      </c>
      <c r="GB56" s="4">
        <v>4</v>
      </c>
      <c r="GC56" s="4">
        <v>2</v>
      </c>
      <c r="GD56" s="4">
        <v>3</v>
      </c>
      <c r="GE56" s="4">
        <v>6</v>
      </c>
      <c r="GF56" s="4">
        <v>4</v>
      </c>
      <c r="GG56" s="4">
        <v>3</v>
      </c>
      <c r="GH56" s="4">
        <v>1</v>
      </c>
      <c r="GI56" s="4">
        <v>1</v>
      </c>
      <c r="GJ56" s="4">
        <v>1</v>
      </c>
      <c r="GK56" s="4">
        <v>5</v>
      </c>
      <c r="GL56" s="4">
        <v>1</v>
      </c>
      <c r="GM56" s="4">
        <v>4</v>
      </c>
      <c r="GN56" s="4">
        <v>5</v>
      </c>
      <c r="GO56" s="4">
        <v>7</v>
      </c>
      <c r="GP56" s="4">
        <v>2</v>
      </c>
      <c r="GQ56" s="4">
        <v>1</v>
      </c>
      <c r="GR56" s="4">
        <v>1</v>
      </c>
      <c r="GS56" s="4">
        <v>0</v>
      </c>
      <c r="GT56" s="4">
        <v>5</v>
      </c>
      <c r="GU56" s="4">
        <v>2</v>
      </c>
      <c r="GV56" s="4">
        <v>4</v>
      </c>
      <c r="GW56" s="4">
        <v>2</v>
      </c>
      <c r="GX56" s="4">
        <v>7</v>
      </c>
      <c r="GY56" s="4">
        <v>5</v>
      </c>
      <c r="GZ56" s="4">
        <v>6</v>
      </c>
      <c r="HA56" s="4">
        <v>6</v>
      </c>
      <c r="HB56" s="4">
        <v>2</v>
      </c>
      <c r="HC56" s="4">
        <v>0</v>
      </c>
      <c r="HD56" s="4">
        <v>4</v>
      </c>
      <c r="HE56" s="4">
        <v>5</v>
      </c>
      <c r="HF56" s="4">
        <v>3</v>
      </c>
      <c r="HG56" s="4">
        <v>4</v>
      </c>
      <c r="HH56" s="4">
        <v>2</v>
      </c>
      <c r="HI56" s="4">
        <v>6</v>
      </c>
      <c r="HJ56" s="4">
        <v>1</v>
      </c>
      <c r="HK56" s="4">
        <v>4</v>
      </c>
      <c r="HL56" s="4">
        <v>7</v>
      </c>
      <c r="HM56" s="4">
        <v>2</v>
      </c>
      <c r="HN56" s="4">
        <v>6</v>
      </c>
      <c r="HO56" s="4">
        <v>5</v>
      </c>
      <c r="HP56" s="4">
        <v>4</v>
      </c>
      <c r="HQ56" s="4">
        <v>1</v>
      </c>
      <c r="HR56" s="4">
        <v>4</v>
      </c>
      <c r="HS56" s="4">
        <v>2</v>
      </c>
      <c r="HT56" s="4">
        <v>2</v>
      </c>
      <c r="HU56" s="4">
        <v>4</v>
      </c>
      <c r="HV56" s="4">
        <v>7</v>
      </c>
      <c r="HW56" s="4">
        <v>2</v>
      </c>
      <c r="HX56" s="122">
        <v>3</v>
      </c>
      <c r="HY56" s="4">
        <v>2</v>
      </c>
      <c r="HZ56" s="4">
        <v>4</v>
      </c>
      <c r="IA56" s="4">
        <v>3</v>
      </c>
      <c r="IB56" s="4">
        <v>3</v>
      </c>
      <c r="IC56" s="4">
        <v>4</v>
      </c>
      <c r="ID56" s="4">
        <v>2</v>
      </c>
      <c r="IE56" s="4">
        <v>2</v>
      </c>
      <c r="IF56" s="4">
        <v>4</v>
      </c>
      <c r="IG56" s="4">
        <v>1</v>
      </c>
      <c r="IH56" s="4">
        <v>7</v>
      </c>
      <c r="II56" s="4">
        <v>2</v>
      </c>
      <c r="IJ56" s="122">
        <v>3</v>
      </c>
    </row>
    <row r="57" spans="1:253" ht="14.25" customHeight="1" x14ac:dyDescent="0.35">
      <c r="A57" s="192" t="s">
        <v>281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>
        <v>188</v>
      </c>
      <c r="X57" s="4"/>
      <c r="Y57" s="4">
        <v>71087429</v>
      </c>
      <c r="Z57" s="4"/>
      <c r="AA57" s="4">
        <v>378124</v>
      </c>
      <c r="AB57" s="4"/>
      <c r="AC57" s="4">
        <v>275000</v>
      </c>
      <c r="AD57" s="4"/>
      <c r="AE57" s="4">
        <v>1892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>
        <v>1</v>
      </c>
      <c r="BF57" s="4">
        <v>2</v>
      </c>
      <c r="BG57" s="4">
        <v>3</v>
      </c>
      <c r="BH57" s="4">
        <v>4</v>
      </c>
      <c r="BI57" s="4">
        <v>1</v>
      </c>
      <c r="BJ57" s="4">
        <v>2</v>
      </c>
      <c r="BK57" s="4">
        <v>2</v>
      </c>
      <c r="BL57" s="4">
        <v>1</v>
      </c>
      <c r="BM57" s="4">
        <v>0</v>
      </c>
      <c r="BN57" s="4">
        <v>2</v>
      </c>
      <c r="BO57" s="4">
        <v>3</v>
      </c>
      <c r="BP57" s="4">
        <v>3</v>
      </c>
      <c r="BQ57" s="4">
        <v>1</v>
      </c>
      <c r="BR57" s="4">
        <v>4</v>
      </c>
      <c r="BS57" s="4">
        <v>3</v>
      </c>
      <c r="BT57" s="4">
        <v>2</v>
      </c>
      <c r="BU57" s="4">
        <v>6</v>
      </c>
      <c r="BV57" s="4">
        <v>3</v>
      </c>
      <c r="BW57" s="4">
        <v>2</v>
      </c>
      <c r="BX57" s="4">
        <v>8</v>
      </c>
      <c r="BY57" s="4">
        <v>3</v>
      </c>
      <c r="BZ57" s="4">
        <v>2</v>
      </c>
      <c r="CA57" s="4">
        <v>5</v>
      </c>
      <c r="CB57" s="4">
        <v>1</v>
      </c>
      <c r="CC57" s="4">
        <v>3</v>
      </c>
      <c r="CD57" s="4">
        <v>2</v>
      </c>
      <c r="CE57" s="4">
        <v>6</v>
      </c>
      <c r="CF57" s="4">
        <v>2</v>
      </c>
      <c r="CG57" s="4">
        <v>7</v>
      </c>
      <c r="CH57" s="4">
        <v>9</v>
      </c>
      <c r="CI57" s="4">
        <v>5</v>
      </c>
      <c r="CJ57" s="4">
        <v>1</v>
      </c>
      <c r="CK57" s="4">
        <v>4</v>
      </c>
      <c r="CL57" s="4">
        <v>3</v>
      </c>
      <c r="CM57" s="4">
        <v>2</v>
      </c>
      <c r="CN57" s="4">
        <v>3</v>
      </c>
      <c r="CO57" s="4">
        <v>1</v>
      </c>
      <c r="CP57" s="4">
        <v>4</v>
      </c>
      <c r="CQ57" s="4">
        <v>5</v>
      </c>
      <c r="CR57" s="4">
        <v>3</v>
      </c>
      <c r="CS57" s="4">
        <v>6</v>
      </c>
      <c r="CT57" s="4">
        <v>12</v>
      </c>
      <c r="CU57" s="4">
        <v>5</v>
      </c>
      <c r="CV57" s="4">
        <v>1</v>
      </c>
      <c r="CW57" s="4">
        <v>4</v>
      </c>
      <c r="CX57" s="4">
        <v>8</v>
      </c>
      <c r="CY57" s="4">
        <v>0</v>
      </c>
      <c r="CZ57" s="4">
        <v>4</v>
      </c>
      <c r="DA57" s="4">
        <v>2</v>
      </c>
      <c r="DB57" s="4">
        <v>1</v>
      </c>
      <c r="DC57" s="4">
        <v>6</v>
      </c>
      <c r="DD57" s="4">
        <v>3</v>
      </c>
      <c r="DE57" s="4">
        <v>6</v>
      </c>
      <c r="DF57" s="4">
        <v>7</v>
      </c>
      <c r="DG57" s="4">
        <v>4</v>
      </c>
      <c r="DH57" s="4">
        <v>1</v>
      </c>
      <c r="DI57" s="4">
        <v>7</v>
      </c>
      <c r="DJ57" s="4">
        <v>3</v>
      </c>
      <c r="DK57" s="4">
        <v>4</v>
      </c>
      <c r="DL57" s="4">
        <v>7</v>
      </c>
      <c r="DM57" s="4">
        <v>4</v>
      </c>
      <c r="DN57" s="4">
        <v>2</v>
      </c>
      <c r="DO57" s="4">
        <v>5</v>
      </c>
      <c r="DP57" s="4">
        <v>2</v>
      </c>
      <c r="DQ57" s="4">
        <v>11</v>
      </c>
      <c r="DR57" s="4">
        <v>12</v>
      </c>
      <c r="DS57" s="4">
        <v>6</v>
      </c>
      <c r="DT57" s="4">
        <v>7</v>
      </c>
      <c r="DU57" s="4">
        <v>4</v>
      </c>
      <c r="DV57" s="4">
        <v>2</v>
      </c>
      <c r="DW57" s="4">
        <v>6</v>
      </c>
      <c r="DX57" s="4">
        <v>5</v>
      </c>
      <c r="DY57" s="4">
        <v>3</v>
      </c>
      <c r="DZ57" s="4">
        <v>4</v>
      </c>
      <c r="EA57" s="4">
        <v>8</v>
      </c>
      <c r="EB57" s="4">
        <v>3</v>
      </c>
      <c r="EC57" s="4">
        <v>7</v>
      </c>
      <c r="ED57" s="4">
        <v>11</v>
      </c>
      <c r="EE57" s="4">
        <v>6</v>
      </c>
      <c r="EF57" s="4">
        <v>3</v>
      </c>
      <c r="EG57" s="4">
        <v>10</v>
      </c>
      <c r="EH57" s="4">
        <v>2</v>
      </c>
      <c r="EI57" s="4">
        <v>7</v>
      </c>
      <c r="EJ57" s="4">
        <v>9</v>
      </c>
      <c r="EK57" s="4">
        <v>5</v>
      </c>
      <c r="EL57" s="4">
        <v>7</v>
      </c>
      <c r="EM57" s="4">
        <v>8</v>
      </c>
      <c r="EN57" s="4">
        <v>12</v>
      </c>
      <c r="EO57" s="4">
        <v>9</v>
      </c>
      <c r="EP57" s="4">
        <v>13</v>
      </c>
      <c r="EQ57" s="4">
        <v>11</v>
      </c>
      <c r="ER57" s="4">
        <v>11</v>
      </c>
      <c r="ES57" s="4">
        <v>6</v>
      </c>
      <c r="ET57" s="4">
        <v>3</v>
      </c>
      <c r="EU57" s="4">
        <v>1</v>
      </c>
      <c r="EV57" s="4">
        <v>5</v>
      </c>
      <c r="EW57" s="4">
        <v>7</v>
      </c>
      <c r="EX57" s="4">
        <v>5</v>
      </c>
      <c r="EY57" s="4">
        <v>7</v>
      </c>
      <c r="EZ57" s="4">
        <v>5</v>
      </c>
      <c r="FA57" s="4">
        <v>10</v>
      </c>
      <c r="FB57" s="4">
        <v>8</v>
      </c>
      <c r="FC57" s="4">
        <v>9</v>
      </c>
      <c r="FD57" s="4">
        <v>10</v>
      </c>
      <c r="FE57" s="4">
        <v>6</v>
      </c>
      <c r="FF57" s="4">
        <v>10</v>
      </c>
      <c r="FG57" s="4">
        <v>2</v>
      </c>
      <c r="FH57" s="4">
        <v>10</v>
      </c>
      <c r="FI57" s="4">
        <v>4</v>
      </c>
      <c r="FJ57" s="4">
        <v>6</v>
      </c>
      <c r="FK57" s="4">
        <v>6</v>
      </c>
      <c r="FL57" s="4">
        <v>8</v>
      </c>
      <c r="FM57" s="4">
        <v>15</v>
      </c>
      <c r="FN57" s="4">
        <v>14</v>
      </c>
      <c r="FO57" s="4">
        <v>6</v>
      </c>
      <c r="FP57" s="4">
        <v>4</v>
      </c>
      <c r="FQ57" s="4">
        <v>10</v>
      </c>
      <c r="FR57" s="4">
        <v>9</v>
      </c>
      <c r="FS57" s="4">
        <v>5</v>
      </c>
      <c r="FT57" s="4">
        <v>15</v>
      </c>
      <c r="FU57" s="4">
        <v>6</v>
      </c>
      <c r="FV57" s="4">
        <v>7</v>
      </c>
      <c r="FW57" s="4">
        <v>4</v>
      </c>
      <c r="FX57" s="4">
        <v>12</v>
      </c>
      <c r="FY57" s="4">
        <v>16</v>
      </c>
      <c r="FZ57" s="4">
        <v>21</v>
      </c>
      <c r="GA57" s="4">
        <v>15</v>
      </c>
      <c r="GB57" s="4">
        <v>9</v>
      </c>
      <c r="GC57" s="4">
        <v>5</v>
      </c>
      <c r="GD57" s="4">
        <v>8</v>
      </c>
      <c r="GE57" s="4">
        <v>8</v>
      </c>
      <c r="GF57" s="4">
        <v>8</v>
      </c>
      <c r="GG57" s="4">
        <v>4</v>
      </c>
      <c r="GH57" s="4">
        <v>10</v>
      </c>
      <c r="GI57" s="4">
        <v>7</v>
      </c>
      <c r="GJ57" s="4">
        <v>18</v>
      </c>
      <c r="GK57" s="4">
        <v>15</v>
      </c>
      <c r="GL57" s="4">
        <v>15</v>
      </c>
      <c r="GM57" s="4">
        <v>12</v>
      </c>
      <c r="GN57" s="4">
        <v>10</v>
      </c>
      <c r="GO57" s="4">
        <v>13</v>
      </c>
      <c r="GP57" s="4">
        <v>13</v>
      </c>
      <c r="GQ57" s="4">
        <v>13</v>
      </c>
      <c r="GR57" s="4">
        <v>7</v>
      </c>
      <c r="GS57" s="4">
        <v>9</v>
      </c>
      <c r="GT57" s="4">
        <v>15</v>
      </c>
      <c r="GU57" s="4">
        <v>13</v>
      </c>
      <c r="GV57" s="4">
        <v>7</v>
      </c>
      <c r="GW57" s="4">
        <v>14</v>
      </c>
      <c r="GX57" s="4">
        <v>14</v>
      </c>
      <c r="GY57" s="4">
        <v>22</v>
      </c>
      <c r="GZ57" s="4">
        <v>13</v>
      </c>
      <c r="HA57" s="4">
        <v>16</v>
      </c>
      <c r="HB57" s="4">
        <v>14</v>
      </c>
      <c r="HC57" s="4">
        <v>14</v>
      </c>
      <c r="HD57" s="4">
        <v>11</v>
      </c>
      <c r="HE57" s="4">
        <v>13</v>
      </c>
      <c r="HF57" s="4">
        <v>11</v>
      </c>
      <c r="HG57" s="4">
        <v>10</v>
      </c>
      <c r="HH57" s="4">
        <v>9</v>
      </c>
      <c r="HI57" s="4">
        <v>15</v>
      </c>
      <c r="HJ57" s="4">
        <v>15</v>
      </c>
      <c r="HK57" s="4">
        <v>12</v>
      </c>
      <c r="HL57" s="4">
        <v>12</v>
      </c>
      <c r="HM57" s="4">
        <v>13</v>
      </c>
      <c r="HN57" s="4">
        <v>10</v>
      </c>
      <c r="HO57" s="4">
        <v>15</v>
      </c>
      <c r="HP57" s="4">
        <v>9</v>
      </c>
      <c r="HQ57" s="4">
        <v>8</v>
      </c>
      <c r="HR57" s="4">
        <v>4</v>
      </c>
      <c r="HS57" s="4">
        <v>10</v>
      </c>
      <c r="HT57" s="4">
        <v>16</v>
      </c>
      <c r="HU57" s="4">
        <v>14</v>
      </c>
      <c r="HV57" s="4">
        <v>17</v>
      </c>
      <c r="HW57" s="4">
        <v>5</v>
      </c>
      <c r="HX57" s="122">
        <v>12</v>
      </c>
      <c r="HY57" s="4">
        <v>3</v>
      </c>
      <c r="HZ57" s="4">
        <v>7</v>
      </c>
      <c r="IA57" s="4">
        <v>10</v>
      </c>
      <c r="IB57" s="4">
        <v>4</v>
      </c>
      <c r="IC57" s="4">
        <v>0</v>
      </c>
      <c r="ID57" s="4">
        <v>11</v>
      </c>
      <c r="IE57" s="4">
        <v>16</v>
      </c>
      <c r="IF57" s="4">
        <v>12</v>
      </c>
      <c r="IG57" s="4">
        <v>10</v>
      </c>
      <c r="IH57" s="4">
        <v>16</v>
      </c>
      <c r="II57" s="4">
        <v>6</v>
      </c>
      <c r="IJ57" s="122">
        <v>6</v>
      </c>
    </row>
    <row r="58" spans="1:253" ht="14.25" customHeight="1" x14ac:dyDescent="0.35">
      <c r="A58" s="208" t="s">
        <v>24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>
        <v>180</v>
      </c>
      <c r="X58" s="13"/>
      <c r="Y58" s="13">
        <v>57659940</v>
      </c>
      <c r="Z58" s="13"/>
      <c r="AA58" s="13">
        <v>320333</v>
      </c>
      <c r="AB58" s="13"/>
      <c r="AC58" s="13">
        <v>250000</v>
      </c>
      <c r="AD58" s="13"/>
      <c r="AE58" s="13">
        <v>1830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>
        <f t="shared" ref="AY58:HI58" si="50">SUM(AY51:AY57)</f>
        <v>0</v>
      </c>
      <c r="AZ58" s="13">
        <f t="shared" si="50"/>
        <v>0</v>
      </c>
      <c r="BA58" s="13">
        <f t="shared" si="50"/>
        <v>0</v>
      </c>
      <c r="BB58" s="13">
        <f t="shared" si="50"/>
        <v>0</v>
      </c>
      <c r="BC58" s="13">
        <f t="shared" si="50"/>
        <v>0</v>
      </c>
      <c r="BD58" s="13">
        <f t="shared" si="50"/>
        <v>0</v>
      </c>
      <c r="BE58" s="13">
        <f t="shared" si="50"/>
        <v>57</v>
      </c>
      <c r="BF58" s="13">
        <f t="shared" si="50"/>
        <v>75</v>
      </c>
      <c r="BG58" s="13">
        <f t="shared" si="50"/>
        <v>96</v>
      </c>
      <c r="BH58" s="13">
        <f t="shared" si="50"/>
        <v>92</v>
      </c>
      <c r="BI58" s="13">
        <f t="shared" si="50"/>
        <v>111</v>
      </c>
      <c r="BJ58" s="13">
        <f t="shared" si="50"/>
        <v>110</v>
      </c>
      <c r="BK58" s="13">
        <f t="shared" si="50"/>
        <v>94</v>
      </c>
      <c r="BL58" s="13">
        <f t="shared" si="50"/>
        <v>104</v>
      </c>
      <c r="BM58" s="13">
        <f t="shared" si="50"/>
        <v>93</v>
      </c>
      <c r="BN58" s="13">
        <f t="shared" si="50"/>
        <v>85</v>
      </c>
      <c r="BO58" s="13">
        <f t="shared" si="50"/>
        <v>60</v>
      </c>
      <c r="BP58" s="13">
        <f t="shared" si="50"/>
        <v>69</v>
      </c>
      <c r="BQ58" s="13">
        <f t="shared" si="50"/>
        <v>42</v>
      </c>
      <c r="BR58" s="13">
        <f t="shared" si="50"/>
        <v>68</v>
      </c>
      <c r="BS58" s="13">
        <f t="shared" si="50"/>
        <v>84</v>
      </c>
      <c r="BT58" s="13">
        <f t="shared" si="50"/>
        <v>81</v>
      </c>
      <c r="BU58" s="13">
        <f t="shared" si="50"/>
        <v>111</v>
      </c>
      <c r="BV58" s="13">
        <f t="shared" si="50"/>
        <v>114</v>
      </c>
      <c r="BW58" s="13">
        <f t="shared" si="50"/>
        <v>105</v>
      </c>
      <c r="BX58" s="13">
        <f t="shared" si="50"/>
        <v>105</v>
      </c>
      <c r="BY58" s="13">
        <f t="shared" si="50"/>
        <v>104</v>
      </c>
      <c r="BZ58" s="13">
        <f t="shared" si="50"/>
        <v>106</v>
      </c>
      <c r="CA58" s="13">
        <f t="shared" si="50"/>
        <v>106</v>
      </c>
      <c r="CB58" s="13">
        <f t="shared" si="50"/>
        <v>100</v>
      </c>
      <c r="CC58" s="13">
        <f t="shared" si="50"/>
        <v>86</v>
      </c>
      <c r="CD58" s="13">
        <f t="shared" si="50"/>
        <v>72</v>
      </c>
      <c r="CE58" s="13">
        <f t="shared" si="50"/>
        <v>113</v>
      </c>
      <c r="CF58" s="13">
        <f t="shared" si="50"/>
        <v>136</v>
      </c>
      <c r="CG58" s="13">
        <f t="shared" si="50"/>
        <v>151</v>
      </c>
      <c r="CH58" s="13">
        <f t="shared" si="50"/>
        <v>217</v>
      </c>
      <c r="CI58" s="13">
        <f t="shared" si="50"/>
        <v>125</v>
      </c>
      <c r="CJ58" s="13">
        <f t="shared" si="50"/>
        <v>99</v>
      </c>
      <c r="CK58" s="13">
        <f t="shared" si="50"/>
        <v>106</v>
      </c>
      <c r="CL58" s="13">
        <f t="shared" si="50"/>
        <v>115</v>
      </c>
      <c r="CM58" s="13">
        <f t="shared" si="50"/>
        <v>134</v>
      </c>
      <c r="CN58" s="13">
        <f t="shared" si="50"/>
        <v>125</v>
      </c>
      <c r="CO58" s="13">
        <f t="shared" si="50"/>
        <v>97</v>
      </c>
      <c r="CP58" s="13">
        <f t="shared" si="50"/>
        <v>85</v>
      </c>
      <c r="CQ58" s="13">
        <f t="shared" si="50"/>
        <v>130</v>
      </c>
      <c r="CR58" s="13">
        <f t="shared" si="50"/>
        <v>137</v>
      </c>
      <c r="CS58" s="13">
        <f t="shared" si="50"/>
        <v>122</v>
      </c>
      <c r="CT58" s="13">
        <f t="shared" si="50"/>
        <v>142</v>
      </c>
      <c r="CU58" s="13">
        <f t="shared" si="50"/>
        <v>126</v>
      </c>
      <c r="CV58" s="13">
        <f t="shared" si="50"/>
        <v>105</v>
      </c>
      <c r="CW58" s="13">
        <f t="shared" si="50"/>
        <v>113</v>
      </c>
      <c r="CX58" s="13">
        <f t="shared" si="50"/>
        <v>109</v>
      </c>
      <c r="CY58" s="13">
        <f t="shared" si="50"/>
        <v>74</v>
      </c>
      <c r="CZ58" s="13">
        <f t="shared" si="50"/>
        <v>102</v>
      </c>
      <c r="DA58" s="13">
        <f t="shared" si="50"/>
        <v>95</v>
      </c>
      <c r="DB58" s="13">
        <f t="shared" si="50"/>
        <v>111</v>
      </c>
      <c r="DC58" s="13">
        <f t="shared" si="50"/>
        <v>170</v>
      </c>
      <c r="DD58" s="13">
        <f t="shared" si="50"/>
        <v>131</v>
      </c>
      <c r="DE58" s="13">
        <f t="shared" si="50"/>
        <v>163</v>
      </c>
      <c r="DF58" s="13">
        <f t="shared" si="50"/>
        <v>143</v>
      </c>
      <c r="DG58" s="13">
        <f t="shared" si="50"/>
        <v>121</v>
      </c>
      <c r="DH58" s="13">
        <f t="shared" si="50"/>
        <v>125</v>
      </c>
      <c r="DI58" s="13">
        <f t="shared" si="50"/>
        <v>146</v>
      </c>
      <c r="DJ58" s="13">
        <f t="shared" si="50"/>
        <v>134</v>
      </c>
      <c r="DK58" s="13">
        <f t="shared" si="50"/>
        <v>129</v>
      </c>
      <c r="DL58" s="13">
        <f t="shared" si="50"/>
        <v>109</v>
      </c>
      <c r="DM58" s="13">
        <f t="shared" si="50"/>
        <v>89</v>
      </c>
      <c r="DN58" s="13">
        <f t="shared" si="50"/>
        <v>91</v>
      </c>
      <c r="DO58" s="13">
        <f t="shared" si="50"/>
        <v>135</v>
      </c>
      <c r="DP58" s="13">
        <f t="shared" si="50"/>
        <v>167</v>
      </c>
      <c r="DQ58" s="13">
        <f t="shared" si="50"/>
        <v>154</v>
      </c>
      <c r="DR58" s="13">
        <f t="shared" si="50"/>
        <v>145</v>
      </c>
      <c r="DS58" s="13">
        <f t="shared" si="50"/>
        <v>161</v>
      </c>
      <c r="DT58" s="13">
        <f t="shared" si="50"/>
        <v>136</v>
      </c>
      <c r="DU58" s="13">
        <f t="shared" si="50"/>
        <v>127</v>
      </c>
      <c r="DV58" s="13">
        <f t="shared" si="50"/>
        <v>114</v>
      </c>
      <c r="DW58" s="13">
        <f t="shared" si="50"/>
        <v>115</v>
      </c>
      <c r="DX58" s="13">
        <f t="shared" si="50"/>
        <v>125</v>
      </c>
      <c r="DY58" s="13">
        <f t="shared" si="50"/>
        <v>107</v>
      </c>
      <c r="DZ58" s="13">
        <f t="shared" si="50"/>
        <v>86</v>
      </c>
      <c r="EA58" s="13">
        <f t="shared" si="50"/>
        <v>112</v>
      </c>
      <c r="EB58" s="13">
        <f t="shared" si="50"/>
        <v>149</v>
      </c>
      <c r="EC58" s="13">
        <f t="shared" si="50"/>
        <v>192</v>
      </c>
      <c r="ED58" s="13">
        <f t="shared" si="50"/>
        <v>147</v>
      </c>
      <c r="EE58" s="13">
        <f t="shared" si="50"/>
        <v>121</v>
      </c>
      <c r="EF58" s="13">
        <f t="shared" si="50"/>
        <v>122</v>
      </c>
      <c r="EG58" s="13">
        <f t="shared" si="50"/>
        <v>142</v>
      </c>
      <c r="EH58" s="13">
        <f t="shared" si="50"/>
        <v>144</v>
      </c>
      <c r="EI58" s="13">
        <f t="shared" si="50"/>
        <v>118</v>
      </c>
      <c r="EJ58" s="13">
        <f t="shared" si="50"/>
        <v>157</v>
      </c>
      <c r="EK58" s="13">
        <f t="shared" si="50"/>
        <v>96</v>
      </c>
      <c r="EL58" s="13">
        <f t="shared" si="50"/>
        <v>105</v>
      </c>
      <c r="EM58" s="13">
        <f t="shared" si="50"/>
        <v>140</v>
      </c>
      <c r="EN58" s="13">
        <f t="shared" si="50"/>
        <v>153</v>
      </c>
      <c r="EO58" s="13">
        <f t="shared" si="50"/>
        <v>201</v>
      </c>
      <c r="EP58" s="13">
        <f t="shared" si="50"/>
        <v>185</v>
      </c>
      <c r="EQ58" s="13">
        <f t="shared" si="50"/>
        <v>171</v>
      </c>
      <c r="ER58" s="13">
        <f t="shared" si="50"/>
        <v>146</v>
      </c>
      <c r="ES58" s="13">
        <f t="shared" si="50"/>
        <v>143</v>
      </c>
      <c r="ET58" s="13">
        <f t="shared" si="50"/>
        <v>159</v>
      </c>
      <c r="EU58" s="13">
        <f t="shared" si="50"/>
        <v>143</v>
      </c>
      <c r="EV58" s="13">
        <f t="shared" si="50"/>
        <v>148</v>
      </c>
      <c r="EW58" s="13">
        <f t="shared" si="50"/>
        <v>145</v>
      </c>
      <c r="EX58" s="13">
        <f t="shared" si="50"/>
        <v>92</v>
      </c>
      <c r="EY58" s="13">
        <f t="shared" si="50"/>
        <v>138</v>
      </c>
      <c r="EZ58" s="13">
        <f t="shared" si="50"/>
        <v>158</v>
      </c>
      <c r="FA58" s="13">
        <f t="shared" si="50"/>
        <v>175</v>
      </c>
      <c r="FB58" s="13">
        <f t="shared" si="50"/>
        <v>185</v>
      </c>
      <c r="FC58" s="13">
        <f t="shared" si="50"/>
        <v>155</v>
      </c>
      <c r="FD58" s="13">
        <f t="shared" si="50"/>
        <v>159</v>
      </c>
      <c r="FE58" s="13">
        <f t="shared" si="50"/>
        <v>159</v>
      </c>
      <c r="FF58" s="13">
        <f t="shared" si="50"/>
        <v>145</v>
      </c>
      <c r="FG58" s="13">
        <f t="shared" si="50"/>
        <v>140</v>
      </c>
      <c r="FH58" s="13">
        <f t="shared" si="50"/>
        <v>173</v>
      </c>
      <c r="FI58" s="13">
        <f t="shared" si="50"/>
        <v>112</v>
      </c>
      <c r="FJ58" s="13">
        <f t="shared" si="50"/>
        <v>128</v>
      </c>
      <c r="FK58" s="13">
        <f t="shared" si="50"/>
        <v>180</v>
      </c>
      <c r="FL58" s="13">
        <f t="shared" si="50"/>
        <v>180</v>
      </c>
      <c r="FM58" s="13">
        <f t="shared" si="50"/>
        <v>203</v>
      </c>
      <c r="FN58" s="13">
        <f t="shared" si="50"/>
        <v>216</v>
      </c>
      <c r="FO58" s="13">
        <f t="shared" si="50"/>
        <v>136</v>
      </c>
      <c r="FP58" s="13">
        <f t="shared" si="50"/>
        <v>171</v>
      </c>
      <c r="FQ58" s="13">
        <f t="shared" si="50"/>
        <v>162</v>
      </c>
      <c r="FR58" s="13">
        <f t="shared" si="50"/>
        <v>166</v>
      </c>
      <c r="FS58" s="13">
        <f t="shared" si="50"/>
        <v>164</v>
      </c>
      <c r="FT58" s="13">
        <f t="shared" si="50"/>
        <v>164</v>
      </c>
      <c r="FU58" s="13">
        <f t="shared" si="50"/>
        <v>118</v>
      </c>
      <c r="FV58" s="13">
        <f t="shared" si="50"/>
        <v>89</v>
      </c>
      <c r="FW58" s="13">
        <f t="shared" si="50"/>
        <v>187</v>
      </c>
      <c r="FX58" s="13">
        <f t="shared" si="50"/>
        <v>186</v>
      </c>
      <c r="FY58" s="13">
        <f t="shared" si="50"/>
        <v>219</v>
      </c>
      <c r="FZ58" s="13">
        <f t="shared" si="50"/>
        <v>188</v>
      </c>
      <c r="GA58" s="13">
        <f t="shared" si="50"/>
        <v>172</v>
      </c>
      <c r="GB58" s="13">
        <f t="shared" si="50"/>
        <v>189</v>
      </c>
      <c r="GC58" s="13">
        <f t="shared" si="50"/>
        <v>145</v>
      </c>
      <c r="GD58" s="13">
        <f t="shared" si="50"/>
        <v>176</v>
      </c>
      <c r="GE58" s="13">
        <f t="shared" si="50"/>
        <v>135</v>
      </c>
      <c r="GF58" s="13">
        <f t="shared" si="50"/>
        <v>166</v>
      </c>
      <c r="GG58" s="13">
        <f t="shared" si="50"/>
        <v>117</v>
      </c>
      <c r="GH58" s="13">
        <f t="shared" si="50"/>
        <v>123</v>
      </c>
      <c r="GI58" s="13">
        <f t="shared" si="50"/>
        <v>184</v>
      </c>
      <c r="GJ58" s="13">
        <f t="shared" si="50"/>
        <v>189</v>
      </c>
      <c r="GK58" s="13">
        <f t="shared" si="50"/>
        <v>217</v>
      </c>
      <c r="GL58" s="13">
        <f t="shared" si="50"/>
        <v>190</v>
      </c>
      <c r="GM58" s="13">
        <f t="shared" si="50"/>
        <v>185</v>
      </c>
      <c r="GN58" s="13">
        <f t="shared" si="50"/>
        <v>201</v>
      </c>
      <c r="GO58" s="13">
        <f t="shared" si="50"/>
        <v>162</v>
      </c>
      <c r="GP58" s="13">
        <f t="shared" si="50"/>
        <v>189</v>
      </c>
      <c r="GQ58" s="13">
        <f t="shared" si="50"/>
        <v>206</v>
      </c>
      <c r="GR58" s="13">
        <f t="shared" si="50"/>
        <v>174</v>
      </c>
      <c r="GS58" s="13">
        <f t="shared" si="50"/>
        <v>147</v>
      </c>
      <c r="GT58" s="13">
        <f t="shared" si="50"/>
        <v>146</v>
      </c>
      <c r="GU58" s="13">
        <f t="shared" si="50"/>
        <v>199</v>
      </c>
      <c r="GV58" s="13">
        <f t="shared" si="50"/>
        <v>154</v>
      </c>
      <c r="GW58" s="13">
        <f t="shared" si="50"/>
        <v>149</v>
      </c>
      <c r="GX58" s="13">
        <f t="shared" si="50"/>
        <v>221</v>
      </c>
      <c r="GY58" s="13">
        <f t="shared" si="50"/>
        <v>396</v>
      </c>
      <c r="GZ58" s="13">
        <f t="shared" si="50"/>
        <v>318</v>
      </c>
      <c r="HA58" s="13">
        <f t="shared" si="50"/>
        <v>358</v>
      </c>
      <c r="HB58" s="13">
        <f t="shared" si="50"/>
        <v>372</v>
      </c>
      <c r="HC58" s="13">
        <f t="shared" si="50"/>
        <v>306</v>
      </c>
      <c r="HD58" s="13">
        <f t="shared" si="50"/>
        <v>315</v>
      </c>
      <c r="HE58" s="13">
        <f t="shared" si="50"/>
        <v>263</v>
      </c>
      <c r="HF58" s="13">
        <f t="shared" si="50"/>
        <v>237</v>
      </c>
      <c r="HG58" s="13">
        <f t="shared" si="50"/>
        <v>377</v>
      </c>
      <c r="HH58" s="13">
        <f t="shared" si="50"/>
        <v>348</v>
      </c>
      <c r="HI58" s="13">
        <f t="shared" si="50"/>
        <v>337</v>
      </c>
      <c r="HJ58" s="13">
        <f t="shared" ref="HJ58:IJ58" si="51">SUM(HJ51:HJ57)</f>
        <v>321</v>
      </c>
      <c r="HK58" s="13">
        <f t="shared" si="51"/>
        <v>263</v>
      </c>
      <c r="HL58" s="13">
        <f t="shared" si="51"/>
        <v>234</v>
      </c>
      <c r="HM58" s="13">
        <f t="shared" si="51"/>
        <v>230</v>
      </c>
      <c r="HN58" s="13">
        <f t="shared" si="51"/>
        <v>253</v>
      </c>
      <c r="HO58" s="13">
        <f t="shared" si="51"/>
        <v>267</v>
      </c>
      <c r="HP58" s="13">
        <f t="shared" si="51"/>
        <v>240</v>
      </c>
      <c r="HQ58" s="13">
        <f t="shared" si="51"/>
        <v>225</v>
      </c>
      <c r="HR58" s="13">
        <f t="shared" si="51"/>
        <v>182</v>
      </c>
      <c r="HS58" s="13">
        <f t="shared" si="51"/>
        <v>300</v>
      </c>
      <c r="HT58" s="13">
        <f t="shared" si="51"/>
        <v>265</v>
      </c>
      <c r="HU58" s="13">
        <f t="shared" si="51"/>
        <v>247</v>
      </c>
      <c r="HV58" s="13">
        <f t="shared" si="51"/>
        <v>235</v>
      </c>
      <c r="HW58" s="13">
        <f t="shared" si="51"/>
        <v>171</v>
      </c>
      <c r="HX58" s="122">
        <f t="shared" si="51"/>
        <v>201</v>
      </c>
      <c r="HY58" s="13">
        <f t="shared" si="51"/>
        <v>167</v>
      </c>
      <c r="HZ58" s="13">
        <f t="shared" si="51"/>
        <v>161</v>
      </c>
      <c r="IA58" s="13">
        <f t="shared" si="51"/>
        <v>161</v>
      </c>
      <c r="IB58" s="13">
        <f t="shared" si="51"/>
        <v>131</v>
      </c>
      <c r="IC58" s="13">
        <f t="shared" si="51"/>
        <v>101</v>
      </c>
      <c r="ID58" s="13">
        <f t="shared" si="51"/>
        <v>137</v>
      </c>
      <c r="IE58" s="13">
        <f t="shared" si="51"/>
        <v>193</v>
      </c>
      <c r="IF58" s="13">
        <f t="shared" si="51"/>
        <v>166</v>
      </c>
      <c r="IG58" s="13">
        <f t="shared" si="51"/>
        <v>185</v>
      </c>
      <c r="IH58" s="13">
        <f t="shared" si="51"/>
        <v>189</v>
      </c>
      <c r="II58" s="13">
        <f t="shared" si="51"/>
        <v>126</v>
      </c>
      <c r="IJ58" s="13">
        <f t="shared" si="51"/>
        <v>139</v>
      </c>
      <c r="IK58" s="13"/>
      <c r="IL58" s="13"/>
      <c r="IM58" s="13"/>
      <c r="IN58" s="13"/>
      <c r="IO58" s="13"/>
      <c r="IP58" s="13"/>
      <c r="IQ58" s="13"/>
      <c r="IR58" s="13"/>
      <c r="IS58" s="13"/>
    </row>
    <row r="59" spans="1:253" ht="14.25" customHeight="1" x14ac:dyDescent="0.35">
      <c r="A59" s="216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22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</row>
    <row r="60" spans="1:253" ht="14.25" customHeight="1" x14ac:dyDescent="0.35">
      <c r="A60" s="208" t="s">
        <v>116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 t="s">
        <v>282</v>
      </c>
      <c r="V60" s="10"/>
      <c r="W60" s="10"/>
      <c r="X60" s="10"/>
      <c r="Y60" s="10"/>
      <c r="Z60" s="10" t="s">
        <v>283</v>
      </c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30">
        <v>39295</v>
      </c>
      <c r="BA60" s="30">
        <v>39326</v>
      </c>
      <c r="BB60" s="30">
        <v>39356</v>
      </c>
      <c r="BC60" s="30">
        <v>39387</v>
      </c>
      <c r="BD60" s="30">
        <v>39417</v>
      </c>
      <c r="BE60" s="30">
        <v>39448</v>
      </c>
      <c r="BF60" s="30">
        <v>39479</v>
      </c>
      <c r="BG60" s="30">
        <v>39508</v>
      </c>
      <c r="BH60" s="30">
        <v>39539</v>
      </c>
      <c r="BI60" s="30">
        <v>39569</v>
      </c>
      <c r="BJ60" s="30">
        <v>39600</v>
      </c>
      <c r="BK60" s="30">
        <v>39630</v>
      </c>
      <c r="BL60" s="30">
        <v>39661</v>
      </c>
      <c r="BM60" s="30">
        <v>39692</v>
      </c>
      <c r="BN60" s="30">
        <v>39722</v>
      </c>
      <c r="BO60" s="30">
        <v>39753</v>
      </c>
      <c r="BP60" s="30">
        <v>39783</v>
      </c>
      <c r="BQ60" s="30">
        <v>39814</v>
      </c>
      <c r="BR60" s="30">
        <v>39845</v>
      </c>
      <c r="BS60" s="30">
        <v>39873</v>
      </c>
      <c r="BT60" s="30">
        <v>39904</v>
      </c>
      <c r="BU60" s="30">
        <v>39934</v>
      </c>
      <c r="BV60" s="30">
        <v>39965</v>
      </c>
      <c r="BW60" s="30">
        <v>39995</v>
      </c>
      <c r="BX60" s="30">
        <v>40026</v>
      </c>
      <c r="BY60" s="30">
        <v>40057</v>
      </c>
      <c r="BZ60" s="30">
        <v>40087</v>
      </c>
      <c r="CA60" s="30">
        <v>40118</v>
      </c>
      <c r="CB60" s="30">
        <v>40148</v>
      </c>
      <c r="CC60" s="30">
        <v>40179</v>
      </c>
      <c r="CD60" s="30">
        <v>40210</v>
      </c>
      <c r="CE60" s="30">
        <v>40238</v>
      </c>
      <c r="CF60" s="30">
        <v>40269</v>
      </c>
      <c r="CG60" s="30">
        <v>40299</v>
      </c>
      <c r="CH60" s="30">
        <v>40330</v>
      </c>
      <c r="CI60" s="30">
        <v>40360</v>
      </c>
      <c r="CJ60" s="30">
        <v>40391</v>
      </c>
      <c r="CK60" s="30">
        <v>40422</v>
      </c>
      <c r="CL60" s="30">
        <v>40452</v>
      </c>
      <c r="CM60" s="30">
        <v>40483</v>
      </c>
      <c r="CN60" s="30">
        <v>40513</v>
      </c>
      <c r="CO60" s="30">
        <v>40544</v>
      </c>
      <c r="CP60" s="30">
        <v>40575</v>
      </c>
      <c r="CQ60" s="30">
        <v>40603</v>
      </c>
      <c r="CR60" s="30">
        <v>40634</v>
      </c>
      <c r="CS60" s="30">
        <v>40664</v>
      </c>
      <c r="CT60" s="30">
        <v>40695</v>
      </c>
      <c r="CU60" s="30">
        <v>40725</v>
      </c>
      <c r="CV60" s="30">
        <v>40756</v>
      </c>
      <c r="CW60" s="30">
        <v>40787</v>
      </c>
      <c r="CX60" s="30">
        <v>40817</v>
      </c>
      <c r="CY60" s="30">
        <v>40848</v>
      </c>
      <c r="CZ60" s="30">
        <v>40878</v>
      </c>
      <c r="DA60" s="30">
        <v>40909</v>
      </c>
      <c r="DB60" s="30">
        <v>40940</v>
      </c>
      <c r="DC60" s="30">
        <v>40969</v>
      </c>
      <c r="DD60" s="30">
        <v>41000</v>
      </c>
      <c r="DE60" s="30">
        <v>41030</v>
      </c>
      <c r="DF60" s="30">
        <v>41061</v>
      </c>
      <c r="DG60" s="30">
        <v>41091</v>
      </c>
      <c r="DH60" s="30">
        <v>41122</v>
      </c>
      <c r="DI60" s="30">
        <v>41153</v>
      </c>
      <c r="DJ60" s="30">
        <v>41183</v>
      </c>
      <c r="DK60" s="30">
        <v>41214</v>
      </c>
      <c r="DL60" s="30">
        <v>41244</v>
      </c>
      <c r="DM60" s="30">
        <v>41275</v>
      </c>
      <c r="DN60" s="30">
        <v>41306</v>
      </c>
      <c r="DO60" s="30">
        <v>41334</v>
      </c>
      <c r="DP60" s="30">
        <v>41365</v>
      </c>
      <c r="DQ60" s="30">
        <v>41395</v>
      </c>
      <c r="DR60" s="30">
        <v>41426</v>
      </c>
      <c r="DS60" s="30">
        <v>41456</v>
      </c>
      <c r="DT60" s="30">
        <v>41487</v>
      </c>
      <c r="DU60" s="30">
        <v>41518</v>
      </c>
      <c r="DV60" s="30">
        <v>41548</v>
      </c>
      <c r="DW60" s="30">
        <v>41579</v>
      </c>
      <c r="DX60" s="30">
        <v>41609</v>
      </c>
      <c r="DY60" s="30">
        <v>41640</v>
      </c>
      <c r="DZ60" s="30">
        <v>41671</v>
      </c>
      <c r="EA60" s="30">
        <v>41699</v>
      </c>
      <c r="EB60" s="30">
        <v>41730</v>
      </c>
      <c r="EC60" s="30">
        <v>41760</v>
      </c>
      <c r="ED60" s="30">
        <v>41791</v>
      </c>
      <c r="EE60" s="30">
        <v>41821</v>
      </c>
      <c r="EF60" s="30">
        <v>41852</v>
      </c>
      <c r="EG60" s="30">
        <v>41883</v>
      </c>
      <c r="EH60" s="30">
        <v>41913</v>
      </c>
      <c r="EI60" s="30">
        <v>41944</v>
      </c>
      <c r="EJ60" s="30">
        <v>41974</v>
      </c>
      <c r="EK60" s="30">
        <v>42005</v>
      </c>
      <c r="EL60" s="30">
        <v>42036</v>
      </c>
      <c r="EM60" s="30">
        <v>42064</v>
      </c>
      <c r="EN60" s="30">
        <v>42095</v>
      </c>
      <c r="EO60" s="30">
        <v>42125</v>
      </c>
      <c r="EP60" s="30">
        <v>42156</v>
      </c>
      <c r="EQ60" s="30">
        <v>42186</v>
      </c>
      <c r="ER60" s="30">
        <v>42217</v>
      </c>
      <c r="ES60" s="30">
        <v>42248</v>
      </c>
      <c r="ET60" s="30">
        <v>42278</v>
      </c>
      <c r="EU60" s="30">
        <v>42309</v>
      </c>
      <c r="EV60" s="30">
        <v>42339</v>
      </c>
      <c r="EW60" s="30">
        <v>42370</v>
      </c>
      <c r="EX60" s="30">
        <v>42401</v>
      </c>
      <c r="EY60" s="30">
        <v>42430</v>
      </c>
      <c r="EZ60" s="30">
        <v>42461</v>
      </c>
      <c r="FA60" s="30">
        <v>42491</v>
      </c>
      <c r="FB60" s="30">
        <v>42522</v>
      </c>
      <c r="FC60" s="30">
        <v>42552</v>
      </c>
      <c r="FD60" s="30">
        <v>42583</v>
      </c>
      <c r="FE60" s="30">
        <v>42614</v>
      </c>
      <c r="FF60" s="30">
        <v>42644</v>
      </c>
      <c r="FG60" s="30">
        <v>42675</v>
      </c>
      <c r="FH60" s="30">
        <v>42705</v>
      </c>
      <c r="FI60" s="30">
        <v>42736</v>
      </c>
      <c r="FJ60" s="30">
        <v>42767</v>
      </c>
      <c r="FK60" s="30">
        <v>42795</v>
      </c>
      <c r="FL60" s="30">
        <v>42826</v>
      </c>
      <c r="FM60" s="30">
        <v>42856</v>
      </c>
      <c r="FN60" s="30">
        <v>42887</v>
      </c>
      <c r="FO60" s="30">
        <v>42917</v>
      </c>
      <c r="FP60" s="30">
        <v>42948</v>
      </c>
      <c r="FQ60" s="30">
        <v>42979</v>
      </c>
      <c r="FR60" s="30">
        <v>43009</v>
      </c>
      <c r="FS60" s="30">
        <v>43040</v>
      </c>
      <c r="FT60" s="30">
        <v>43070</v>
      </c>
      <c r="FU60" s="30">
        <v>43101</v>
      </c>
      <c r="FV60" s="30">
        <v>43132</v>
      </c>
      <c r="FW60" s="30">
        <v>43160</v>
      </c>
      <c r="FX60" s="30">
        <v>43191</v>
      </c>
      <c r="FY60" s="30">
        <v>43221</v>
      </c>
      <c r="FZ60" s="30">
        <v>43252</v>
      </c>
      <c r="GA60" s="30">
        <v>43282</v>
      </c>
      <c r="GB60" s="30">
        <v>43313</v>
      </c>
      <c r="GC60" s="30">
        <v>43344</v>
      </c>
      <c r="GD60" s="30">
        <v>43374</v>
      </c>
      <c r="GE60" s="30">
        <v>43405</v>
      </c>
      <c r="GF60" s="30">
        <v>43435</v>
      </c>
      <c r="GG60" s="30">
        <v>43466</v>
      </c>
      <c r="GH60" s="30">
        <v>43497</v>
      </c>
      <c r="GI60" s="30">
        <v>43525</v>
      </c>
      <c r="GJ60" s="30">
        <v>43556</v>
      </c>
      <c r="GK60" s="30">
        <v>43586</v>
      </c>
      <c r="GL60" s="30">
        <v>43617</v>
      </c>
      <c r="GM60" s="30">
        <v>43647</v>
      </c>
      <c r="GN60" s="30">
        <v>43678</v>
      </c>
      <c r="GO60" s="30">
        <v>43709</v>
      </c>
      <c r="GP60" s="30">
        <v>43739</v>
      </c>
      <c r="GQ60" s="30">
        <v>43770</v>
      </c>
      <c r="GR60" s="30">
        <v>43800</v>
      </c>
      <c r="GS60" s="30">
        <v>43831</v>
      </c>
      <c r="GT60" s="30">
        <v>43862</v>
      </c>
      <c r="GU60" s="30">
        <v>43891</v>
      </c>
      <c r="GV60" s="30">
        <v>43922</v>
      </c>
      <c r="GW60" s="30">
        <v>43952</v>
      </c>
      <c r="GX60" s="30">
        <v>43983</v>
      </c>
      <c r="GY60" s="30">
        <v>44013</v>
      </c>
      <c r="GZ60" s="30">
        <v>44044</v>
      </c>
      <c r="HA60" s="30">
        <v>44075</v>
      </c>
      <c r="HB60" s="30">
        <v>44105</v>
      </c>
      <c r="HC60" s="30">
        <v>44136</v>
      </c>
      <c r="HD60" s="30">
        <v>44166</v>
      </c>
      <c r="HE60" s="30">
        <v>44197</v>
      </c>
      <c r="HF60" s="30">
        <v>44228</v>
      </c>
      <c r="HG60" s="30">
        <v>44256</v>
      </c>
      <c r="HH60" s="30">
        <v>44287</v>
      </c>
      <c r="HI60" s="30">
        <v>44317</v>
      </c>
      <c r="HJ60" s="30">
        <v>44348</v>
      </c>
      <c r="HK60" s="30">
        <v>44378</v>
      </c>
      <c r="HL60" s="30">
        <v>44409</v>
      </c>
      <c r="HM60" s="30">
        <v>44440</v>
      </c>
      <c r="HN60" s="30">
        <v>44470</v>
      </c>
      <c r="HO60" s="30">
        <v>44501</v>
      </c>
      <c r="HP60" s="30">
        <v>44531</v>
      </c>
      <c r="HQ60" s="30">
        <v>44562</v>
      </c>
      <c r="HR60" s="30">
        <v>44593</v>
      </c>
      <c r="HS60" s="30">
        <v>44621</v>
      </c>
      <c r="HT60" s="30">
        <v>44652</v>
      </c>
      <c r="HU60" s="30">
        <v>44682</v>
      </c>
      <c r="HV60" s="30">
        <v>44713</v>
      </c>
      <c r="HW60" s="30">
        <v>44743</v>
      </c>
      <c r="HX60" s="120">
        <v>44774</v>
      </c>
      <c r="HY60" s="30">
        <v>44805</v>
      </c>
      <c r="HZ60" s="30">
        <v>44835</v>
      </c>
      <c r="IA60" s="30">
        <v>44866</v>
      </c>
      <c r="IB60" s="30">
        <v>44896</v>
      </c>
      <c r="IC60" s="30">
        <v>44927</v>
      </c>
      <c r="ID60" s="30">
        <v>44958</v>
      </c>
      <c r="IE60" s="30">
        <v>44986</v>
      </c>
      <c r="IF60" s="30">
        <v>45017</v>
      </c>
      <c r="IG60" s="30">
        <v>45047</v>
      </c>
      <c r="IH60" s="30">
        <v>45078</v>
      </c>
      <c r="II60" s="30">
        <v>45108</v>
      </c>
      <c r="IJ60" s="30">
        <v>45139</v>
      </c>
      <c r="IK60" s="30">
        <v>45170</v>
      </c>
      <c r="IL60" s="30">
        <v>45200</v>
      </c>
      <c r="IM60" s="30">
        <v>45231</v>
      </c>
      <c r="IN60" s="30">
        <v>45261</v>
      </c>
      <c r="IO60" s="30">
        <v>45292</v>
      </c>
      <c r="IP60" s="30">
        <v>45323</v>
      </c>
      <c r="IQ60" s="30">
        <v>45352</v>
      </c>
      <c r="IR60" s="30">
        <v>45383</v>
      </c>
      <c r="IS60" s="30">
        <v>45413</v>
      </c>
    </row>
    <row r="61" spans="1:253" ht="14.25" customHeight="1" x14ac:dyDescent="0.35">
      <c r="A61" s="192" t="s">
        <v>120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>
        <v>49</v>
      </c>
      <c r="BN61" s="4">
        <v>44</v>
      </c>
      <c r="BO61" s="4">
        <v>38</v>
      </c>
      <c r="BP61" s="4">
        <v>32</v>
      </c>
      <c r="BQ61" s="4">
        <v>22</v>
      </c>
      <c r="BR61" s="4">
        <v>37</v>
      </c>
      <c r="BS61" s="4">
        <v>48</v>
      </c>
      <c r="BT61" s="4">
        <v>41</v>
      </c>
      <c r="BU61" s="4">
        <v>63</v>
      </c>
      <c r="BV61" s="4">
        <v>57</v>
      </c>
      <c r="BW61" s="4">
        <v>59</v>
      </c>
      <c r="BX61" s="4">
        <v>65</v>
      </c>
      <c r="BY61" s="4">
        <v>63</v>
      </c>
      <c r="BZ61" s="4">
        <v>59</v>
      </c>
      <c r="CA61" s="4">
        <v>58</v>
      </c>
      <c r="CB61" s="4">
        <v>52</v>
      </c>
      <c r="CC61" s="4">
        <v>47</v>
      </c>
      <c r="CD61" s="4">
        <v>40</v>
      </c>
      <c r="CE61" s="4">
        <v>63</v>
      </c>
      <c r="CF61" s="4">
        <v>74</v>
      </c>
      <c r="CG61" s="4">
        <v>85</v>
      </c>
      <c r="CH61" s="4">
        <v>72</v>
      </c>
      <c r="CI61" s="4">
        <v>67</v>
      </c>
      <c r="CJ61" s="4">
        <v>51</v>
      </c>
      <c r="CK61" s="4">
        <v>59</v>
      </c>
      <c r="CL61" s="4">
        <v>69</v>
      </c>
      <c r="CM61" s="4">
        <v>57</v>
      </c>
      <c r="CN61" s="4">
        <v>46</v>
      </c>
      <c r="CO61" s="4">
        <v>45</v>
      </c>
      <c r="CP61" s="4">
        <v>35</v>
      </c>
      <c r="CQ61" s="4">
        <v>57</v>
      </c>
      <c r="CR61" s="4">
        <v>81</v>
      </c>
      <c r="CS61" s="4">
        <v>52</v>
      </c>
      <c r="CT61" s="4">
        <v>78</v>
      </c>
      <c r="CU61" s="4">
        <v>62</v>
      </c>
      <c r="CV61" s="4">
        <v>57</v>
      </c>
      <c r="CW61" s="4">
        <v>62</v>
      </c>
      <c r="CX61" s="4">
        <v>55</v>
      </c>
      <c r="CY61" s="4">
        <v>35</v>
      </c>
      <c r="CZ61" s="4">
        <v>49</v>
      </c>
      <c r="DA61" s="4">
        <v>56</v>
      </c>
      <c r="DB61" s="4">
        <v>54</v>
      </c>
      <c r="DC61" s="4">
        <v>77</v>
      </c>
      <c r="DD61" s="4">
        <v>75</v>
      </c>
      <c r="DE61" s="4">
        <v>87</v>
      </c>
      <c r="DF61" s="4">
        <v>81</v>
      </c>
      <c r="DG61" s="4">
        <v>67</v>
      </c>
      <c r="DH61" s="4">
        <v>69</v>
      </c>
      <c r="DI61" s="4">
        <v>84</v>
      </c>
      <c r="DJ61" s="4">
        <v>74</v>
      </c>
      <c r="DK61" s="4">
        <v>73</v>
      </c>
      <c r="DL61" s="4">
        <v>55</v>
      </c>
      <c r="DM61" s="4">
        <v>41</v>
      </c>
      <c r="DN61" s="4">
        <v>45</v>
      </c>
      <c r="DO61" s="4">
        <v>65</v>
      </c>
      <c r="DP61" s="4">
        <v>98</v>
      </c>
      <c r="DQ61" s="4">
        <v>85</v>
      </c>
      <c r="DR61" s="4">
        <v>74</v>
      </c>
      <c r="DS61" s="4">
        <v>81</v>
      </c>
      <c r="DT61" s="4">
        <v>76</v>
      </c>
      <c r="DU61" s="4">
        <v>66</v>
      </c>
      <c r="DV61" s="4">
        <v>59</v>
      </c>
      <c r="DW61" s="4">
        <v>66</v>
      </c>
      <c r="DX61" s="4">
        <v>67</v>
      </c>
      <c r="DY61" s="4">
        <v>53</v>
      </c>
      <c r="DZ61" s="4">
        <v>37</v>
      </c>
      <c r="EA61" s="4">
        <v>56</v>
      </c>
      <c r="EB61" s="4">
        <v>68</v>
      </c>
      <c r="EC61" s="4">
        <v>100</v>
      </c>
      <c r="ED61" s="4">
        <v>81</v>
      </c>
      <c r="EE61" s="4">
        <v>72</v>
      </c>
      <c r="EF61" s="4">
        <v>64</v>
      </c>
      <c r="EG61" s="4">
        <v>86</v>
      </c>
      <c r="EH61" s="4">
        <v>91</v>
      </c>
      <c r="EI61" s="4">
        <v>69</v>
      </c>
      <c r="EJ61" s="4">
        <v>98</v>
      </c>
      <c r="EK61" s="4">
        <v>54</v>
      </c>
      <c r="EL61" s="4">
        <v>57</v>
      </c>
      <c r="EM61" s="4">
        <v>68</v>
      </c>
      <c r="EN61" s="4">
        <v>85</v>
      </c>
      <c r="EO61" s="4">
        <v>126</v>
      </c>
      <c r="EP61" s="4">
        <v>105</v>
      </c>
      <c r="EQ61" s="4">
        <v>99</v>
      </c>
      <c r="ER61" s="4">
        <v>72</v>
      </c>
      <c r="ES61" s="4">
        <v>88</v>
      </c>
      <c r="ET61" s="4">
        <v>107</v>
      </c>
      <c r="EU61" s="4">
        <v>89</v>
      </c>
      <c r="EV61" s="4">
        <v>86</v>
      </c>
      <c r="EW61" s="4">
        <v>69</v>
      </c>
      <c r="EX61" s="4">
        <v>63</v>
      </c>
      <c r="EY61" s="4">
        <v>78</v>
      </c>
      <c r="EZ61" s="4">
        <v>109</v>
      </c>
      <c r="FA61" s="4">
        <v>116</v>
      </c>
      <c r="FB61" s="4">
        <v>122</v>
      </c>
      <c r="FC61" s="4">
        <v>103</v>
      </c>
      <c r="FD61" s="4">
        <v>105</v>
      </c>
      <c r="FE61" s="4">
        <v>95</v>
      </c>
      <c r="FF61" s="4">
        <v>104</v>
      </c>
      <c r="FG61" s="4">
        <v>92</v>
      </c>
      <c r="FH61" s="4">
        <v>111</v>
      </c>
      <c r="FI61" s="4">
        <v>71</v>
      </c>
      <c r="FJ61" s="4">
        <v>86</v>
      </c>
      <c r="FK61" s="4">
        <v>119</v>
      </c>
      <c r="FL61" s="4">
        <v>114</v>
      </c>
      <c r="FM61" s="4">
        <v>119</v>
      </c>
      <c r="FN61" s="4">
        <v>144</v>
      </c>
      <c r="FO61" s="4">
        <v>87</v>
      </c>
      <c r="FP61" s="4">
        <v>112</v>
      </c>
      <c r="FQ61" s="4">
        <v>110</v>
      </c>
      <c r="FR61" s="4">
        <v>112</v>
      </c>
      <c r="FS61" s="4">
        <v>101</v>
      </c>
      <c r="FT61" s="4">
        <v>107</v>
      </c>
      <c r="FU61" s="4">
        <v>73</v>
      </c>
      <c r="FV61" s="4">
        <v>60</v>
      </c>
      <c r="FW61" s="4">
        <v>118</v>
      </c>
      <c r="FX61" s="4">
        <v>133</v>
      </c>
      <c r="FY61" s="4">
        <v>148</v>
      </c>
      <c r="FZ61" s="4">
        <v>109</v>
      </c>
      <c r="GA61" s="4">
        <v>112</v>
      </c>
      <c r="GB61" s="4">
        <v>115</v>
      </c>
      <c r="GC61" s="4">
        <v>97</v>
      </c>
      <c r="GD61" s="4">
        <v>111</v>
      </c>
      <c r="GE61" s="4">
        <v>90</v>
      </c>
      <c r="GF61" s="4">
        <v>99</v>
      </c>
      <c r="GG61" s="4">
        <v>62</v>
      </c>
      <c r="GH61" s="4">
        <v>77</v>
      </c>
      <c r="GI61" s="4">
        <v>116</v>
      </c>
      <c r="GJ61" s="4">
        <v>119</v>
      </c>
      <c r="GK61" s="4">
        <v>139</v>
      </c>
      <c r="GL61" s="4">
        <v>121</v>
      </c>
      <c r="GM61" s="4">
        <v>122</v>
      </c>
      <c r="GN61" s="4">
        <v>142</v>
      </c>
      <c r="GO61" s="4">
        <v>100</v>
      </c>
      <c r="GP61" s="4">
        <v>134</v>
      </c>
      <c r="GQ61" s="4">
        <v>130</v>
      </c>
      <c r="GR61" s="4">
        <v>107</v>
      </c>
      <c r="GS61" s="4">
        <v>98</v>
      </c>
      <c r="GT61" s="4">
        <v>97</v>
      </c>
      <c r="GU61" s="4">
        <v>122</v>
      </c>
      <c r="GV61" s="4">
        <v>110</v>
      </c>
      <c r="GW61" s="4">
        <v>94</v>
      </c>
      <c r="GX61" s="4">
        <v>137</v>
      </c>
      <c r="GY61" s="4">
        <v>252</v>
      </c>
      <c r="GZ61" s="4">
        <v>183</v>
      </c>
      <c r="HA61" s="4">
        <v>201</v>
      </c>
      <c r="HB61" s="4">
        <v>171</v>
      </c>
      <c r="HC61" s="4">
        <v>152</v>
      </c>
      <c r="HD61" s="4">
        <v>149</v>
      </c>
      <c r="HE61" s="4">
        <v>145</v>
      </c>
      <c r="HF61" s="4">
        <v>137</v>
      </c>
      <c r="HG61" s="4">
        <v>176</v>
      </c>
      <c r="HH61" s="4">
        <v>167</v>
      </c>
      <c r="HI61" s="4">
        <v>153</v>
      </c>
      <c r="HJ61" s="4">
        <v>125</v>
      </c>
      <c r="HK61" s="4">
        <v>114</v>
      </c>
      <c r="HL61" s="4">
        <v>93</v>
      </c>
      <c r="HM61" s="4">
        <v>105</v>
      </c>
      <c r="HN61" s="4">
        <v>110</v>
      </c>
      <c r="HO61" s="4">
        <v>121</v>
      </c>
      <c r="HP61" s="4">
        <v>99</v>
      </c>
      <c r="HQ61" s="4">
        <v>87</v>
      </c>
      <c r="HR61" s="4">
        <v>69</v>
      </c>
      <c r="HS61" s="4">
        <v>105</v>
      </c>
      <c r="HT61" s="4">
        <v>97</v>
      </c>
      <c r="HU61" s="4">
        <v>90</v>
      </c>
      <c r="HV61" s="4">
        <v>91</v>
      </c>
      <c r="HW61" s="4">
        <v>64</v>
      </c>
      <c r="HX61" s="122">
        <v>85</v>
      </c>
      <c r="HY61" s="4">
        <v>55</v>
      </c>
      <c r="HZ61" s="4">
        <v>51</v>
      </c>
      <c r="IA61" s="4">
        <v>67</v>
      </c>
      <c r="IB61" s="4">
        <v>52</v>
      </c>
      <c r="IC61" s="4">
        <v>41</v>
      </c>
      <c r="ID61" s="4">
        <v>64</v>
      </c>
      <c r="IE61" s="4">
        <v>84</v>
      </c>
      <c r="IF61" s="4">
        <v>63</v>
      </c>
      <c r="IG61" s="4">
        <v>76</v>
      </c>
      <c r="IH61" s="4">
        <v>62</v>
      </c>
      <c r="II61" s="4">
        <v>44</v>
      </c>
      <c r="IJ61" s="122">
        <v>53</v>
      </c>
    </row>
    <row r="62" spans="1:253" ht="14.25" customHeight="1" x14ac:dyDescent="0.35">
      <c r="A62" s="192" t="s">
        <v>119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>
        <v>1579</v>
      </c>
      <c r="X62" s="4"/>
      <c r="Y62" s="4">
        <v>561862046</v>
      </c>
      <c r="Z62" s="4"/>
      <c r="AA62" s="4">
        <v>355834</v>
      </c>
      <c r="AB62" s="4"/>
      <c r="AC62" s="4">
        <v>275000</v>
      </c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>
        <v>21</v>
      </c>
      <c r="BN62" s="4">
        <v>20</v>
      </c>
      <c r="BO62" s="4">
        <v>9</v>
      </c>
      <c r="BP62" s="4">
        <v>16</v>
      </c>
      <c r="BQ62" s="4">
        <v>8</v>
      </c>
      <c r="BR62" s="4">
        <v>16</v>
      </c>
      <c r="BS62" s="4">
        <v>17</v>
      </c>
      <c r="BT62" s="4">
        <v>18</v>
      </c>
      <c r="BU62" s="4">
        <v>24</v>
      </c>
      <c r="BV62" s="4">
        <v>29</v>
      </c>
      <c r="BW62" s="4">
        <v>32</v>
      </c>
      <c r="BX62" s="4">
        <v>23</v>
      </c>
      <c r="BY62" s="4">
        <v>28</v>
      </c>
      <c r="BZ62" s="4">
        <v>20</v>
      </c>
      <c r="CA62" s="4">
        <v>26</v>
      </c>
      <c r="CB62" s="4">
        <v>20</v>
      </c>
      <c r="CC62" s="4">
        <v>12</v>
      </c>
      <c r="CD62" s="4">
        <v>13</v>
      </c>
      <c r="CE62" s="4">
        <v>23</v>
      </c>
      <c r="CF62" s="4">
        <v>35</v>
      </c>
      <c r="CG62" s="4">
        <v>33</v>
      </c>
      <c r="CH62" s="4">
        <v>38</v>
      </c>
      <c r="CI62" s="4">
        <v>35</v>
      </c>
      <c r="CJ62" s="4">
        <v>29</v>
      </c>
      <c r="CK62" s="4">
        <v>25</v>
      </c>
      <c r="CL62" s="4">
        <v>28</v>
      </c>
      <c r="CM62" s="4">
        <v>25</v>
      </c>
      <c r="CN62" s="4">
        <v>44</v>
      </c>
      <c r="CO62" s="4">
        <v>32</v>
      </c>
      <c r="CP62" s="4">
        <v>25</v>
      </c>
      <c r="CQ62" s="4">
        <v>42</v>
      </c>
      <c r="CR62" s="4">
        <v>30</v>
      </c>
      <c r="CS62" s="4">
        <v>26</v>
      </c>
      <c r="CT62" s="4">
        <v>38</v>
      </c>
      <c r="CU62" s="4">
        <v>48</v>
      </c>
      <c r="CV62" s="4">
        <v>32</v>
      </c>
      <c r="CW62" s="4">
        <v>29</v>
      </c>
      <c r="CX62" s="4">
        <v>37</v>
      </c>
      <c r="CY62" s="4">
        <v>26</v>
      </c>
      <c r="CZ62" s="4">
        <v>29</v>
      </c>
      <c r="DA62" s="4">
        <v>22</v>
      </c>
      <c r="DB62" s="4">
        <v>36</v>
      </c>
      <c r="DC62" s="4">
        <v>44</v>
      </c>
      <c r="DD62" s="4">
        <v>37</v>
      </c>
      <c r="DE62" s="4">
        <v>41</v>
      </c>
      <c r="DF62" s="4">
        <v>36</v>
      </c>
      <c r="DG62" s="4">
        <v>34</v>
      </c>
      <c r="DH62" s="4">
        <v>39</v>
      </c>
      <c r="DI62" s="4">
        <v>47</v>
      </c>
      <c r="DJ62" s="4">
        <v>32</v>
      </c>
      <c r="DK62" s="4">
        <v>30</v>
      </c>
      <c r="DL62" s="4">
        <v>25</v>
      </c>
      <c r="DM62" s="4">
        <v>31</v>
      </c>
      <c r="DN62" s="4">
        <v>34</v>
      </c>
      <c r="DO62" s="4">
        <v>40</v>
      </c>
      <c r="DP62" s="4">
        <v>48</v>
      </c>
      <c r="DQ62" s="4">
        <v>38</v>
      </c>
      <c r="DR62" s="4">
        <v>42</v>
      </c>
      <c r="DS62" s="4">
        <v>53</v>
      </c>
      <c r="DT62" s="4">
        <v>39</v>
      </c>
      <c r="DU62" s="4">
        <v>39</v>
      </c>
      <c r="DV62" s="4">
        <v>32</v>
      </c>
      <c r="DW62" s="4">
        <v>32</v>
      </c>
      <c r="DX62" s="4">
        <v>33</v>
      </c>
      <c r="DY62" s="4">
        <v>28</v>
      </c>
      <c r="DZ62" s="4">
        <v>29</v>
      </c>
      <c r="EA62" s="4">
        <v>33</v>
      </c>
      <c r="EB62" s="4">
        <v>40</v>
      </c>
      <c r="EC62" s="4">
        <v>45</v>
      </c>
      <c r="ED62" s="4">
        <v>2</v>
      </c>
      <c r="EE62" s="4">
        <v>34</v>
      </c>
      <c r="EF62" s="4">
        <v>40</v>
      </c>
      <c r="EG62" s="4">
        <v>39</v>
      </c>
      <c r="EH62" s="4">
        <v>29</v>
      </c>
      <c r="EI62" s="4">
        <v>31</v>
      </c>
      <c r="EJ62" s="4">
        <v>29</v>
      </c>
      <c r="EK62" s="4">
        <v>23</v>
      </c>
      <c r="EL62" s="4">
        <v>28</v>
      </c>
      <c r="EM62" s="4">
        <v>44</v>
      </c>
      <c r="EN62" s="4">
        <v>35</v>
      </c>
      <c r="EO62" s="4">
        <v>49</v>
      </c>
      <c r="EP62" s="4">
        <v>36</v>
      </c>
      <c r="EQ62" s="4">
        <v>48</v>
      </c>
      <c r="ER62" s="4">
        <v>45</v>
      </c>
      <c r="ES62" s="4">
        <v>35</v>
      </c>
      <c r="ET62" s="4">
        <v>33</v>
      </c>
      <c r="EU62" s="4">
        <v>31</v>
      </c>
      <c r="EV62" s="4">
        <v>31</v>
      </c>
      <c r="EW62" s="4">
        <v>48</v>
      </c>
      <c r="EX62" s="4">
        <v>18</v>
      </c>
      <c r="EY62" s="4">
        <v>33</v>
      </c>
      <c r="EZ62" s="4">
        <v>23</v>
      </c>
      <c r="FA62" s="4">
        <v>31</v>
      </c>
      <c r="FB62" s="4">
        <v>29</v>
      </c>
      <c r="FC62" s="4">
        <v>31</v>
      </c>
      <c r="FD62" s="4">
        <v>30</v>
      </c>
      <c r="FE62" s="4">
        <v>33</v>
      </c>
      <c r="FF62" s="4">
        <v>26</v>
      </c>
      <c r="FG62" s="4">
        <v>26</v>
      </c>
      <c r="FH62" s="4">
        <v>26</v>
      </c>
      <c r="FI62" s="4">
        <v>19</v>
      </c>
      <c r="FJ62" s="4">
        <v>20</v>
      </c>
      <c r="FK62" s="4">
        <v>33</v>
      </c>
      <c r="FL62" s="4">
        <v>23</v>
      </c>
      <c r="FM62" s="4">
        <v>40</v>
      </c>
      <c r="FN62" s="4">
        <v>30</v>
      </c>
      <c r="FO62" s="4">
        <v>21</v>
      </c>
      <c r="FP62" s="4">
        <v>30</v>
      </c>
      <c r="FQ62" s="4">
        <v>26</v>
      </c>
      <c r="FR62" s="4">
        <v>28</v>
      </c>
      <c r="FS62" s="4">
        <v>30</v>
      </c>
      <c r="FT62" s="4">
        <v>21</v>
      </c>
      <c r="FU62" s="4">
        <v>21</v>
      </c>
      <c r="FV62" s="4">
        <v>15</v>
      </c>
      <c r="FW62" s="4">
        <v>31</v>
      </c>
      <c r="FX62" s="4">
        <v>23</v>
      </c>
      <c r="FY62" s="4">
        <v>27</v>
      </c>
      <c r="FZ62" s="4">
        <v>33</v>
      </c>
      <c r="GA62" s="4">
        <v>21</v>
      </c>
      <c r="GB62" s="4">
        <v>35</v>
      </c>
      <c r="GC62" s="4">
        <v>22</v>
      </c>
      <c r="GD62" s="4">
        <v>31</v>
      </c>
      <c r="GE62" s="4">
        <v>17</v>
      </c>
      <c r="GF62" s="4">
        <v>21</v>
      </c>
      <c r="GG62" s="4">
        <v>23</v>
      </c>
      <c r="GH62" s="4">
        <v>22</v>
      </c>
      <c r="GI62" s="4">
        <v>24</v>
      </c>
      <c r="GJ62" s="4">
        <v>31</v>
      </c>
      <c r="GK62" s="4">
        <v>29</v>
      </c>
      <c r="GL62" s="4">
        <v>27</v>
      </c>
      <c r="GM62" s="4">
        <v>33</v>
      </c>
      <c r="GN62" s="4">
        <v>29</v>
      </c>
      <c r="GO62" s="4">
        <v>29</v>
      </c>
      <c r="GP62" s="4">
        <v>17</v>
      </c>
      <c r="GQ62" s="4">
        <v>26</v>
      </c>
      <c r="GR62" s="4">
        <v>20</v>
      </c>
      <c r="GS62" s="4">
        <v>20</v>
      </c>
      <c r="GT62" s="4">
        <v>24</v>
      </c>
      <c r="GU62" s="4">
        <v>29</v>
      </c>
      <c r="GV62" s="4">
        <v>13</v>
      </c>
      <c r="GW62" s="4">
        <v>18</v>
      </c>
      <c r="GX62" s="4">
        <v>39</v>
      </c>
      <c r="GY62" s="4">
        <v>37</v>
      </c>
      <c r="GZ62" s="4">
        <v>27</v>
      </c>
      <c r="HA62" s="4">
        <v>28</v>
      </c>
      <c r="HB62" s="4">
        <v>37</v>
      </c>
      <c r="HC62" s="4">
        <v>15</v>
      </c>
      <c r="HD62" s="4">
        <v>20</v>
      </c>
      <c r="HE62" s="4">
        <v>15</v>
      </c>
      <c r="HF62" s="4">
        <v>13</v>
      </c>
      <c r="HG62" s="4">
        <v>30</v>
      </c>
      <c r="HH62" s="4">
        <v>27</v>
      </c>
      <c r="HI62" s="4">
        <v>31</v>
      </c>
      <c r="HJ62" s="4">
        <v>22</v>
      </c>
      <c r="HK62" s="4">
        <v>20</v>
      </c>
      <c r="HL62" s="4">
        <v>23</v>
      </c>
      <c r="HM62" s="4">
        <v>15</v>
      </c>
      <c r="HN62" s="4">
        <v>13</v>
      </c>
      <c r="HO62" s="4">
        <v>18</v>
      </c>
      <c r="HP62" s="4">
        <v>9</v>
      </c>
      <c r="HQ62" s="4">
        <v>8</v>
      </c>
      <c r="HR62" s="4">
        <v>6</v>
      </c>
      <c r="HS62" s="4">
        <v>20</v>
      </c>
      <c r="HT62" s="4">
        <v>7</v>
      </c>
      <c r="HU62" s="4">
        <v>3</v>
      </c>
      <c r="HV62" s="4">
        <v>12</v>
      </c>
      <c r="HW62" s="4">
        <v>11</v>
      </c>
      <c r="HX62" s="122">
        <v>14</v>
      </c>
      <c r="HY62" s="4">
        <v>7</v>
      </c>
      <c r="HZ62" s="4">
        <v>9</v>
      </c>
      <c r="IA62" s="4">
        <v>8</v>
      </c>
      <c r="IB62" s="4">
        <v>9</v>
      </c>
      <c r="IC62" s="4">
        <v>2</v>
      </c>
      <c r="ID62" s="4">
        <v>12</v>
      </c>
      <c r="IE62" s="4">
        <v>2</v>
      </c>
      <c r="IF62" s="4">
        <v>12</v>
      </c>
      <c r="IG62" s="4">
        <v>6</v>
      </c>
      <c r="IH62" s="4">
        <v>11</v>
      </c>
      <c r="II62" s="4">
        <v>10</v>
      </c>
      <c r="IJ62" s="122">
        <v>12</v>
      </c>
    </row>
    <row r="63" spans="1:253" ht="14.25" customHeight="1" x14ac:dyDescent="0.35">
      <c r="A63" s="192" t="s">
        <v>118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>
        <v>1570</v>
      </c>
      <c r="X63" s="4"/>
      <c r="Y63" s="4">
        <v>564310631</v>
      </c>
      <c r="Z63" s="4"/>
      <c r="AA63" s="4">
        <v>359433</v>
      </c>
      <c r="AB63" s="4"/>
      <c r="AC63" s="4">
        <v>280000</v>
      </c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>
        <v>15</v>
      </c>
      <c r="BN63" s="4">
        <v>14</v>
      </c>
      <c r="BO63" s="4">
        <v>11</v>
      </c>
      <c r="BP63" s="4">
        <v>14</v>
      </c>
      <c r="BQ63" s="4">
        <v>10</v>
      </c>
      <c r="BR63" s="4">
        <v>11</v>
      </c>
      <c r="BS63" s="4">
        <v>14</v>
      </c>
      <c r="BT63" s="4">
        <v>17</v>
      </c>
      <c r="BU63" s="4">
        <v>15</v>
      </c>
      <c r="BV63" s="4">
        <v>16</v>
      </c>
      <c r="BW63" s="4">
        <v>8</v>
      </c>
      <c r="BX63" s="4">
        <v>10</v>
      </c>
      <c r="BY63" s="4">
        <v>7</v>
      </c>
      <c r="BZ63" s="4">
        <v>18</v>
      </c>
      <c r="CA63" s="4">
        <v>16</v>
      </c>
      <c r="CB63" s="4">
        <v>16</v>
      </c>
      <c r="CC63" s="4">
        <v>15</v>
      </c>
      <c r="CD63" s="4">
        <v>15</v>
      </c>
      <c r="CE63" s="4">
        <v>18</v>
      </c>
      <c r="CF63" s="4">
        <v>19</v>
      </c>
      <c r="CG63" s="4">
        <v>24</v>
      </c>
      <c r="CH63" s="4">
        <v>16</v>
      </c>
      <c r="CI63" s="4">
        <v>19</v>
      </c>
      <c r="CJ63" s="4">
        <v>15</v>
      </c>
      <c r="CK63" s="4">
        <v>14</v>
      </c>
      <c r="CL63" s="4">
        <v>12</v>
      </c>
      <c r="CM63" s="4">
        <v>17</v>
      </c>
      <c r="CN63" s="4">
        <v>21</v>
      </c>
      <c r="CO63" s="4">
        <v>12</v>
      </c>
      <c r="CP63" s="4">
        <v>15</v>
      </c>
      <c r="CQ63" s="4">
        <v>18</v>
      </c>
      <c r="CR63" s="4">
        <v>19</v>
      </c>
      <c r="CS63" s="4">
        <v>32</v>
      </c>
      <c r="CT63" s="4">
        <v>15</v>
      </c>
      <c r="CU63" s="4">
        <v>7</v>
      </c>
      <c r="CV63" s="4">
        <v>9</v>
      </c>
      <c r="CW63" s="4">
        <v>8</v>
      </c>
      <c r="CX63" s="4">
        <v>11</v>
      </c>
      <c r="CY63" s="4">
        <v>7</v>
      </c>
      <c r="CZ63" s="4">
        <v>10</v>
      </c>
      <c r="DA63" s="4">
        <v>10</v>
      </c>
      <c r="DB63" s="4">
        <v>14</v>
      </c>
      <c r="DC63" s="4">
        <v>28</v>
      </c>
      <c r="DD63" s="4">
        <v>8</v>
      </c>
      <c r="DE63" s="4">
        <v>22</v>
      </c>
      <c r="DF63" s="4">
        <v>13</v>
      </c>
      <c r="DG63" s="4">
        <v>11</v>
      </c>
      <c r="DH63" s="4">
        <v>7</v>
      </c>
      <c r="DI63" s="4">
        <v>9</v>
      </c>
      <c r="DJ63" s="4">
        <v>17</v>
      </c>
      <c r="DK63" s="4">
        <v>17</v>
      </c>
      <c r="DL63" s="4">
        <v>18</v>
      </c>
      <c r="DM63" s="4">
        <v>10</v>
      </c>
      <c r="DN63" s="4">
        <v>6</v>
      </c>
      <c r="DO63" s="4">
        <v>19</v>
      </c>
      <c r="DP63" s="4">
        <v>11</v>
      </c>
      <c r="DQ63" s="4">
        <v>17</v>
      </c>
      <c r="DR63" s="4">
        <v>15</v>
      </c>
      <c r="DS63" s="4">
        <v>13</v>
      </c>
      <c r="DT63" s="4">
        <v>13</v>
      </c>
      <c r="DU63" s="4">
        <v>15</v>
      </c>
      <c r="DV63" s="4">
        <v>11</v>
      </c>
      <c r="DW63" s="4">
        <v>10</v>
      </c>
      <c r="DX63" s="4">
        <v>15</v>
      </c>
      <c r="DY63" s="4">
        <v>18</v>
      </c>
      <c r="DZ63" s="4">
        <v>11</v>
      </c>
      <c r="EA63" s="4">
        <v>12</v>
      </c>
      <c r="EB63" s="4">
        <v>21</v>
      </c>
      <c r="EC63" s="4">
        <v>30</v>
      </c>
      <c r="ED63" s="4">
        <v>14</v>
      </c>
      <c r="EE63" s="4">
        <v>7</v>
      </c>
      <c r="EF63" s="4">
        <v>15</v>
      </c>
      <c r="EG63" s="4">
        <v>10</v>
      </c>
      <c r="EH63" s="4">
        <v>14</v>
      </c>
      <c r="EI63" s="4">
        <v>11</v>
      </c>
      <c r="EJ63" s="4">
        <v>14</v>
      </c>
      <c r="EK63" s="4">
        <v>15</v>
      </c>
      <c r="EL63" s="4">
        <v>14</v>
      </c>
      <c r="EM63" s="4">
        <v>16</v>
      </c>
      <c r="EN63" s="4">
        <v>18</v>
      </c>
      <c r="EO63" s="4">
        <v>12</v>
      </c>
      <c r="EP63" s="4">
        <v>28</v>
      </c>
      <c r="EQ63" s="4">
        <v>13</v>
      </c>
      <c r="ER63" s="4">
        <v>22</v>
      </c>
      <c r="ES63" s="4">
        <v>10</v>
      </c>
      <c r="ET63" s="4">
        <v>13</v>
      </c>
      <c r="EU63" s="4">
        <v>11</v>
      </c>
      <c r="EV63" s="4">
        <v>19</v>
      </c>
      <c r="EW63" s="4">
        <v>16</v>
      </c>
      <c r="EX63" s="4">
        <v>4</v>
      </c>
      <c r="EY63" s="4">
        <v>14</v>
      </c>
      <c r="EZ63" s="4">
        <v>15</v>
      </c>
      <c r="FA63" s="4">
        <v>18</v>
      </c>
      <c r="FB63" s="4">
        <v>18</v>
      </c>
      <c r="FC63" s="4">
        <v>14</v>
      </c>
      <c r="FD63" s="4">
        <v>17</v>
      </c>
      <c r="FE63" s="4">
        <v>21</v>
      </c>
      <c r="FF63" s="4">
        <v>7</v>
      </c>
      <c r="FG63" s="4">
        <v>16</v>
      </c>
      <c r="FH63" s="4">
        <v>21</v>
      </c>
      <c r="FI63" s="4">
        <v>16</v>
      </c>
      <c r="FJ63" s="4">
        <v>7</v>
      </c>
      <c r="FK63" s="4">
        <v>17</v>
      </c>
      <c r="FL63" s="4">
        <v>30</v>
      </c>
      <c r="FM63" s="4">
        <v>24</v>
      </c>
      <c r="FN63" s="4">
        <v>25</v>
      </c>
      <c r="FO63" s="4">
        <v>19</v>
      </c>
      <c r="FP63" s="4">
        <v>18</v>
      </c>
      <c r="FQ63" s="4">
        <v>19</v>
      </c>
      <c r="FR63" s="4">
        <v>22</v>
      </c>
      <c r="FS63" s="4">
        <v>24</v>
      </c>
      <c r="FT63" s="4">
        <v>18</v>
      </c>
      <c r="FU63" s="4">
        <v>14</v>
      </c>
      <c r="FV63" s="4">
        <v>6</v>
      </c>
      <c r="FW63" s="4">
        <v>21</v>
      </c>
      <c r="FX63" s="4">
        <v>18</v>
      </c>
      <c r="FY63" s="4">
        <v>28</v>
      </c>
      <c r="FZ63" s="4">
        <v>27</v>
      </c>
      <c r="GA63" s="4">
        <v>26</v>
      </c>
      <c r="GB63" s="4">
        <v>28</v>
      </c>
      <c r="GC63" s="4">
        <v>12</v>
      </c>
      <c r="GD63" s="4">
        <v>18</v>
      </c>
      <c r="GE63" s="4">
        <v>18</v>
      </c>
      <c r="GF63" s="4">
        <v>23</v>
      </c>
      <c r="GG63" s="4">
        <v>21</v>
      </c>
      <c r="GH63" s="4">
        <v>15</v>
      </c>
      <c r="GI63" s="4">
        <v>30</v>
      </c>
      <c r="GJ63" s="4">
        <v>28</v>
      </c>
      <c r="GK63" s="4">
        <v>33</v>
      </c>
      <c r="GL63" s="4">
        <v>28</v>
      </c>
      <c r="GM63" s="4">
        <v>18</v>
      </c>
      <c r="GN63" s="4">
        <v>18</v>
      </c>
      <c r="GO63" s="4">
        <v>17</v>
      </c>
      <c r="GP63" s="4">
        <v>24</v>
      </c>
      <c r="GQ63" s="4">
        <v>30</v>
      </c>
      <c r="GR63" s="4">
        <v>32</v>
      </c>
      <c r="GS63" s="4">
        <v>18</v>
      </c>
      <c r="GT63" s="4">
        <v>15</v>
      </c>
      <c r="GU63" s="4">
        <v>31</v>
      </c>
      <c r="GV63" s="4">
        <v>22</v>
      </c>
      <c r="GW63" s="4">
        <v>25</v>
      </c>
      <c r="GX63" s="4">
        <v>29</v>
      </c>
      <c r="GY63" s="4">
        <v>66</v>
      </c>
      <c r="GZ63" s="4">
        <v>82</v>
      </c>
      <c r="HA63" s="4">
        <v>87</v>
      </c>
      <c r="HB63" s="4">
        <v>109</v>
      </c>
      <c r="HC63" s="4">
        <v>75</v>
      </c>
      <c r="HD63" s="4">
        <v>89</v>
      </c>
      <c r="HE63" s="4">
        <v>65</v>
      </c>
      <c r="HF63" s="4">
        <v>53</v>
      </c>
      <c r="HG63" s="4">
        <v>83</v>
      </c>
      <c r="HH63" s="4">
        <v>74</v>
      </c>
      <c r="HI63" s="4">
        <v>75</v>
      </c>
      <c r="HJ63" s="4">
        <v>86</v>
      </c>
      <c r="HK63" s="4">
        <v>73</v>
      </c>
      <c r="HL63" s="4">
        <v>66</v>
      </c>
      <c r="HM63" s="4">
        <v>56</v>
      </c>
      <c r="HN63" s="4">
        <v>74</v>
      </c>
      <c r="HO63" s="4">
        <v>61</v>
      </c>
      <c r="HP63" s="4">
        <v>61</v>
      </c>
      <c r="HQ63" s="4">
        <v>52</v>
      </c>
      <c r="HR63" s="4">
        <v>42</v>
      </c>
      <c r="HS63" s="4">
        <v>80</v>
      </c>
      <c r="HT63" s="4">
        <v>77</v>
      </c>
      <c r="HU63" s="4">
        <v>71</v>
      </c>
      <c r="HV63" s="4">
        <v>68</v>
      </c>
      <c r="HW63" s="4">
        <v>46</v>
      </c>
      <c r="HX63" s="122">
        <v>55</v>
      </c>
      <c r="HY63" s="4">
        <v>56</v>
      </c>
      <c r="HZ63" s="4">
        <v>45</v>
      </c>
      <c r="IA63" s="4">
        <v>48</v>
      </c>
      <c r="IB63" s="4">
        <v>35</v>
      </c>
      <c r="IC63" s="4">
        <v>27</v>
      </c>
      <c r="ID63" s="4">
        <v>39</v>
      </c>
      <c r="IE63" s="4">
        <v>57</v>
      </c>
      <c r="IF63" s="4">
        <v>48</v>
      </c>
      <c r="IG63" s="4">
        <v>57</v>
      </c>
      <c r="IH63" s="4">
        <v>53</v>
      </c>
      <c r="II63" s="4">
        <v>39</v>
      </c>
      <c r="IJ63" s="122">
        <v>40</v>
      </c>
    </row>
    <row r="64" spans="1:253" ht="14.25" customHeight="1" x14ac:dyDescent="0.35">
      <c r="A64" s="192" t="s">
        <v>117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>
        <v>8</v>
      </c>
      <c r="BN64" s="4">
        <v>7</v>
      </c>
      <c r="BO64" s="4">
        <v>2</v>
      </c>
      <c r="BP64" s="4">
        <v>7</v>
      </c>
      <c r="BQ64" s="4">
        <v>2</v>
      </c>
      <c r="BR64" s="4">
        <v>4</v>
      </c>
      <c r="BS64" s="4">
        <v>5</v>
      </c>
      <c r="BT64" s="4">
        <v>5</v>
      </c>
      <c r="BU64" s="4">
        <v>9</v>
      </c>
      <c r="BV64" s="4">
        <v>12</v>
      </c>
      <c r="BW64" s="4">
        <v>6</v>
      </c>
      <c r="BX64" s="4">
        <v>7</v>
      </c>
      <c r="BY64" s="4">
        <v>6</v>
      </c>
      <c r="BZ64" s="4">
        <v>9</v>
      </c>
      <c r="CA64" s="4">
        <v>6</v>
      </c>
      <c r="CB64" s="4">
        <v>12</v>
      </c>
      <c r="CC64" s="4">
        <v>12</v>
      </c>
      <c r="CD64" s="4">
        <v>4</v>
      </c>
      <c r="CE64" s="4">
        <v>9</v>
      </c>
      <c r="CF64" s="4">
        <v>8</v>
      </c>
      <c r="CG64" s="4">
        <v>9</v>
      </c>
      <c r="CH64" s="4">
        <v>11</v>
      </c>
      <c r="CI64" s="4">
        <v>4</v>
      </c>
      <c r="CJ64" s="4">
        <v>5</v>
      </c>
      <c r="CK64" s="4">
        <v>8</v>
      </c>
      <c r="CL64" s="4">
        <v>6</v>
      </c>
      <c r="CM64" s="4">
        <v>5</v>
      </c>
      <c r="CN64" s="4">
        <v>14</v>
      </c>
      <c r="CO64" s="4">
        <v>8</v>
      </c>
      <c r="CP64" s="4">
        <v>10</v>
      </c>
      <c r="CQ64" s="4">
        <v>12</v>
      </c>
      <c r="CR64" s="4">
        <v>7</v>
      </c>
      <c r="CS64" s="4">
        <v>12</v>
      </c>
      <c r="CT64" s="4">
        <v>11</v>
      </c>
      <c r="CU64" s="4">
        <v>9</v>
      </c>
      <c r="CV64" s="4">
        <v>7</v>
      </c>
      <c r="CW64" s="4">
        <v>14</v>
      </c>
      <c r="CX64" s="4">
        <v>6</v>
      </c>
      <c r="CY64" s="4">
        <v>6</v>
      </c>
      <c r="CZ64" s="4">
        <v>14</v>
      </c>
      <c r="DA64" s="4">
        <v>7</v>
      </c>
      <c r="DB64" s="4">
        <v>7</v>
      </c>
      <c r="DC64" s="4">
        <v>21</v>
      </c>
      <c r="DD64" s="4">
        <v>11</v>
      </c>
      <c r="DE64" s="4">
        <v>13</v>
      </c>
      <c r="DF64" s="4">
        <v>13</v>
      </c>
      <c r="DG64" s="4">
        <v>9</v>
      </c>
      <c r="DH64" s="4">
        <v>10</v>
      </c>
      <c r="DI64" s="4">
        <v>6</v>
      </c>
      <c r="DJ64" s="4">
        <v>11</v>
      </c>
      <c r="DK64" s="4">
        <v>9</v>
      </c>
      <c r="DL64" s="4">
        <v>11</v>
      </c>
      <c r="DM64" s="4">
        <v>7</v>
      </c>
      <c r="DN64" s="4">
        <v>6</v>
      </c>
      <c r="DO64" s="4">
        <v>11</v>
      </c>
      <c r="DP64" s="4">
        <v>9</v>
      </c>
      <c r="DQ64" s="4">
        <v>14</v>
      </c>
      <c r="DR64" s="4">
        <v>14</v>
      </c>
      <c r="DS64" s="4">
        <v>14</v>
      </c>
      <c r="DT64" s="4">
        <v>8</v>
      </c>
      <c r="DU64" s="4">
        <v>7</v>
      </c>
      <c r="DV64" s="4">
        <v>12</v>
      </c>
      <c r="DW64" s="4">
        <v>7</v>
      </c>
      <c r="DX64" s="4">
        <v>10</v>
      </c>
      <c r="DY64" s="4">
        <v>8</v>
      </c>
      <c r="DZ64" s="4">
        <v>9</v>
      </c>
      <c r="EA64" s="4">
        <v>11</v>
      </c>
      <c r="EB64" s="4">
        <v>20</v>
      </c>
      <c r="EC64" s="4">
        <v>17</v>
      </c>
      <c r="ED64" s="4">
        <v>13</v>
      </c>
      <c r="EE64" s="4">
        <v>8</v>
      </c>
      <c r="EF64" s="4">
        <v>3</v>
      </c>
      <c r="EG64" s="4">
        <v>7</v>
      </c>
      <c r="EH64" s="4">
        <v>10</v>
      </c>
      <c r="EI64" s="4">
        <v>7</v>
      </c>
      <c r="EJ64" s="4">
        <v>16</v>
      </c>
      <c r="EK64" s="4">
        <v>4</v>
      </c>
      <c r="EL64" s="4">
        <v>6</v>
      </c>
      <c r="EM64" s="4">
        <v>12</v>
      </c>
      <c r="EN64" s="4">
        <v>15</v>
      </c>
      <c r="EO64" s="4">
        <v>14</v>
      </c>
      <c r="EP64" s="4">
        <v>16</v>
      </c>
      <c r="EQ64" s="4">
        <v>11</v>
      </c>
      <c r="ER64" s="4">
        <v>7</v>
      </c>
      <c r="ES64" s="4">
        <v>10</v>
      </c>
      <c r="ET64" s="4">
        <v>5</v>
      </c>
      <c r="EU64" s="4">
        <v>12</v>
      </c>
      <c r="EV64" s="4">
        <v>12</v>
      </c>
      <c r="EW64" s="4">
        <v>12</v>
      </c>
      <c r="EX64" s="4">
        <v>7</v>
      </c>
      <c r="EY64" s="4">
        <v>13</v>
      </c>
      <c r="EZ64" s="4">
        <v>11</v>
      </c>
      <c r="FA64" s="4">
        <v>10</v>
      </c>
      <c r="FB64" s="4">
        <v>16</v>
      </c>
      <c r="FC64" s="4">
        <v>7</v>
      </c>
      <c r="FD64" s="4">
        <v>7</v>
      </c>
      <c r="FE64" s="4">
        <v>10</v>
      </c>
      <c r="FF64" s="4">
        <v>8</v>
      </c>
      <c r="FG64" s="4">
        <v>6</v>
      </c>
      <c r="FH64" s="4">
        <v>15</v>
      </c>
      <c r="FI64" s="4">
        <v>6</v>
      </c>
      <c r="FJ64" s="4">
        <v>15</v>
      </c>
      <c r="FK64" s="4">
        <v>11</v>
      </c>
      <c r="FL64" s="4">
        <v>13</v>
      </c>
      <c r="FM64" s="4">
        <v>20</v>
      </c>
      <c r="FN64" s="4">
        <v>17</v>
      </c>
      <c r="FO64" s="4">
        <v>9</v>
      </c>
      <c r="FP64" s="4">
        <v>11</v>
      </c>
      <c r="FQ64" s="4">
        <v>7</v>
      </c>
      <c r="FR64" s="4">
        <v>4</v>
      </c>
      <c r="FS64" s="4">
        <v>9</v>
      </c>
      <c r="FT64" s="4">
        <v>18</v>
      </c>
      <c r="FU64" s="4">
        <v>10</v>
      </c>
      <c r="FV64" s="4">
        <v>8</v>
      </c>
      <c r="FW64" s="4">
        <v>17</v>
      </c>
      <c r="FX64" s="4">
        <v>12</v>
      </c>
      <c r="FY64" s="4">
        <v>16</v>
      </c>
      <c r="FZ64" s="4">
        <v>19</v>
      </c>
      <c r="GA64" s="4">
        <v>13</v>
      </c>
      <c r="GB64" s="4">
        <v>11</v>
      </c>
      <c r="GC64" s="4">
        <v>11</v>
      </c>
      <c r="GD64" s="4">
        <v>16</v>
      </c>
      <c r="GE64" s="4">
        <v>10</v>
      </c>
      <c r="GF64" s="4">
        <v>23</v>
      </c>
      <c r="GG64" s="4">
        <v>11</v>
      </c>
      <c r="GH64" s="4">
        <v>9</v>
      </c>
      <c r="GI64" s="4">
        <v>14</v>
      </c>
      <c r="GJ64" s="4">
        <v>11</v>
      </c>
      <c r="GK64" s="4">
        <v>16</v>
      </c>
      <c r="GL64" s="4">
        <v>14</v>
      </c>
      <c r="GM64" s="4">
        <v>12</v>
      </c>
      <c r="GN64" s="4">
        <v>12</v>
      </c>
      <c r="GO64" s="4">
        <v>16</v>
      </c>
      <c r="GP64" s="4">
        <v>14</v>
      </c>
      <c r="GQ64" s="4">
        <v>20</v>
      </c>
      <c r="GR64" s="4">
        <v>15</v>
      </c>
      <c r="GS64" s="4">
        <v>11</v>
      </c>
      <c r="GT64" s="4">
        <v>10</v>
      </c>
      <c r="GU64" s="4">
        <v>17</v>
      </c>
      <c r="GV64" s="4">
        <v>9</v>
      </c>
      <c r="GW64" s="4">
        <v>12</v>
      </c>
      <c r="GX64" s="4">
        <v>16</v>
      </c>
      <c r="GY64" s="4">
        <v>41</v>
      </c>
      <c r="GZ64" s="4">
        <v>26</v>
      </c>
      <c r="HA64" s="4">
        <v>42</v>
      </c>
      <c r="HB64" s="4">
        <v>55</v>
      </c>
      <c r="HC64" s="4">
        <v>64</v>
      </c>
      <c r="HD64" s="4">
        <v>57</v>
      </c>
      <c r="HE64" s="4">
        <v>38</v>
      </c>
      <c r="HF64" s="4">
        <v>35</v>
      </c>
      <c r="HG64" s="4">
        <v>88</v>
      </c>
      <c r="HH64" s="4">
        <v>80</v>
      </c>
      <c r="HI64" s="4">
        <v>78</v>
      </c>
      <c r="HJ64" s="4">
        <v>88</v>
      </c>
      <c r="HK64" s="4">
        <v>56</v>
      </c>
      <c r="HL64" s="4">
        <v>52</v>
      </c>
      <c r="HM64" s="4">
        <v>54</v>
      </c>
      <c r="HN64" s="4">
        <v>56</v>
      </c>
      <c r="HO64" s="4">
        <v>67</v>
      </c>
      <c r="HP64" s="4">
        <v>70</v>
      </c>
      <c r="HQ64" s="4">
        <v>78</v>
      </c>
      <c r="HR64" s="4">
        <v>63</v>
      </c>
      <c r="HS64" s="4">
        <v>95</v>
      </c>
      <c r="HT64" s="4">
        <v>84</v>
      </c>
      <c r="HU64" s="4">
        <v>83</v>
      </c>
      <c r="HV64" s="4">
        <v>64</v>
      </c>
      <c r="HW64" s="4">
        <v>50</v>
      </c>
      <c r="HX64" s="122">
        <v>47</v>
      </c>
      <c r="HY64" s="4">
        <v>49</v>
      </c>
      <c r="HZ64" s="4">
        <v>56</v>
      </c>
      <c r="IA64" s="4">
        <v>38</v>
      </c>
      <c r="IB64" s="4">
        <v>35</v>
      </c>
      <c r="IC64" s="4">
        <v>31</v>
      </c>
      <c r="ID64" s="4">
        <v>22</v>
      </c>
      <c r="IE64" s="4">
        <v>50</v>
      </c>
      <c r="IF64" s="4">
        <v>43</v>
      </c>
      <c r="IG64" s="4">
        <v>46</v>
      </c>
      <c r="IH64" s="4">
        <v>63</v>
      </c>
      <c r="II64" s="4">
        <v>33</v>
      </c>
      <c r="IJ64" s="122">
        <v>34</v>
      </c>
    </row>
    <row r="65" spans="1:253" ht="14.25" customHeight="1" x14ac:dyDescent="0.35">
      <c r="A65" s="208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>
        <f t="shared" ref="CL65:HJ65" si="52">SUM(CL61:CL64)</f>
        <v>115</v>
      </c>
      <c r="CM65" s="13">
        <f t="shared" si="52"/>
        <v>104</v>
      </c>
      <c r="CN65" s="13">
        <f t="shared" si="52"/>
        <v>125</v>
      </c>
      <c r="CO65" s="13">
        <f t="shared" si="52"/>
        <v>97</v>
      </c>
      <c r="CP65" s="13">
        <f t="shared" si="52"/>
        <v>85</v>
      </c>
      <c r="CQ65" s="13">
        <f t="shared" si="52"/>
        <v>129</v>
      </c>
      <c r="CR65" s="13">
        <f t="shared" si="52"/>
        <v>137</v>
      </c>
      <c r="CS65" s="13">
        <f t="shared" si="52"/>
        <v>122</v>
      </c>
      <c r="CT65" s="13">
        <f t="shared" si="52"/>
        <v>142</v>
      </c>
      <c r="CU65" s="13">
        <f t="shared" si="52"/>
        <v>126</v>
      </c>
      <c r="CV65" s="13">
        <f t="shared" si="52"/>
        <v>105</v>
      </c>
      <c r="CW65" s="13">
        <f t="shared" si="52"/>
        <v>113</v>
      </c>
      <c r="CX65" s="13">
        <f t="shared" si="52"/>
        <v>109</v>
      </c>
      <c r="CY65" s="13">
        <f t="shared" si="52"/>
        <v>74</v>
      </c>
      <c r="CZ65" s="13">
        <f t="shared" si="52"/>
        <v>102</v>
      </c>
      <c r="DA65" s="13">
        <f t="shared" si="52"/>
        <v>95</v>
      </c>
      <c r="DB65" s="13">
        <f t="shared" si="52"/>
        <v>111</v>
      </c>
      <c r="DC65" s="13">
        <f t="shared" si="52"/>
        <v>170</v>
      </c>
      <c r="DD65" s="13">
        <f t="shared" si="52"/>
        <v>131</v>
      </c>
      <c r="DE65" s="13">
        <f t="shared" si="52"/>
        <v>163</v>
      </c>
      <c r="DF65" s="13">
        <f t="shared" si="52"/>
        <v>143</v>
      </c>
      <c r="DG65" s="13">
        <f t="shared" si="52"/>
        <v>121</v>
      </c>
      <c r="DH65" s="13">
        <f t="shared" si="52"/>
        <v>125</v>
      </c>
      <c r="DI65" s="13">
        <f t="shared" si="52"/>
        <v>146</v>
      </c>
      <c r="DJ65" s="13">
        <f t="shared" si="52"/>
        <v>134</v>
      </c>
      <c r="DK65" s="13">
        <f t="shared" si="52"/>
        <v>129</v>
      </c>
      <c r="DL65" s="13">
        <f t="shared" si="52"/>
        <v>109</v>
      </c>
      <c r="DM65" s="13">
        <f t="shared" si="52"/>
        <v>89</v>
      </c>
      <c r="DN65" s="13">
        <f t="shared" si="52"/>
        <v>91</v>
      </c>
      <c r="DO65" s="13">
        <f t="shared" si="52"/>
        <v>135</v>
      </c>
      <c r="DP65" s="13">
        <f t="shared" si="52"/>
        <v>166</v>
      </c>
      <c r="DQ65" s="13">
        <f t="shared" si="52"/>
        <v>154</v>
      </c>
      <c r="DR65" s="13">
        <f t="shared" si="52"/>
        <v>145</v>
      </c>
      <c r="DS65" s="13">
        <f t="shared" si="52"/>
        <v>161</v>
      </c>
      <c r="DT65" s="13">
        <f t="shared" si="52"/>
        <v>136</v>
      </c>
      <c r="DU65" s="13">
        <f t="shared" si="52"/>
        <v>127</v>
      </c>
      <c r="DV65" s="13">
        <f t="shared" si="52"/>
        <v>114</v>
      </c>
      <c r="DW65" s="13">
        <f t="shared" si="52"/>
        <v>115</v>
      </c>
      <c r="DX65" s="13">
        <f t="shared" si="52"/>
        <v>125</v>
      </c>
      <c r="DY65" s="13">
        <f t="shared" si="52"/>
        <v>107</v>
      </c>
      <c r="DZ65" s="13">
        <f t="shared" si="52"/>
        <v>86</v>
      </c>
      <c r="EA65" s="13">
        <f t="shared" si="52"/>
        <v>112</v>
      </c>
      <c r="EB65" s="13">
        <f t="shared" si="52"/>
        <v>149</v>
      </c>
      <c r="EC65" s="13">
        <f t="shared" si="52"/>
        <v>192</v>
      </c>
      <c r="ED65" s="13">
        <f t="shared" si="52"/>
        <v>110</v>
      </c>
      <c r="EE65" s="13">
        <f t="shared" si="52"/>
        <v>121</v>
      </c>
      <c r="EF65" s="13">
        <f t="shared" si="52"/>
        <v>122</v>
      </c>
      <c r="EG65" s="13">
        <f t="shared" si="52"/>
        <v>142</v>
      </c>
      <c r="EH65" s="13">
        <f t="shared" si="52"/>
        <v>144</v>
      </c>
      <c r="EI65" s="13">
        <f t="shared" si="52"/>
        <v>118</v>
      </c>
      <c r="EJ65" s="13">
        <f t="shared" si="52"/>
        <v>157</v>
      </c>
      <c r="EK65" s="13">
        <f t="shared" si="52"/>
        <v>96</v>
      </c>
      <c r="EL65" s="13">
        <f t="shared" si="52"/>
        <v>105</v>
      </c>
      <c r="EM65" s="13">
        <f t="shared" si="52"/>
        <v>140</v>
      </c>
      <c r="EN65" s="13">
        <f t="shared" si="52"/>
        <v>153</v>
      </c>
      <c r="EO65" s="13">
        <f t="shared" si="52"/>
        <v>201</v>
      </c>
      <c r="EP65" s="13">
        <f t="shared" si="52"/>
        <v>185</v>
      </c>
      <c r="EQ65" s="13">
        <f t="shared" si="52"/>
        <v>171</v>
      </c>
      <c r="ER65" s="13">
        <f t="shared" si="52"/>
        <v>146</v>
      </c>
      <c r="ES65" s="13">
        <f t="shared" si="52"/>
        <v>143</v>
      </c>
      <c r="ET65" s="13">
        <f t="shared" si="52"/>
        <v>158</v>
      </c>
      <c r="EU65" s="13">
        <f t="shared" si="52"/>
        <v>143</v>
      </c>
      <c r="EV65" s="13">
        <f t="shared" si="52"/>
        <v>148</v>
      </c>
      <c r="EW65" s="13">
        <f t="shared" si="52"/>
        <v>145</v>
      </c>
      <c r="EX65" s="13">
        <f t="shared" si="52"/>
        <v>92</v>
      </c>
      <c r="EY65" s="13">
        <f t="shared" si="52"/>
        <v>138</v>
      </c>
      <c r="EZ65" s="13">
        <f t="shared" si="52"/>
        <v>158</v>
      </c>
      <c r="FA65" s="13">
        <f t="shared" si="52"/>
        <v>175</v>
      </c>
      <c r="FB65" s="13">
        <f t="shared" si="52"/>
        <v>185</v>
      </c>
      <c r="FC65" s="13">
        <f t="shared" si="52"/>
        <v>155</v>
      </c>
      <c r="FD65" s="13">
        <f t="shared" si="52"/>
        <v>159</v>
      </c>
      <c r="FE65" s="13">
        <f t="shared" si="52"/>
        <v>159</v>
      </c>
      <c r="FF65" s="13">
        <f t="shared" si="52"/>
        <v>145</v>
      </c>
      <c r="FG65" s="13">
        <f t="shared" si="52"/>
        <v>140</v>
      </c>
      <c r="FH65" s="13">
        <f t="shared" si="52"/>
        <v>173</v>
      </c>
      <c r="FI65" s="13">
        <f t="shared" si="52"/>
        <v>112</v>
      </c>
      <c r="FJ65" s="13">
        <f t="shared" si="52"/>
        <v>128</v>
      </c>
      <c r="FK65" s="13">
        <f t="shared" si="52"/>
        <v>180</v>
      </c>
      <c r="FL65" s="13">
        <f t="shared" si="52"/>
        <v>180</v>
      </c>
      <c r="FM65" s="13">
        <f t="shared" si="52"/>
        <v>203</v>
      </c>
      <c r="FN65" s="13">
        <f t="shared" si="52"/>
        <v>216</v>
      </c>
      <c r="FO65" s="13">
        <f t="shared" si="52"/>
        <v>136</v>
      </c>
      <c r="FP65" s="13">
        <f t="shared" si="52"/>
        <v>171</v>
      </c>
      <c r="FQ65" s="13">
        <f t="shared" si="52"/>
        <v>162</v>
      </c>
      <c r="FR65" s="13">
        <f t="shared" si="52"/>
        <v>166</v>
      </c>
      <c r="FS65" s="13">
        <f t="shared" si="52"/>
        <v>164</v>
      </c>
      <c r="FT65" s="13">
        <f t="shared" si="52"/>
        <v>164</v>
      </c>
      <c r="FU65" s="13">
        <f t="shared" si="52"/>
        <v>118</v>
      </c>
      <c r="FV65" s="13">
        <f t="shared" si="52"/>
        <v>89</v>
      </c>
      <c r="FW65" s="13">
        <f t="shared" si="52"/>
        <v>187</v>
      </c>
      <c r="FX65" s="13">
        <f t="shared" si="52"/>
        <v>186</v>
      </c>
      <c r="FY65" s="13">
        <f t="shared" si="52"/>
        <v>219</v>
      </c>
      <c r="FZ65" s="13">
        <f t="shared" si="52"/>
        <v>188</v>
      </c>
      <c r="GA65" s="13">
        <f t="shared" si="52"/>
        <v>172</v>
      </c>
      <c r="GB65" s="13">
        <f t="shared" si="52"/>
        <v>189</v>
      </c>
      <c r="GC65" s="13">
        <f t="shared" si="52"/>
        <v>142</v>
      </c>
      <c r="GD65" s="13">
        <f t="shared" si="52"/>
        <v>176</v>
      </c>
      <c r="GE65" s="13">
        <f t="shared" si="52"/>
        <v>135</v>
      </c>
      <c r="GF65" s="13">
        <f t="shared" si="52"/>
        <v>166</v>
      </c>
      <c r="GG65" s="13">
        <f t="shared" si="52"/>
        <v>117</v>
      </c>
      <c r="GH65" s="13">
        <f t="shared" si="52"/>
        <v>123</v>
      </c>
      <c r="GI65" s="13">
        <f t="shared" si="52"/>
        <v>184</v>
      </c>
      <c r="GJ65" s="13">
        <f t="shared" si="52"/>
        <v>189</v>
      </c>
      <c r="GK65" s="13">
        <f t="shared" si="52"/>
        <v>217</v>
      </c>
      <c r="GL65" s="13">
        <f t="shared" si="52"/>
        <v>190</v>
      </c>
      <c r="GM65" s="13">
        <f t="shared" si="52"/>
        <v>185</v>
      </c>
      <c r="GN65" s="13">
        <f t="shared" si="52"/>
        <v>201</v>
      </c>
      <c r="GO65" s="13">
        <f t="shared" si="52"/>
        <v>162</v>
      </c>
      <c r="GP65" s="13">
        <f t="shared" si="52"/>
        <v>189</v>
      </c>
      <c r="GQ65" s="13">
        <f t="shared" si="52"/>
        <v>206</v>
      </c>
      <c r="GR65" s="13">
        <f t="shared" si="52"/>
        <v>174</v>
      </c>
      <c r="GS65" s="13">
        <f t="shared" si="52"/>
        <v>147</v>
      </c>
      <c r="GT65" s="13">
        <f t="shared" si="52"/>
        <v>146</v>
      </c>
      <c r="GU65" s="13">
        <f t="shared" si="52"/>
        <v>199</v>
      </c>
      <c r="GV65" s="13">
        <f t="shared" si="52"/>
        <v>154</v>
      </c>
      <c r="GW65" s="13">
        <f t="shared" si="52"/>
        <v>149</v>
      </c>
      <c r="GX65" s="13">
        <f t="shared" si="52"/>
        <v>221</v>
      </c>
      <c r="GY65" s="13">
        <f t="shared" si="52"/>
        <v>396</v>
      </c>
      <c r="GZ65" s="13">
        <f t="shared" si="52"/>
        <v>318</v>
      </c>
      <c r="HA65" s="13">
        <f t="shared" si="52"/>
        <v>358</v>
      </c>
      <c r="HB65" s="13">
        <f t="shared" si="52"/>
        <v>372</v>
      </c>
      <c r="HC65" s="13">
        <f t="shared" si="52"/>
        <v>306</v>
      </c>
      <c r="HD65" s="13">
        <f t="shared" si="52"/>
        <v>315</v>
      </c>
      <c r="HE65" s="13">
        <f t="shared" si="52"/>
        <v>263</v>
      </c>
      <c r="HF65" s="13">
        <f t="shared" si="52"/>
        <v>238</v>
      </c>
      <c r="HG65" s="13">
        <f t="shared" si="52"/>
        <v>377</v>
      </c>
      <c r="HH65" s="13">
        <f t="shared" si="52"/>
        <v>348</v>
      </c>
      <c r="HI65" s="13">
        <f t="shared" si="52"/>
        <v>337</v>
      </c>
      <c r="HJ65" s="13">
        <f t="shared" si="52"/>
        <v>321</v>
      </c>
      <c r="HK65" s="13">
        <f t="shared" ref="HK65:HQ65" si="53">SUM(HK61:HK64)</f>
        <v>263</v>
      </c>
      <c r="HL65" s="13">
        <f t="shared" si="53"/>
        <v>234</v>
      </c>
      <c r="HM65" s="13">
        <f t="shared" si="53"/>
        <v>230</v>
      </c>
      <c r="HN65" s="13">
        <f t="shared" si="53"/>
        <v>253</v>
      </c>
      <c r="HO65" s="13">
        <f t="shared" si="53"/>
        <v>267</v>
      </c>
      <c r="HP65" s="13">
        <f t="shared" si="53"/>
        <v>239</v>
      </c>
      <c r="HQ65" s="13">
        <f t="shared" si="53"/>
        <v>225</v>
      </c>
      <c r="HR65" s="13">
        <f t="shared" ref="HR65:HX65" si="54">SUM(HR61:HR64)</f>
        <v>180</v>
      </c>
      <c r="HS65" s="13">
        <f t="shared" si="54"/>
        <v>300</v>
      </c>
      <c r="HT65" s="13">
        <f t="shared" si="54"/>
        <v>265</v>
      </c>
      <c r="HU65" s="13">
        <f t="shared" si="54"/>
        <v>247</v>
      </c>
      <c r="HV65" s="13">
        <f t="shared" si="54"/>
        <v>235</v>
      </c>
      <c r="HW65" s="13">
        <f t="shared" si="54"/>
        <v>171</v>
      </c>
      <c r="HX65" s="122">
        <f t="shared" si="54"/>
        <v>201</v>
      </c>
      <c r="HY65" s="13">
        <f>SUM(HY61:HY64)</f>
        <v>167</v>
      </c>
      <c r="HZ65" s="13">
        <f>SUM(HZ61:HZ64)</f>
        <v>161</v>
      </c>
      <c r="IA65" s="13">
        <f>SUM(IA61:IA64)</f>
        <v>161</v>
      </c>
      <c r="IB65" s="13">
        <f>SUM(IB61:IB64)</f>
        <v>131</v>
      </c>
      <c r="IC65" s="13">
        <f>SUM(IC61:IC64)</f>
        <v>101</v>
      </c>
      <c r="ID65" s="13">
        <f t="shared" ref="ID65:IS65" si="55">SUM(ID61:ID64)</f>
        <v>137</v>
      </c>
      <c r="IE65" s="13">
        <f t="shared" si="55"/>
        <v>193</v>
      </c>
      <c r="IF65" s="13">
        <f t="shared" si="55"/>
        <v>166</v>
      </c>
      <c r="IG65" s="13">
        <f t="shared" si="55"/>
        <v>185</v>
      </c>
      <c r="IH65" s="13">
        <f t="shared" si="55"/>
        <v>189</v>
      </c>
      <c r="II65" s="13">
        <f t="shared" si="55"/>
        <v>126</v>
      </c>
      <c r="IJ65" s="13">
        <f t="shared" si="55"/>
        <v>139</v>
      </c>
      <c r="IK65" s="13">
        <f t="shared" si="55"/>
        <v>0</v>
      </c>
      <c r="IL65" s="13">
        <f t="shared" si="55"/>
        <v>0</v>
      </c>
      <c r="IM65" s="13">
        <f t="shared" si="55"/>
        <v>0</v>
      </c>
      <c r="IN65" s="13">
        <f t="shared" si="55"/>
        <v>0</v>
      </c>
      <c r="IO65" s="13">
        <f t="shared" si="55"/>
        <v>0</v>
      </c>
      <c r="IP65" s="13">
        <f t="shared" si="55"/>
        <v>0</v>
      </c>
      <c r="IQ65" s="13">
        <f t="shared" si="55"/>
        <v>0</v>
      </c>
      <c r="IR65" s="13">
        <f t="shared" si="55"/>
        <v>0</v>
      </c>
      <c r="IS65" s="13">
        <f t="shared" si="55"/>
        <v>0</v>
      </c>
    </row>
    <row r="66" spans="1:253" ht="14.25" customHeight="1" x14ac:dyDescent="0.35">
      <c r="A66" s="205" t="s">
        <v>284</v>
      </c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121"/>
      <c r="BA66" s="121"/>
      <c r="BB66" s="121"/>
      <c r="BC66" s="121"/>
      <c r="BD66" s="121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</row>
    <row r="67" spans="1:253" ht="14.25" customHeight="1" x14ac:dyDescent="0.35">
      <c r="A67" s="217" t="s">
        <v>285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>
        <v>507584</v>
      </c>
      <c r="AH67" s="133">
        <v>448472</v>
      </c>
      <c r="AI67" s="133">
        <v>344712</v>
      </c>
      <c r="AJ67" s="133">
        <v>526335</v>
      </c>
      <c r="AK67" s="133">
        <v>522710</v>
      </c>
      <c r="AL67" s="133">
        <v>575889</v>
      </c>
      <c r="AM67" s="133">
        <v>474002</v>
      </c>
      <c r="AN67" s="133">
        <v>467820</v>
      </c>
      <c r="AO67" s="133">
        <v>465019</v>
      </c>
      <c r="AP67" s="133">
        <v>473337</v>
      </c>
      <c r="AQ67" s="133">
        <v>506294</v>
      </c>
      <c r="AR67" s="133">
        <v>496384</v>
      </c>
      <c r="AS67" s="133">
        <v>532451</v>
      </c>
      <c r="AT67" s="133">
        <v>454558</v>
      </c>
      <c r="AU67" s="133">
        <v>562736</v>
      </c>
      <c r="AV67" s="133">
        <v>531631</v>
      </c>
      <c r="AW67" s="133">
        <v>462580</v>
      </c>
      <c r="AX67" s="133">
        <v>428284</v>
      </c>
      <c r="AY67" s="133">
        <v>434397</v>
      </c>
      <c r="AZ67" s="133">
        <v>437335</v>
      </c>
      <c r="BA67" s="133">
        <v>429249</v>
      </c>
      <c r="BB67" s="133">
        <v>491789</v>
      </c>
      <c r="BC67" s="133">
        <v>506294</v>
      </c>
      <c r="BD67" s="133">
        <v>482500</v>
      </c>
      <c r="BE67" s="133">
        <v>515446</v>
      </c>
      <c r="BF67" s="133">
        <v>570199</v>
      </c>
      <c r="BG67" s="133">
        <v>302450</v>
      </c>
      <c r="BH67" s="133">
        <v>391386</v>
      </c>
      <c r="BI67" s="133">
        <v>438957</v>
      </c>
      <c r="BJ67" s="133">
        <v>435930</v>
      </c>
      <c r="BK67" s="133">
        <v>501898</v>
      </c>
      <c r="BL67" s="133">
        <v>379874</v>
      </c>
      <c r="BM67" s="133">
        <v>370092</v>
      </c>
      <c r="BN67" s="133">
        <v>387889</v>
      </c>
      <c r="BO67" s="133">
        <v>396965</v>
      </c>
      <c r="BP67" s="133">
        <v>444173</v>
      </c>
      <c r="BQ67" s="133">
        <v>414034</v>
      </c>
      <c r="BR67" s="133">
        <v>372480</v>
      </c>
      <c r="BS67" s="133">
        <v>391139</v>
      </c>
      <c r="BT67" s="133">
        <v>405580</v>
      </c>
      <c r="BU67" s="133">
        <v>370649</v>
      </c>
      <c r="BV67" s="133">
        <v>417667</v>
      </c>
      <c r="BW67" s="133">
        <v>332757</v>
      </c>
      <c r="BX67" s="133">
        <v>355412</v>
      </c>
      <c r="BY67" s="133">
        <v>280000</v>
      </c>
      <c r="BZ67" s="133">
        <v>330000</v>
      </c>
      <c r="CA67" s="133">
        <v>367549</v>
      </c>
      <c r="CB67" s="133">
        <v>481398</v>
      </c>
      <c r="CC67" s="133">
        <v>451377</v>
      </c>
      <c r="CD67" s="133">
        <v>408349</v>
      </c>
      <c r="CE67" s="133">
        <v>386598</v>
      </c>
      <c r="CF67" s="133">
        <v>283500</v>
      </c>
      <c r="CG67" s="133">
        <v>385495</v>
      </c>
      <c r="CH67" s="133">
        <v>365943</v>
      </c>
      <c r="CI67" s="133">
        <v>331833</v>
      </c>
      <c r="CJ67" s="133">
        <v>275450</v>
      </c>
      <c r="CK67" s="133">
        <v>361865</v>
      </c>
      <c r="CL67" s="133">
        <v>352065</v>
      </c>
      <c r="CM67" s="133">
        <v>348343</v>
      </c>
      <c r="CN67" s="133">
        <v>378591</v>
      </c>
      <c r="CO67" s="133">
        <v>388798</v>
      </c>
      <c r="CP67" s="133">
        <v>407416</v>
      </c>
      <c r="CQ67" s="133">
        <v>371203</v>
      </c>
      <c r="CR67" s="133">
        <v>374113</v>
      </c>
      <c r="CS67" s="133">
        <v>431991</v>
      </c>
      <c r="CT67" s="133">
        <v>362472</v>
      </c>
      <c r="CU67" s="133">
        <v>316863</v>
      </c>
      <c r="CV67" s="133">
        <v>314391</v>
      </c>
      <c r="CW67" s="133">
        <v>405580</v>
      </c>
      <c r="CX67" s="133">
        <v>317643</v>
      </c>
      <c r="CY67" s="133">
        <v>333254</v>
      </c>
      <c r="CZ67" s="133">
        <v>411801</v>
      </c>
      <c r="DA67" s="133">
        <v>370741</v>
      </c>
      <c r="DB67" s="133">
        <v>348355</v>
      </c>
      <c r="DC67" s="133">
        <v>412362</v>
      </c>
      <c r="DD67" s="133">
        <v>337186</v>
      </c>
      <c r="DE67" s="133">
        <v>349265</v>
      </c>
      <c r="DF67" s="133">
        <v>378091</v>
      </c>
      <c r="DG67" s="133">
        <v>378878</v>
      </c>
      <c r="DH67" s="133">
        <v>327597</v>
      </c>
      <c r="DI67" s="133">
        <v>295935</v>
      </c>
      <c r="DJ67" s="133">
        <v>366492</v>
      </c>
      <c r="DK67" s="133">
        <v>388418</v>
      </c>
      <c r="DL67" s="133">
        <v>431401</v>
      </c>
      <c r="DM67" s="133">
        <v>326127</v>
      </c>
      <c r="DN67" s="133">
        <v>314665</v>
      </c>
      <c r="DO67" s="133">
        <v>379384</v>
      </c>
      <c r="DP67" s="133">
        <v>319663</v>
      </c>
      <c r="DQ67" s="133">
        <v>371414</v>
      </c>
      <c r="DR67" s="133">
        <v>372450</v>
      </c>
      <c r="DS67" s="133">
        <v>358845</v>
      </c>
      <c r="DT67" s="133">
        <v>329408</v>
      </c>
      <c r="DU67" s="133">
        <v>306203</v>
      </c>
      <c r="DV67" s="133">
        <v>383585</v>
      </c>
      <c r="DW67" s="133">
        <v>342405</v>
      </c>
      <c r="DX67" s="133">
        <v>372046</v>
      </c>
      <c r="DY67" s="133">
        <v>392065</v>
      </c>
      <c r="DZ67" s="133">
        <v>349976</v>
      </c>
      <c r="EA67" s="133">
        <v>391074</v>
      </c>
      <c r="EB67" s="133">
        <v>435374</v>
      </c>
      <c r="EC67" s="133">
        <v>392669</v>
      </c>
      <c r="ED67" s="133">
        <v>371633</v>
      </c>
      <c r="EE67" s="133">
        <v>351247</v>
      </c>
      <c r="EF67" s="133">
        <v>303837</v>
      </c>
      <c r="EG67" s="133">
        <v>343288</v>
      </c>
      <c r="EH67" s="133">
        <v>361132</v>
      </c>
      <c r="EI67" s="133">
        <v>342350</v>
      </c>
      <c r="EJ67" s="133">
        <v>402759</v>
      </c>
      <c r="EK67" s="133">
        <v>293223</v>
      </c>
      <c r="EL67" s="133">
        <v>358251</v>
      </c>
      <c r="EM67" s="133">
        <v>336945</v>
      </c>
      <c r="EN67" s="133">
        <v>397372</v>
      </c>
      <c r="EO67" s="133">
        <v>340012</v>
      </c>
      <c r="EP67" s="133">
        <v>403782</v>
      </c>
      <c r="EQ67" s="133">
        <v>331603</v>
      </c>
      <c r="ER67" s="133">
        <v>351395</v>
      </c>
      <c r="ES67" s="133">
        <v>355690</v>
      </c>
      <c r="ET67" s="133">
        <v>309539</v>
      </c>
      <c r="EU67" s="133">
        <v>379797</v>
      </c>
      <c r="EV67" s="133">
        <v>380843</v>
      </c>
      <c r="EW67" s="133">
        <v>426842</v>
      </c>
      <c r="EX67" s="133">
        <v>363445</v>
      </c>
      <c r="EY67" s="133">
        <v>379449</v>
      </c>
      <c r="EZ67" s="133">
        <v>372897</v>
      </c>
      <c r="FA67" s="133">
        <v>362336</v>
      </c>
      <c r="FB67" s="133">
        <v>388450</v>
      </c>
      <c r="FC67" s="133">
        <v>347995</v>
      </c>
      <c r="FD67" s="133">
        <v>346598</v>
      </c>
      <c r="FE67" s="133">
        <v>351734</v>
      </c>
      <c r="FF67" s="133">
        <v>353644</v>
      </c>
      <c r="FG67" s="133">
        <v>365359</v>
      </c>
      <c r="FH67" s="133">
        <v>395274</v>
      </c>
      <c r="FI67" s="133">
        <v>412247</v>
      </c>
      <c r="FJ67" s="133">
        <v>385976</v>
      </c>
      <c r="FK67" s="133">
        <v>369762</v>
      </c>
      <c r="FL67" s="133">
        <v>401042</v>
      </c>
      <c r="FM67" s="133">
        <v>403833</v>
      </c>
      <c r="FN67" s="133">
        <v>388478</v>
      </c>
      <c r="FO67" s="133">
        <v>395374</v>
      </c>
      <c r="FP67" s="133">
        <v>355968</v>
      </c>
      <c r="FQ67" s="133">
        <v>376051</v>
      </c>
      <c r="FR67" s="133">
        <v>346594</v>
      </c>
      <c r="FS67" s="133">
        <v>374534</v>
      </c>
      <c r="FT67" s="133">
        <v>434910</v>
      </c>
      <c r="FU67" s="133">
        <v>351673</v>
      </c>
      <c r="FV67" s="133">
        <v>424444</v>
      </c>
      <c r="FW67" s="133">
        <v>400295</v>
      </c>
      <c r="FX67" s="133">
        <v>390869</v>
      </c>
      <c r="FY67" s="133">
        <v>438104</v>
      </c>
      <c r="FZ67" s="133">
        <v>414252</v>
      </c>
      <c r="GA67" s="133">
        <v>418554</v>
      </c>
      <c r="GB67" s="133">
        <v>373293</v>
      </c>
      <c r="GC67" s="133">
        <v>359545</v>
      </c>
      <c r="GD67" s="133">
        <v>390986</v>
      </c>
      <c r="GE67" s="133">
        <v>397900</v>
      </c>
      <c r="GF67" s="133">
        <v>451876</v>
      </c>
      <c r="GG67" s="133">
        <v>410227</v>
      </c>
      <c r="GH67" s="133">
        <v>386500</v>
      </c>
      <c r="GI67" s="133">
        <v>397695</v>
      </c>
      <c r="GJ67" s="133">
        <v>412075</v>
      </c>
      <c r="GK67" s="133">
        <v>394673</v>
      </c>
      <c r="GL67" s="133">
        <v>409902</v>
      </c>
      <c r="GM67" s="133">
        <v>369758</v>
      </c>
      <c r="GN67" s="133">
        <v>373816</v>
      </c>
      <c r="GO67" s="133">
        <v>413273</v>
      </c>
      <c r="GP67" s="133">
        <v>402082</v>
      </c>
      <c r="GQ67" s="133">
        <v>438268</v>
      </c>
      <c r="GR67" s="133">
        <v>421379</v>
      </c>
      <c r="GS67" s="133">
        <v>406071</v>
      </c>
      <c r="GT67" s="133">
        <v>371718</v>
      </c>
      <c r="GU67" s="133">
        <v>435388</v>
      </c>
      <c r="GV67" s="133">
        <v>415048</v>
      </c>
      <c r="GW67" s="133">
        <v>405862</v>
      </c>
      <c r="GX67" s="133">
        <v>395114</v>
      </c>
      <c r="GY67" s="133">
        <v>443748</v>
      </c>
      <c r="GZ67" s="133">
        <v>475269</v>
      </c>
      <c r="HA67" s="133">
        <v>490079</v>
      </c>
      <c r="HB67" s="133">
        <v>535611</v>
      </c>
      <c r="HC67" s="133">
        <v>567366</v>
      </c>
      <c r="HD67" s="133">
        <v>578292</v>
      </c>
      <c r="HE67" s="133">
        <v>528590</v>
      </c>
      <c r="HF67" s="133">
        <v>529619</v>
      </c>
      <c r="HG67" s="133">
        <v>596636</v>
      </c>
      <c r="HH67" s="133">
        <v>606262</v>
      </c>
      <c r="HI67" s="133">
        <v>642117</v>
      </c>
      <c r="HJ67" s="133">
        <v>688595</v>
      </c>
      <c r="HK67" s="133">
        <v>628784</v>
      </c>
      <c r="HL67" s="133">
        <v>611258</v>
      </c>
      <c r="HM67" s="133">
        <v>619187</v>
      </c>
      <c r="HN67" s="133">
        <v>667132</v>
      </c>
      <c r="HO67" s="133">
        <v>617710</v>
      </c>
      <c r="HP67" s="133">
        <v>698947</v>
      </c>
      <c r="HQ67" s="133">
        <v>725669</v>
      </c>
      <c r="HR67" s="133">
        <v>772979</v>
      </c>
      <c r="HS67" s="133">
        <v>740515</v>
      </c>
      <c r="HT67" s="133">
        <v>751899</v>
      </c>
      <c r="HU67" s="133">
        <v>765320</v>
      </c>
      <c r="HV67" s="133">
        <v>711955</v>
      </c>
      <c r="HW67" s="133">
        <v>712237</v>
      </c>
      <c r="HX67" s="134">
        <v>614297</v>
      </c>
      <c r="HY67" s="133">
        <v>693245</v>
      </c>
      <c r="HZ67" s="133">
        <v>711033</v>
      </c>
      <c r="IA67" s="133">
        <v>632584</v>
      </c>
      <c r="IB67" s="133">
        <v>694886</v>
      </c>
      <c r="IC67" s="133">
        <v>713297</v>
      </c>
      <c r="ID67" s="133">
        <v>566966</v>
      </c>
      <c r="IE67" s="133">
        <v>699538</v>
      </c>
      <c r="IF67" s="133">
        <v>652373</v>
      </c>
      <c r="IG67" s="133">
        <v>690943</v>
      </c>
      <c r="IH67" s="133">
        <v>748942</v>
      </c>
      <c r="II67" s="133">
        <v>616768</v>
      </c>
      <c r="IJ67" s="134">
        <v>657874</v>
      </c>
      <c r="IK67" s="133"/>
      <c r="IL67" s="133"/>
      <c r="IM67" s="133"/>
      <c r="IN67" s="133"/>
      <c r="IO67" s="133"/>
      <c r="IP67" s="133"/>
      <c r="IQ67" s="133"/>
      <c r="IR67" s="133"/>
      <c r="IS67" s="133"/>
    </row>
    <row r="68" spans="1:253" ht="14.25" customHeight="1" x14ac:dyDescent="0.35">
      <c r="A68" s="217" t="s">
        <v>286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>
        <v>3870000</v>
      </c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>
        <v>425000</v>
      </c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>
        <v>395000</v>
      </c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>
        <v>365000</v>
      </c>
      <c r="BE68" s="133">
        <v>399000</v>
      </c>
      <c r="BF68" s="133">
        <v>310000</v>
      </c>
      <c r="BG68" s="133">
        <v>298825</v>
      </c>
      <c r="BH68" s="133">
        <v>317000</v>
      </c>
      <c r="BI68" s="133">
        <v>374000</v>
      </c>
      <c r="BJ68" s="133">
        <v>332000</v>
      </c>
      <c r="BK68" s="133">
        <v>399950</v>
      </c>
      <c r="BL68" s="133">
        <v>275000</v>
      </c>
      <c r="BM68" s="133">
        <v>325000</v>
      </c>
      <c r="BN68" s="133">
        <v>315000</v>
      </c>
      <c r="BO68" s="133">
        <v>334575</v>
      </c>
      <c r="BP68" s="133">
        <v>380000</v>
      </c>
      <c r="BQ68" s="133">
        <v>290000</v>
      </c>
      <c r="BR68" s="133">
        <v>292000</v>
      </c>
      <c r="BS68" s="133">
        <v>355000</v>
      </c>
      <c r="BT68" s="133">
        <v>350000</v>
      </c>
      <c r="BU68" s="133">
        <v>270000</v>
      </c>
      <c r="BV68" s="133">
        <v>315450</v>
      </c>
      <c r="BW68" s="133">
        <v>260000</v>
      </c>
      <c r="BX68" s="133">
        <v>285000</v>
      </c>
      <c r="BY68" s="133">
        <v>277759</v>
      </c>
      <c r="BZ68" s="133">
        <v>300000</v>
      </c>
      <c r="CA68" s="133">
        <v>284540</v>
      </c>
      <c r="CB68" s="133">
        <v>337000</v>
      </c>
      <c r="CC68" s="133">
        <v>393950</v>
      </c>
      <c r="CD68" s="133">
        <v>307500</v>
      </c>
      <c r="CE68" s="133">
        <v>314900</v>
      </c>
      <c r="CF68" s="133">
        <v>283500</v>
      </c>
      <c r="CG68" s="133">
        <v>288200</v>
      </c>
      <c r="CH68" s="133">
        <v>305000</v>
      </c>
      <c r="CI68" s="133">
        <v>270000</v>
      </c>
      <c r="CJ68" s="133">
        <v>269900</v>
      </c>
      <c r="CK68" s="133">
        <v>288000</v>
      </c>
      <c r="CL68" s="133">
        <v>352065</v>
      </c>
      <c r="CM68" s="133">
        <v>288000</v>
      </c>
      <c r="CN68" s="133">
        <v>296900</v>
      </c>
      <c r="CO68" s="133">
        <v>282000</v>
      </c>
      <c r="CP68" s="133">
        <v>295000</v>
      </c>
      <c r="CQ68" s="133">
        <v>279876</v>
      </c>
      <c r="CR68" s="133">
        <v>350000</v>
      </c>
      <c r="CS68" s="133">
        <v>347450</v>
      </c>
      <c r="CT68" s="133">
        <v>285950</v>
      </c>
      <c r="CU68" s="133">
        <v>260000</v>
      </c>
      <c r="CV68" s="133">
        <v>255000</v>
      </c>
      <c r="CW68" s="133">
        <v>305000</v>
      </c>
      <c r="CX68" s="133">
        <v>239000</v>
      </c>
      <c r="CY68" s="133">
        <v>255500</v>
      </c>
      <c r="CZ68" s="133">
        <v>264250</v>
      </c>
      <c r="DA68" s="133">
        <v>285000</v>
      </c>
      <c r="DB68" s="133">
        <v>279000</v>
      </c>
      <c r="DC68" s="133">
        <v>300000</v>
      </c>
      <c r="DD68" s="133">
        <v>287800</v>
      </c>
      <c r="DE68" s="133">
        <v>280000</v>
      </c>
      <c r="DF68" s="133">
        <v>285000</v>
      </c>
      <c r="DG68" s="133">
        <v>273000</v>
      </c>
      <c r="DH68" s="133">
        <v>255000</v>
      </c>
      <c r="DI68" s="133">
        <v>255000</v>
      </c>
      <c r="DJ68" s="133">
        <v>282500</v>
      </c>
      <c r="DK68" s="133">
        <v>315000</v>
      </c>
      <c r="DL68" s="133">
        <v>300000</v>
      </c>
      <c r="DM68" s="133">
        <v>235742</v>
      </c>
      <c r="DN68" s="133">
        <v>271513</v>
      </c>
      <c r="DO68" s="133">
        <v>280000</v>
      </c>
      <c r="DP68" s="133">
        <v>275000</v>
      </c>
      <c r="DQ68" s="133">
        <v>295000</v>
      </c>
      <c r="DR68" s="133">
        <v>299000</v>
      </c>
      <c r="DS68" s="133">
        <v>265000</v>
      </c>
      <c r="DT68" s="133">
        <v>259750</v>
      </c>
      <c r="DU68" s="133">
        <v>250000</v>
      </c>
      <c r="DV68" s="133">
        <v>329500</v>
      </c>
      <c r="DW68" s="133">
        <v>280000</v>
      </c>
      <c r="DX68" s="133">
        <v>280000</v>
      </c>
      <c r="DY68" s="133">
        <v>273750</v>
      </c>
      <c r="DZ68" s="133">
        <v>274000</v>
      </c>
      <c r="EA68" s="133">
        <v>270000</v>
      </c>
      <c r="EB68" s="133">
        <v>269900</v>
      </c>
      <c r="EC68" s="133">
        <v>293500</v>
      </c>
      <c r="ED68" s="133">
        <v>283000</v>
      </c>
      <c r="EE68" s="133">
        <v>271500</v>
      </c>
      <c r="EF68" s="133">
        <v>261250</v>
      </c>
      <c r="EG68" s="133">
        <v>286000</v>
      </c>
      <c r="EH68" s="133">
        <v>288500</v>
      </c>
      <c r="EI68" s="133">
        <v>279000</v>
      </c>
      <c r="EJ68" s="133">
        <v>315000</v>
      </c>
      <c r="EK68" s="133">
        <v>258500</v>
      </c>
      <c r="EL68" s="133">
        <v>312000</v>
      </c>
      <c r="EM68" s="133">
        <v>269500</v>
      </c>
      <c r="EN68" s="133">
        <v>290000</v>
      </c>
      <c r="EO68" s="133">
        <v>270000</v>
      </c>
      <c r="EP68" s="133">
        <v>296000</v>
      </c>
      <c r="EQ68" s="133">
        <v>239750</v>
      </c>
      <c r="ER68" s="133">
        <v>277450</v>
      </c>
      <c r="ES68" s="133">
        <v>275000</v>
      </c>
      <c r="ET68" s="133">
        <v>279000</v>
      </c>
      <c r="EU68" s="133">
        <v>319500</v>
      </c>
      <c r="EV68" s="133">
        <v>278000</v>
      </c>
      <c r="EW68" s="133">
        <v>300000</v>
      </c>
      <c r="EX68" s="133">
        <v>286000</v>
      </c>
      <c r="EY68" s="133">
        <v>303400</v>
      </c>
      <c r="EZ68" s="133">
        <v>317500</v>
      </c>
      <c r="FA68" s="133">
        <v>289000</v>
      </c>
      <c r="FB68" s="133">
        <v>315000</v>
      </c>
      <c r="FC68" s="133">
        <v>300000</v>
      </c>
      <c r="FD68" s="133">
        <v>286000</v>
      </c>
      <c r="FE68" s="133">
        <v>289000</v>
      </c>
      <c r="FF68" s="133">
        <v>284500</v>
      </c>
      <c r="FG68" s="133">
        <v>299450</v>
      </c>
      <c r="FH68" s="133">
        <v>327500</v>
      </c>
      <c r="FI68" s="133">
        <v>306000</v>
      </c>
      <c r="FJ68" s="133">
        <v>310000</v>
      </c>
      <c r="FK68" s="133">
        <v>312500</v>
      </c>
      <c r="FL68" s="133">
        <v>321750</v>
      </c>
      <c r="FM68" s="133">
        <v>288000</v>
      </c>
      <c r="FN68" s="133">
        <v>316000</v>
      </c>
      <c r="FO68" s="133">
        <v>305000</v>
      </c>
      <c r="FP68" s="133">
        <v>310000</v>
      </c>
      <c r="FQ68" s="133">
        <v>320000</v>
      </c>
      <c r="FR68" s="133">
        <v>304500</v>
      </c>
      <c r="FS68" s="133">
        <v>317500</v>
      </c>
      <c r="FT68" s="133">
        <v>345000</v>
      </c>
      <c r="FU68" s="133">
        <v>273975</v>
      </c>
      <c r="FV68" s="133">
        <v>305000</v>
      </c>
      <c r="FW68" s="133">
        <v>325000</v>
      </c>
      <c r="FX68" s="133">
        <v>319250</v>
      </c>
      <c r="FY68" s="133">
        <v>342000</v>
      </c>
      <c r="FZ68" s="133">
        <v>313750</v>
      </c>
      <c r="GA68" s="133">
        <v>333500</v>
      </c>
      <c r="GB68" s="133">
        <v>320000</v>
      </c>
      <c r="GC68" s="133">
        <v>294193</v>
      </c>
      <c r="GD68" s="133">
        <v>325000</v>
      </c>
      <c r="GE68" s="133">
        <v>339000</v>
      </c>
      <c r="GF68" s="133">
        <v>341500</v>
      </c>
      <c r="GG68" s="133">
        <v>329900</v>
      </c>
      <c r="GH68" s="133">
        <v>318500</v>
      </c>
      <c r="GI68" s="133">
        <v>332500</v>
      </c>
      <c r="GJ68" s="133">
        <v>339900</v>
      </c>
      <c r="GK68" s="133">
        <v>399100</v>
      </c>
      <c r="GL68" s="133">
        <v>335000</v>
      </c>
      <c r="GM68" s="133">
        <v>315000</v>
      </c>
      <c r="GN68" s="133">
        <v>313000</v>
      </c>
      <c r="GO68" s="133">
        <v>318750</v>
      </c>
      <c r="GP68" s="133">
        <v>335000</v>
      </c>
      <c r="GQ68" s="133">
        <v>344000</v>
      </c>
      <c r="GR68" s="133">
        <v>371000</v>
      </c>
      <c r="GS68" s="133">
        <v>342000</v>
      </c>
      <c r="GT68" s="133">
        <v>332000</v>
      </c>
      <c r="GU68" s="133">
        <v>347900</v>
      </c>
      <c r="GV68" s="133">
        <v>332500</v>
      </c>
      <c r="GW68" s="133">
        <v>350000</v>
      </c>
      <c r="GX68" s="133">
        <v>343000</v>
      </c>
      <c r="GY68" s="133">
        <v>366500</v>
      </c>
      <c r="GZ68" s="133">
        <v>412500</v>
      </c>
      <c r="HA68" s="133">
        <v>423200</v>
      </c>
      <c r="HB68" s="133">
        <v>456500</v>
      </c>
      <c r="HC68" s="133">
        <v>477500</v>
      </c>
      <c r="HD68" s="133">
        <v>480000</v>
      </c>
      <c r="HE68" s="133">
        <v>430000</v>
      </c>
      <c r="HF68" s="133">
        <v>450000</v>
      </c>
      <c r="HG68" s="133">
        <v>473000</v>
      </c>
      <c r="HH68" s="133">
        <v>454950</v>
      </c>
      <c r="HI68" s="133">
        <v>470000</v>
      </c>
      <c r="HJ68" s="133">
        <v>529000</v>
      </c>
      <c r="HK68" s="133">
        <v>490000</v>
      </c>
      <c r="HL68" s="133">
        <v>500000</v>
      </c>
      <c r="HM68" s="133">
        <v>495000</v>
      </c>
      <c r="HN68" s="133">
        <v>507000</v>
      </c>
      <c r="HO68" s="133">
        <v>480000</v>
      </c>
      <c r="HP68" s="133">
        <v>546500</v>
      </c>
      <c r="HQ68" s="133">
        <v>573910</v>
      </c>
      <c r="HR68" s="133">
        <v>570000</v>
      </c>
      <c r="HS68" s="133">
        <v>577250</v>
      </c>
      <c r="HT68" s="133">
        <v>560000</v>
      </c>
      <c r="HU68" s="133">
        <v>595000</v>
      </c>
      <c r="HV68" s="133">
        <v>545000</v>
      </c>
      <c r="HW68" s="133">
        <v>550000</v>
      </c>
      <c r="HX68" s="134">
        <v>507000</v>
      </c>
      <c r="HY68" s="133">
        <v>595000</v>
      </c>
      <c r="HZ68" s="133">
        <v>600000</v>
      </c>
      <c r="IA68" s="133">
        <v>519654</v>
      </c>
      <c r="IB68" s="133">
        <v>515000</v>
      </c>
      <c r="IC68" s="133">
        <v>582500</v>
      </c>
      <c r="ID68" s="133">
        <v>470000</v>
      </c>
      <c r="IE68" s="133">
        <v>550000</v>
      </c>
      <c r="IF68" s="133">
        <v>544950</v>
      </c>
      <c r="IG68" s="133">
        <v>539000</v>
      </c>
      <c r="IH68" s="133">
        <v>599000</v>
      </c>
      <c r="II68" s="133">
        <v>559499</v>
      </c>
      <c r="IJ68" s="134">
        <v>515000</v>
      </c>
      <c r="IK68" s="133"/>
      <c r="IL68" s="133"/>
      <c r="IM68" s="133"/>
      <c r="IN68" s="133"/>
      <c r="IO68" s="133"/>
      <c r="IP68" s="133"/>
      <c r="IQ68" s="133"/>
      <c r="IR68" s="133"/>
      <c r="IS68" s="133"/>
    </row>
    <row r="69" spans="1:253" ht="14.25" customHeight="1" x14ac:dyDescent="0.35">
      <c r="A69" s="217" t="s">
        <v>287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5">
        <v>47205399</v>
      </c>
      <c r="AH69" s="133">
        <v>42604901</v>
      </c>
      <c r="AI69" s="133">
        <v>34471262</v>
      </c>
      <c r="AJ69" s="133">
        <v>65265602</v>
      </c>
      <c r="AK69" s="133">
        <v>69520550</v>
      </c>
      <c r="AL69" s="133">
        <v>71410330</v>
      </c>
      <c r="AM69" s="133">
        <v>39816189</v>
      </c>
      <c r="AN69" s="133">
        <v>47717662</v>
      </c>
      <c r="AO69" s="133">
        <v>39526640</v>
      </c>
      <c r="AP69" s="133">
        <v>55853877</v>
      </c>
      <c r="AQ69" s="133">
        <v>40503552</v>
      </c>
      <c r="AR69" s="133">
        <v>44178183</v>
      </c>
      <c r="AS69" s="135">
        <v>40466294</v>
      </c>
      <c r="AT69" s="133">
        <v>46819475</v>
      </c>
      <c r="AU69" s="133">
        <v>55710954</v>
      </c>
      <c r="AV69" s="133">
        <v>62732539</v>
      </c>
      <c r="AW69" s="133">
        <v>62448361</v>
      </c>
      <c r="AX69" s="133">
        <v>50109260</v>
      </c>
      <c r="AY69" s="133">
        <v>59946824</v>
      </c>
      <c r="AZ69" s="133">
        <v>45920200</v>
      </c>
      <c r="BA69" s="133">
        <v>57090150</v>
      </c>
      <c r="BB69" s="133">
        <v>46714300</v>
      </c>
      <c r="BC69" s="133">
        <v>40503552</v>
      </c>
      <c r="BD69" s="133">
        <v>39565039</v>
      </c>
      <c r="BE69" s="135">
        <v>29895912</v>
      </c>
      <c r="BF69" s="133">
        <v>34091850</v>
      </c>
      <c r="BG69" s="133">
        <v>38789750</v>
      </c>
      <c r="BH69" s="133">
        <v>40704191</v>
      </c>
      <c r="BI69" s="133">
        <v>47407365</v>
      </c>
      <c r="BJ69" s="133">
        <v>44900829</v>
      </c>
      <c r="BK69" s="133">
        <v>43655189</v>
      </c>
      <c r="BL69" s="133">
        <v>40686545</v>
      </c>
      <c r="BM69" s="133">
        <v>37749435</v>
      </c>
      <c r="BN69" s="133">
        <v>35297989</v>
      </c>
      <c r="BO69" s="133">
        <v>30566326</v>
      </c>
      <c r="BP69" s="133">
        <v>31291849</v>
      </c>
      <c r="BQ69" s="135">
        <v>17389450</v>
      </c>
      <c r="BR69" s="133">
        <v>25328675</v>
      </c>
      <c r="BS69" s="133">
        <v>32464567</v>
      </c>
      <c r="BT69" s="133">
        <v>32852000</v>
      </c>
      <c r="BU69" s="133">
        <v>39288899</v>
      </c>
      <c r="BV69" s="133">
        <v>45943450</v>
      </c>
      <c r="BW69" s="133">
        <v>33608526</v>
      </c>
      <c r="BX69" s="133">
        <v>34830434</v>
      </c>
      <c r="BY69" s="133">
        <v>35700844</v>
      </c>
      <c r="BZ69" s="133">
        <v>38765085</v>
      </c>
      <c r="CA69" s="133">
        <v>36754930</v>
      </c>
      <c r="CB69" s="133">
        <v>42705700</v>
      </c>
      <c r="CC69" s="135">
        <v>38818500</v>
      </c>
      <c r="CD69" s="133">
        <v>28584449</v>
      </c>
      <c r="CE69" s="133">
        <v>42139213</v>
      </c>
      <c r="CF69" s="133">
        <v>47052654</v>
      </c>
      <c r="CG69" s="133">
        <v>56282280</v>
      </c>
      <c r="CH69" s="133">
        <v>46474846</v>
      </c>
      <c r="CI69" s="133">
        <v>38824552</v>
      </c>
      <c r="CJ69" s="133">
        <v>33043860</v>
      </c>
      <c r="CK69" s="133">
        <v>37634009</v>
      </c>
      <c r="CL69" s="133">
        <v>39431307</v>
      </c>
      <c r="CM69" s="133">
        <v>35531023</v>
      </c>
      <c r="CN69" s="133">
        <v>47323910</v>
      </c>
      <c r="CO69" s="135">
        <v>31881469</v>
      </c>
      <c r="CP69" s="133">
        <v>34630380</v>
      </c>
      <c r="CQ69" s="133">
        <v>47885276</v>
      </c>
      <c r="CR69" s="133">
        <v>51253523</v>
      </c>
      <c r="CS69" s="133">
        <v>52702977</v>
      </c>
      <c r="CT69" s="133">
        <v>51471051</v>
      </c>
      <c r="CU69" s="133">
        <v>39291126</v>
      </c>
      <c r="CV69" s="133">
        <v>30810405</v>
      </c>
      <c r="CW69" s="133">
        <v>45425058</v>
      </c>
      <c r="CX69" s="133">
        <v>34305520</v>
      </c>
      <c r="CY69" s="133">
        <v>23661088</v>
      </c>
      <c r="CZ69" s="133">
        <v>39944789</v>
      </c>
      <c r="DA69" s="133">
        <v>34849705</v>
      </c>
      <c r="DB69" s="133">
        <v>37622376</v>
      </c>
      <c r="DC69" s="133">
        <v>64782870</v>
      </c>
      <c r="DD69" s="133">
        <v>44171441</v>
      </c>
      <c r="DE69" s="133">
        <v>56930290</v>
      </c>
      <c r="DF69" s="133">
        <v>54067033</v>
      </c>
      <c r="DG69" s="133">
        <v>40109155</v>
      </c>
      <c r="DH69" s="133">
        <v>40622120</v>
      </c>
      <c r="DI69" s="133">
        <v>42910709</v>
      </c>
      <c r="DJ69" s="133">
        <v>48155487</v>
      </c>
      <c r="DK69" s="133">
        <v>50105950</v>
      </c>
      <c r="DL69" s="133">
        <v>46591321</v>
      </c>
      <c r="DM69" s="135">
        <v>29025378</v>
      </c>
      <c r="DN69" s="133">
        <v>28634562</v>
      </c>
      <c r="DO69" s="133">
        <v>51596237</v>
      </c>
      <c r="DP69" s="133">
        <v>53703510</v>
      </c>
      <c r="DQ69" s="133">
        <v>58312054</v>
      </c>
      <c r="DR69" s="133">
        <v>55867599</v>
      </c>
      <c r="DS69" s="133">
        <v>57774133</v>
      </c>
      <c r="DT69" s="133">
        <v>44799538</v>
      </c>
      <c r="DU69" s="133">
        <v>38887863</v>
      </c>
      <c r="DV69" s="133">
        <v>43728710</v>
      </c>
      <c r="DW69" s="133">
        <v>39376616</v>
      </c>
      <c r="DX69" s="133">
        <v>46505857</v>
      </c>
      <c r="DY69" s="135">
        <v>41558956</v>
      </c>
      <c r="DZ69" s="133">
        <v>30797923</v>
      </c>
      <c r="EA69" s="133">
        <v>44973561</v>
      </c>
      <c r="EB69" s="133">
        <v>64870853</v>
      </c>
      <c r="EC69" s="133">
        <v>75392586</v>
      </c>
      <c r="ED69" s="133">
        <v>54630189</v>
      </c>
      <c r="EE69" s="133">
        <v>42500893</v>
      </c>
      <c r="EF69" s="133">
        <v>38587393</v>
      </c>
      <c r="EG69" s="133">
        <v>47717101</v>
      </c>
      <c r="EH69" s="133">
        <v>50919644</v>
      </c>
      <c r="EI69" s="133">
        <v>48613801</v>
      </c>
      <c r="EJ69" s="133">
        <v>61219467</v>
      </c>
      <c r="EK69" s="135">
        <v>37825852</v>
      </c>
      <c r="EL69" s="133">
        <v>36899888</v>
      </c>
      <c r="EM69" s="133">
        <v>47172437</v>
      </c>
      <c r="EN69" s="133">
        <v>60797939</v>
      </c>
      <c r="EO69" s="133">
        <v>67662469</v>
      </c>
      <c r="EP69" s="133">
        <v>74699702</v>
      </c>
      <c r="EQ69" s="133">
        <v>63168186</v>
      </c>
      <c r="ER69" s="133">
        <v>51303745</v>
      </c>
      <c r="ES69" s="133">
        <v>50863793</v>
      </c>
      <c r="ET69" s="133">
        <v>48597661</v>
      </c>
      <c r="EU69" s="133">
        <v>54310986</v>
      </c>
      <c r="EV69" s="133">
        <v>56364805</v>
      </c>
      <c r="EW69" s="135">
        <v>47379563</v>
      </c>
      <c r="EX69" s="133">
        <v>33437008</v>
      </c>
      <c r="EY69" s="133">
        <v>52363972</v>
      </c>
      <c r="EZ69" s="133">
        <v>58917871</v>
      </c>
      <c r="FA69" s="133">
        <v>63408941</v>
      </c>
      <c r="FB69" s="133">
        <v>71863377</v>
      </c>
      <c r="FC69" s="133">
        <v>53939277</v>
      </c>
      <c r="FD69" s="133">
        <v>55109188</v>
      </c>
      <c r="FE69" s="133">
        <v>55925776</v>
      </c>
      <c r="FF69" s="133">
        <v>51278488</v>
      </c>
      <c r="FG69" s="133">
        <v>51150392</v>
      </c>
      <c r="FH69" s="133">
        <v>68382407</v>
      </c>
      <c r="FI69" s="135">
        <v>46171775</v>
      </c>
      <c r="FJ69" s="133">
        <v>49404971</v>
      </c>
      <c r="FK69" s="133">
        <v>66557269</v>
      </c>
      <c r="FL69" s="133">
        <v>72187652</v>
      </c>
      <c r="FM69" s="133">
        <v>81978227</v>
      </c>
      <c r="FN69" s="133">
        <v>83911384</v>
      </c>
      <c r="FO69" s="133">
        <v>53770962</v>
      </c>
      <c r="FP69" s="133">
        <v>60870546</v>
      </c>
      <c r="FQ69" s="133">
        <v>60920419</v>
      </c>
      <c r="FR69" s="133">
        <v>57534728</v>
      </c>
      <c r="FS69" s="133">
        <v>61423739</v>
      </c>
      <c r="FT69" s="133">
        <v>71325400</v>
      </c>
      <c r="FU69" s="133">
        <v>53806022</v>
      </c>
      <c r="FV69" s="133">
        <v>37775593</v>
      </c>
      <c r="FW69" s="133">
        <v>74855305</v>
      </c>
      <c r="FX69" s="133">
        <v>72701705</v>
      </c>
      <c r="FY69" s="133">
        <v>95944777</v>
      </c>
      <c r="FZ69" s="133">
        <v>77879484</v>
      </c>
      <c r="GA69" s="133">
        <v>71991330</v>
      </c>
      <c r="GB69" s="133">
        <v>70552463</v>
      </c>
      <c r="GC69" s="133">
        <v>51055445</v>
      </c>
      <c r="GD69" s="133">
        <v>68813556</v>
      </c>
      <c r="GE69" s="133">
        <v>53716537</v>
      </c>
      <c r="GF69" s="133">
        <v>75011518</v>
      </c>
      <c r="GG69" s="133">
        <v>47996645</v>
      </c>
      <c r="GH69" s="133">
        <v>47520857</v>
      </c>
      <c r="GI69" s="133">
        <v>73175948</v>
      </c>
      <c r="GJ69" s="133">
        <v>77882329</v>
      </c>
      <c r="GK69" s="133">
        <v>85644128</v>
      </c>
      <c r="GL69" s="133">
        <v>77881539</v>
      </c>
      <c r="GM69" s="133">
        <v>68405376</v>
      </c>
      <c r="GN69" s="133">
        <v>75137084</v>
      </c>
      <c r="GO69" s="133">
        <v>66950.350000000006</v>
      </c>
      <c r="GP69" s="133">
        <v>75993539</v>
      </c>
      <c r="GQ69" s="133">
        <v>90283404</v>
      </c>
      <c r="GR69" s="133">
        <v>73319980</v>
      </c>
      <c r="GS69" s="133">
        <v>59692538</v>
      </c>
      <c r="GT69" s="133">
        <v>52783977</v>
      </c>
      <c r="GU69" s="133">
        <v>86642322</v>
      </c>
      <c r="GV69" s="133">
        <v>63917397</v>
      </c>
      <c r="GW69" s="133">
        <v>60473571</v>
      </c>
      <c r="GX69" s="133">
        <v>87099309</v>
      </c>
      <c r="GY69" s="133">
        <v>175725314</v>
      </c>
      <c r="GZ69" s="133">
        <v>151135811</v>
      </c>
      <c r="HA69" s="133">
        <v>175448586</v>
      </c>
      <c r="HB69" s="133">
        <v>199247577</v>
      </c>
      <c r="HC69" s="133">
        <v>173614022</v>
      </c>
      <c r="HD69" s="133">
        <v>182162109</v>
      </c>
      <c r="HE69" s="133">
        <v>139019355</v>
      </c>
      <c r="HF69" s="133">
        <v>125519815</v>
      </c>
      <c r="HG69" s="133">
        <v>224932131</v>
      </c>
      <c r="HH69" s="133">
        <v>210979465</v>
      </c>
      <c r="HI69" s="133">
        <v>216393628</v>
      </c>
      <c r="HJ69" s="133">
        <v>221039293</v>
      </c>
      <c r="HK69" s="133">
        <v>165370385</v>
      </c>
      <c r="HL69" s="133">
        <v>143034410</v>
      </c>
      <c r="HM69" s="133">
        <v>142413206</v>
      </c>
      <c r="HN69" s="133">
        <v>168784558</v>
      </c>
      <c r="HO69" s="133">
        <v>164928718</v>
      </c>
      <c r="HP69" s="133">
        <v>167048527</v>
      </c>
      <c r="HQ69" s="133">
        <v>163275539</v>
      </c>
      <c r="HR69" s="133">
        <v>140682279</v>
      </c>
      <c r="HS69" s="133">
        <v>222154531</v>
      </c>
      <c r="HT69" s="133">
        <v>199253257</v>
      </c>
      <c r="HU69" s="133">
        <v>189034064</v>
      </c>
      <c r="HV69" s="133">
        <v>167309528</v>
      </c>
      <c r="HW69" s="133">
        <v>131792618</v>
      </c>
      <c r="HX69" s="134">
        <v>123473834</v>
      </c>
      <c r="HY69" s="133">
        <v>115771984</v>
      </c>
      <c r="HZ69" s="133">
        <v>114476319</v>
      </c>
      <c r="IA69" s="133">
        <v>101846155</v>
      </c>
      <c r="IB69" s="133">
        <v>91030096</v>
      </c>
      <c r="IC69" s="133">
        <v>72043087</v>
      </c>
      <c r="ID69" s="133">
        <v>77678473</v>
      </c>
      <c r="IE69" s="133">
        <v>135010870</v>
      </c>
      <c r="IF69" s="133">
        <v>105684431</v>
      </c>
      <c r="IG69" s="133">
        <v>127769028</v>
      </c>
      <c r="IH69" s="133">
        <v>141557759</v>
      </c>
      <c r="II69" s="133">
        <v>77712888</v>
      </c>
      <c r="IJ69" s="134">
        <v>91444603</v>
      </c>
      <c r="IK69" s="133"/>
      <c r="IL69" s="133"/>
      <c r="IM69" s="133"/>
      <c r="IN69" s="133"/>
      <c r="IO69" s="133"/>
      <c r="IP69" s="133"/>
      <c r="IQ69" s="133"/>
      <c r="IR69" s="133"/>
      <c r="IS69" s="133"/>
    </row>
    <row r="70" spans="1:253" ht="14.25" customHeight="1" x14ac:dyDescent="0.35">
      <c r="A70" s="216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22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</row>
    <row r="71" spans="1:253" ht="14.25" customHeight="1" x14ac:dyDescent="0.35">
      <c r="A71" s="205" t="s">
        <v>19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121"/>
      <c r="BA71" s="121"/>
      <c r="BB71" s="121"/>
      <c r="BC71" s="121"/>
      <c r="BD71" s="121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</row>
    <row r="72" spans="1:253" ht="14.25" customHeight="1" x14ac:dyDescent="0.35">
      <c r="A72" s="217" t="s">
        <v>288</v>
      </c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5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5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5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5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5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5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133"/>
      <c r="DE72" s="133"/>
      <c r="DF72" s="133"/>
      <c r="DG72" s="133"/>
      <c r="DH72" s="133"/>
      <c r="DI72" s="133"/>
      <c r="DJ72" s="133"/>
      <c r="DK72" s="133"/>
      <c r="DL72" s="133"/>
      <c r="DM72" s="135"/>
      <c r="DN72" s="133"/>
      <c r="DO72" s="133"/>
      <c r="DP72" s="133"/>
      <c r="DQ72" s="133"/>
      <c r="DR72" s="133"/>
      <c r="DS72" s="133"/>
      <c r="DT72" s="133"/>
      <c r="DU72" s="133"/>
      <c r="DV72" s="133"/>
      <c r="DW72" s="133"/>
      <c r="DX72" s="133"/>
      <c r="DY72" s="135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5"/>
      <c r="EL72" s="133"/>
      <c r="EM72" s="133"/>
      <c r="EN72" s="133"/>
      <c r="EO72" s="133"/>
      <c r="EP72" s="133"/>
      <c r="EQ72" s="133"/>
      <c r="ER72" s="133"/>
      <c r="ES72" s="133"/>
      <c r="ET72" s="133"/>
      <c r="EU72" s="133"/>
      <c r="EV72" s="133"/>
      <c r="EW72" s="135"/>
      <c r="EX72" s="133"/>
      <c r="EY72" s="133"/>
      <c r="EZ72" s="133"/>
      <c r="FA72" s="133"/>
      <c r="FB72" s="133"/>
      <c r="FC72" s="133"/>
      <c r="FD72" s="133"/>
      <c r="FE72" s="133"/>
      <c r="FF72" s="133"/>
      <c r="FG72" s="133"/>
      <c r="FH72" s="133"/>
      <c r="FI72" s="135"/>
      <c r="FJ72" s="133"/>
      <c r="FK72" s="133"/>
      <c r="FL72" s="133"/>
      <c r="FM72" s="133"/>
      <c r="FN72" s="133"/>
      <c r="FO72" s="133"/>
      <c r="FP72" s="133"/>
      <c r="FQ72" s="133"/>
      <c r="FR72" s="133"/>
      <c r="FS72" s="133"/>
      <c r="FT72" s="133"/>
      <c r="FU72" s="133"/>
      <c r="FV72" s="133"/>
      <c r="FW72" s="133"/>
      <c r="FX72" s="133"/>
      <c r="FY72" s="133"/>
      <c r="FZ72" s="133"/>
      <c r="GA72" s="133"/>
      <c r="GB72" s="133"/>
      <c r="GC72" s="133"/>
      <c r="GD72" s="133"/>
      <c r="GE72" s="133"/>
      <c r="GF72" s="133"/>
      <c r="GG72" s="133"/>
      <c r="GH72" s="133"/>
      <c r="GI72" s="133"/>
      <c r="GJ72" s="133"/>
      <c r="GK72" s="133"/>
      <c r="GL72" s="133"/>
      <c r="GM72" s="133"/>
      <c r="GN72" s="133"/>
      <c r="GO72" s="133"/>
      <c r="GP72" s="133"/>
      <c r="GQ72" s="133"/>
      <c r="GR72" s="133"/>
      <c r="GS72" s="133"/>
      <c r="GT72" s="133"/>
      <c r="GU72" s="133">
        <v>227889952</v>
      </c>
      <c r="GV72" s="133">
        <v>136137604</v>
      </c>
      <c r="GW72" s="133">
        <v>220563624</v>
      </c>
      <c r="GX72" s="133">
        <v>351494963</v>
      </c>
      <c r="GY72" s="133">
        <v>414282303</v>
      </c>
      <c r="GZ72" s="133">
        <v>451492385</v>
      </c>
      <c r="HA72" s="133">
        <v>482844778</v>
      </c>
      <c r="HB72" s="133">
        <v>438981787</v>
      </c>
      <c r="HC72" s="133">
        <v>436028142</v>
      </c>
      <c r="HD72" s="133">
        <v>358951929</v>
      </c>
      <c r="HE72" s="133">
        <v>402884259</v>
      </c>
      <c r="HF72" s="133">
        <v>464392561</v>
      </c>
      <c r="HG72" s="133">
        <v>468015132</v>
      </c>
      <c r="HH72" s="133">
        <v>520885652</v>
      </c>
      <c r="HI72" s="133">
        <v>474954283</v>
      </c>
      <c r="HJ72" s="133">
        <v>378889770</v>
      </c>
      <c r="HK72" s="133">
        <v>361824070</v>
      </c>
      <c r="HL72" s="133">
        <v>401156985</v>
      </c>
      <c r="HM72" s="133">
        <v>424593544</v>
      </c>
      <c r="HN72" s="133">
        <v>419696907</v>
      </c>
      <c r="HO72" s="133">
        <v>427568236</v>
      </c>
      <c r="HP72" s="133">
        <v>375288215</v>
      </c>
      <c r="HQ72" s="133">
        <v>398969296</v>
      </c>
      <c r="HR72" s="133">
        <v>434972539</v>
      </c>
      <c r="HS72" s="133">
        <v>420342722</v>
      </c>
      <c r="HT72" s="133">
        <v>404419509</v>
      </c>
      <c r="HU72" s="133">
        <v>342572368</v>
      </c>
      <c r="HV72" s="133">
        <v>288232722</v>
      </c>
      <c r="HW72" s="133" t="s">
        <v>388</v>
      </c>
      <c r="HX72" s="134">
        <v>312376556</v>
      </c>
      <c r="HY72" s="33">
        <v>301904923</v>
      </c>
      <c r="HZ72" s="33">
        <v>264251525</v>
      </c>
      <c r="IA72" s="33">
        <v>227469914</v>
      </c>
      <c r="IB72" s="33">
        <v>190956590</v>
      </c>
      <c r="IC72" s="33">
        <v>232024963</v>
      </c>
      <c r="ID72" s="33">
        <v>254832656</v>
      </c>
      <c r="IE72" s="33">
        <v>245855997</v>
      </c>
      <c r="IF72" s="33">
        <v>257858679</v>
      </c>
      <c r="IG72" s="33">
        <v>245444760</v>
      </c>
      <c r="IH72" s="33">
        <v>202536373</v>
      </c>
      <c r="II72" s="33">
        <v>220158821</v>
      </c>
      <c r="IJ72" s="134">
        <v>238000045</v>
      </c>
      <c r="IK72" s="133"/>
      <c r="IL72" s="133"/>
      <c r="IM72" s="133"/>
      <c r="IN72" s="133"/>
      <c r="IO72" s="133"/>
      <c r="IP72" s="133"/>
      <c r="IQ72" s="133"/>
      <c r="IR72" s="133"/>
      <c r="IS72" s="133"/>
    </row>
    <row r="73" spans="1:253" ht="14.25" customHeight="1" x14ac:dyDescent="0.35">
      <c r="A73" s="216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1"/>
      <c r="BA73" s="131"/>
      <c r="BB73" s="131"/>
      <c r="BC73" s="131"/>
      <c r="BD73" s="131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29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</row>
    <row r="74" spans="1:253" ht="14.25" customHeight="1" x14ac:dyDescent="0.35">
      <c r="A74" s="192" t="s">
        <v>289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v>175</v>
      </c>
      <c r="S74" s="4">
        <v>129</v>
      </c>
      <c r="T74" s="4">
        <v>155</v>
      </c>
      <c r="U74" s="4">
        <v>130</v>
      </c>
      <c r="V74" s="4">
        <v>105</v>
      </c>
      <c r="W74" s="4">
        <v>171</v>
      </c>
      <c r="X74" s="4">
        <v>175</v>
      </c>
      <c r="Y74" s="4">
        <v>243</v>
      </c>
      <c r="Z74" s="4">
        <v>202</v>
      </c>
      <c r="AA74" s="4">
        <v>145</v>
      </c>
      <c r="AB74" s="4">
        <v>155</v>
      </c>
      <c r="AC74" s="4">
        <v>155</v>
      </c>
      <c r="AD74" s="4">
        <v>139</v>
      </c>
      <c r="AE74" s="4">
        <v>107</v>
      </c>
      <c r="AF74" s="4">
        <v>92</v>
      </c>
      <c r="AG74" s="4">
        <v>75</v>
      </c>
      <c r="AH74" s="4">
        <v>80</v>
      </c>
      <c r="AI74" s="4">
        <v>107</v>
      </c>
      <c r="AJ74" s="4">
        <v>104</v>
      </c>
      <c r="AK74" s="4">
        <v>113</v>
      </c>
      <c r="AL74" s="4">
        <v>103</v>
      </c>
      <c r="AM74" s="4">
        <v>74</v>
      </c>
      <c r="AN74" s="4">
        <v>79</v>
      </c>
      <c r="AO74" s="4">
        <v>72</v>
      </c>
      <c r="AP74" s="4">
        <v>95</v>
      </c>
      <c r="AQ74" s="4">
        <v>62</v>
      </c>
      <c r="AR74" s="4">
        <v>72</v>
      </c>
      <c r="AS74" s="4">
        <v>72</v>
      </c>
      <c r="AT74" s="4">
        <v>82</v>
      </c>
      <c r="AU74" s="4">
        <v>87</v>
      </c>
      <c r="AV74" s="4">
        <v>110</v>
      </c>
      <c r="AW74" s="4">
        <v>106</v>
      </c>
      <c r="AX74" s="4">
        <v>101</v>
      </c>
      <c r="AY74" s="4">
        <v>81</v>
      </c>
      <c r="AZ74" s="4">
        <v>86</v>
      </c>
      <c r="BA74" s="4">
        <v>93</v>
      </c>
      <c r="BB74" s="4">
        <v>87</v>
      </c>
      <c r="BC74" s="4">
        <v>70</v>
      </c>
      <c r="BD74" s="4">
        <v>74</v>
      </c>
      <c r="BE74" s="4">
        <v>52</v>
      </c>
      <c r="BF74" s="4">
        <v>67</v>
      </c>
      <c r="BG74" s="4">
        <v>83</v>
      </c>
      <c r="BH74" s="4">
        <v>77</v>
      </c>
      <c r="BI74" s="4">
        <v>97</v>
      </c>
      <c r="BJ74" s="4">
        <v>94</v>
      </c>
      <c r="BK74" s="4">
        <v>77</v>
      </c>
      <c r="BL74" s="4">
        <v>83</v>
      </c>
      <c r="BM74" s="4">
        <v>77</v>
      </c>
      <c r="BN74" s="4">
        <v>77</v>
      </c>
      <c r="BO74" s="4">
        <v>52</v>
      </c>
      <c r="BP74" s="4">
        <v>65</v>
      </c>
      <c r="BQ74" s="4">
        <v>39</v>
      </c>
      <c r="BR74" s="4">
        <v>60</v>
      </c>
      <c r="BS74" s="4">
        <v>80</v>
      </c>
      <c r="BT74" s="4">
        <v>75</v>
      </c>
      <c r="BU74" s="4">
        <v>96</v>
      </c>
      <c r="BV74" s="4">
        <v>101</v>
      </c>
      <c r="BW74" s="4">
        <v>91</v>
      </c>
      <c r="BX74" s="4">
        <v>88</v>
      </c>
      <c r="BY74" s="4">
        <v>86</v>
      </c>
      <c r="BZ74" s="4">
        <v>84</v>
      </c>
      <c r="CA74" s="4">
        <v>90</v>
      </c>
      <c r="CB74" s="4">
        <v>86</v>
      </c>
      <c r="CC74" s="4">
        <v>85</v>
      </c>
      <c r="CD74" s="4">
        <v>66</v>
      </c>
      <c r="CE74" s="4">
        <v>102</v>
      </c>
      <c r="CF74" s="4">
        <v>105</v>
      </c>
      <c r="CG74" s="4">
        <v>122</v>
      </c>
      <c r="CH74" s="4">
        <v>121</v>
      </c>
      <c r="CI74" s="4">
        <v>98</v>
      </c>
      <c r="CJ74" s="4">
        <v>91</v>
      </c>
      <c r="CK74" s="4">
        <v>94</v>
      </c>
      <c r="CL74" s="4">
        <v>100</v>
      </c>
      <c r="CM74" s="4">
        <v>90</v>
      </c>
      <c r="CN74" s="4">
        <v>112</v>
      </c>
      <c r="CO74" s="4">
        <v>72</v>
      </c>
      <c r="CP74" s="4">
        <v>78</v>
      </c>
      <c r="CQ74" s="4">
        <v>112</v>
      </c>
      <c r="CR74" s="4">
        <v>123</v>
      </c>
      <c r="CS74" s="4">
        <v>111</v>
      </c>
      <c r="CT74" s="4">
        <v>127</v>
      </c>
      <c r="CU74" s="4">
        <v>101</v>
      </c>
      <c r="CV74" s="4">
        <v>93</v>
      </c>
      <c r="CW74" s="4">
        <v>99</v>
      </c>
      <c r="CX74" s="4">
        <v>93</v>
      </c>
      <c r="CY74" s="4">
        <v>61</v>
      </c>
      <c r="CZ74" s="4">
        <v>89</v>
      </c>
      <c r="DA74" s="4">
        <v>81</v>
      </c>
      <c r="DB74" s="4">
        <v>97</v>
      </c>
      <c r="DC74" s="4">
        <v>149</v>
      </c>
      <c r="DD74" s="4">
        <v>118</v>
      </c>
      <c r="DE74" s="4">
        <v>140</v>
      </c>
      <c r="DF74" s="4">
        <v>123</v>
      </c>
      <c r="DG74" s="4">
        <v>102</v>
      </c>
      <c r="DH74" s="4">
        <v>114</v>
      </c>
      <c r="DI74" s="4">
        <v>125</v>
      </c>
      <c r="DJ74" s="4">
        <v>117</v>
      </c>
      <c r="DK74" s="4">
        <v>109</v>
      </c>
      <c r="DL74" s="4">
        <v>93</v>
      </c>
      <c r="DM74" s="4">
        <v>77</v>
      </c>
      <c r="DN74" s="4">
        <v>79</v>
      </c>
      <c r="DO74" s="4">
        <v>121</v>
      </c>
      <c r="DP74" s="4">
        <v>155</v>
      </c>
      <c r="DQ74" s="4">
        <v>140</v>
      </c>
      <c r="DR74" s="4">
        <v>135</v>
      </c>
      <c r="DS74" s="4">
        <v>143</v>
      </c>
      <c r="DT74" s="4">
        <v>114</v>
      </c>
      <c r="DU74" s="4">
        <v>105</v>
      </c>
      <c r="DV74" s="4">
        <v>99</v>
      </c>
      <c r="DW74" s="4">
        <v>95</v>
      </c>
      <c r="DX74" s="4">
        <v>114</v>
      </c>
      <c r="DY74" s="4">
        <v>89</v>
      </c>
      <c r="DZ74" s="4">
        <v>75</v>
      </c>
      <c r="EA74" s="4">
        <v>92</v>
      </c>
      <c r="EB74" s="4">
        <v>120</v>
      </c>
      <c r="EC74" s="4">
        <v>167</v>
      </c>
      <c r="ED74" s="4">
        <v>133</v>
      </c>
      <c r="EE74" s="4">
        <v>102</v>
      </c>
      <c r="EF74" s="4">
        <v>88</v>
      </c>
      <c r="EG74" s="4">
        <v>132</v>
      </c>
      <c r="EH74" s="4">
        <v>128</v>
      </c>
      <c r="EI74" s="4">
        <v>100</v>
      </c>
      <c r="EJ74" s="4">
        <v>144</v>
      </c>
      <c r="EK74" s="4">
        <v>86</v>
      </c>
      <c r="EL74" s="4">
        <v>94</v>
      </c>
      <c r="EM74" s="4">
        <v>110</v>
      </c>
      <c r="EN74" s="4">
        <v>140</v>
      </c>
      <c r="EO74" s="4">
        <v>177</v>
      </c>
      <c r="EP74" s="4">
        <v>155</v>
      </c>
      <c r="EQ74" s="4">
        <v>152</v>
      </c>
      <c r="ER74" s="4">
        <v>122</v>
      </c>
      <c r="ES74" s="4">
        <v>120</v>
      </c>
      <c r="ET74" s="4">
        <v>128</v>
      </c>
      <c r="EU74" s="4">
        <v>124</v>
      </c>
      <c r="EV74" s="4">
        <v>131</v>
      </c>
      <c r="EW74" s="4">
        <v>97</v>
      </c>
      <c r="EX74" s="4">
        <v>77</v>
      </c>
      <c r="EY74" s="4">
        <v>115</v>
      </c>
      <c r="EZ74" s="4">
        <v>138</v>
      </c>
      <c r="FA74" s="4">
        <v>153</v>
      </c>
      <c r="FB74" s="4">
        <v>155</v>
      </c>
      <c r="FC74" s="4">
        <v>135</v>
      </c>
      <c r="FD74" s="4">
        <v>127</v>
      </c>
      <c r="FE74" s="4">
        <v>134</v>
      </c>
      <c r="FF74" s="4">
        <v>125</v>
      </c>
      <c r="FG74" s="4">
        <v>119</v>
      </c>
      <c r="FH74" s="4">
        <v>157</v>
      </c>
      <c r="FI74" s="4">
        <v>99</v>
      </c>
      <c r="FJ74" s="4">
        <v>114</v>
      </c>
      <c r="FK74" s="4">
        <v>159</v>
      </c>
      <c r="FL74" s="4">
        <v>155</v>
      </c>
      <c r="FM74" s="4">
        <v>170</v>
      </c>
      <c r="FN74" s="4">
        <v>189</v>
      </c>
      <c r="FO74" s="4">
        <v>113</v>
      </c>
      <c r="FP74" s="4">
        <v>134</v>
      </c>
      <c r="FQ74" s="4">
        <v>146</v>
      </c>
      <c r="FR74" s="4">
        <v>142</v>
      </c>
      <c r="FS74" s="4">
        <v>141</v>
      </c>
      <c r="FT74" s="4">
        <v>146</v>
      </c>
      <c r="FU74" s="4">
        <v>100</v>
      </c>
      <c r="FV74" s="4">
        <v>79</v>
      </c>
      <c r="FW74" s="4">
        <v>159</v>
      </c>
      <c r="FX74" s="4">
        <v>154</v>
      </c>
      <c r="FY74" s="4">
        <v>189</v>
      </c>
      <c r="FZ74" s="4">
        <v>161</v>
      </c>
      <c r="GA74" s="4">
        <v>146</v>
      </c>
      <c r="GB74" s="4">
        <v>156</v>
      </c>
      <c r="GC74" s="4">
        <v>118</v>
      </c>
      <c r="GD74" s="4">
        <v>154</v>
      </c>
      <c r="GE74" s="4">
        <v>121</v>
      </c>
      <c r="GF74" s="4">
        <v>142</v>
      </c>
      <c r="GG74" s="4">
        <v>105</v>
      </c>
      <c r="GH74" s="4">
        <v>104</v>
      </c>
      <c r="GI74" s="4">
        <v>158</v>
      </c>
      <c r="GJ74" s="4">
        <v>170</v>
      </c>
      <c r="GK74" s="4">
        <v>188</v>
      </c>
      <c r="GL74" s="4">
        <v>166</v>
      </c>
      <c r="GM74" s="4">
        <v>156</v>
      </c>
      <c r="GN74" s="4">
        <v>171</v>
      </c>
      <c r="GO74" s="4">
        <v>138</v>
      </c>
      <c r="GP74" s="4">
        <v>162</v>
      </c>
      <c r="GQ74" s="4">
        <v>174</v>
      </c>
      <c r="GR74" s="4">
        <v>146</v>
      </c>
      <c r="GS74" s="4">
        <v>125</v>
      </c>
      <c r="GT74" s="4">
        <v>126</v>
      </c>
      <c r="GU74" s="4">
        <v>175</v>
      </c>
      <c r="GV74" s="4">
        <v>131</v>
      </c>
      <c r="GW74" s="4">
        <v>128</v>
      </c>
      <c r="GX74" s="4">
        <v>175</v>
      </c>
      <c r="GY74" s="4">
        <v>327</v>
      </c>
      <c r="GZ74" s="4">
        <v>262</v>
      </c>
      <c r="HA74" s="4">
        <v>306</v>
      </c>
      <c r="HB74" s="4">
        <v>314</v>
      </c>
      <c r="HC74" s="4">
        <v>272</v>
      </c>
      <c r="HD74" s="4">
        <v>265</v>
      </c>
      <c r="HE74" s="4">
        <v>233</v>
      </c>
      <c r="HF74" s="4">
        <v>203</v>
      </c>
      <c r="HG74" s="4">
        <v>316</v>
      </c>
      <c r="HH74" s="4">
        <v>295</v>
      </c>
      <c r="HI74" s="4">
        <v>278</v>
      </c>
      <c r="HJ74" s="4">
        <v>292</v>
      </c>
      <c r="HK74" s="4">
        <v>220</v>
      </c>
      <c r="HL74" s="4">
        <v>199</v>
      </c>
      <c r="HM74" s="4">
        <v>192</v>
      </c>
      <c r="HN74" s="4">
        <v>205</v>
      </c>
      <c r="HO74" s="4">
        <v>228</v>
      </c>
      <c r="HP74" s="4">
        <v>214</v>
      </c>
      <c r="HQ74" s="4">
        <v>197</v>
      </c>
      <c r="HR74" s="4">
        <v>150</v>
      </c>
      <c r="HS74" s="4">
        <v>255</v>
      </c>
      <c r="HT74" s="4">
        <v>226</v>
      </c>
      <c r="HU74" s="4">
        <v>217</v>
      </c>
      <c r="HV74" s="4">
        <v>203</v>
      </c>
      <c r="HW74" s="4">
        <v>145</v>
      </c>
      <c r="HX74" s="122">
        <v>164</v>
      </c>
      <c r="HY74" s="4">
        <v>143</v>
      </c>
      <c r="HZ74" s="4">
        <v>143</v>
      </c>
      <c r="IA74" s="4">
        <v>137</v>
      </c>
      <c r="IB74" s="4">
        <v>102</v>
      </c>
      <c r="IC74" s="4">
        <v>79</v>
      </c>
      <c r="ID74" s="4">
        <v>106</v>
      </c>
      <c r="IE74" s="4">
        <v>162</v>
      </c>
      <c r="IF74" s="4">
        <v>133</v>
      </c>
      <c r="IG74" s="4">
        <v>149</v>
      </c>
      <c r="IH74" s="4">
        <v>162</v>
      </c>
      <c r="II74" s="4">
        <v>102</v>
      </c>
      <c r="IJ74" s="122">
        <v>108</v>
      </c>
      <c r="IK74" s="4"/>
      <c r="IL74" s="4"/>
      <c r="IM74" s="4"/>
      <c r="IN74" s="4"/>
      <c r="IO74" s="4"/>
      <c r="IP74" s="4"/>
      <c r="IQ74" s="4"/>
      <c r="IR74" s="4"/>
      <c r="IS74" s="4"/>
    </row>
    <row r="75" spans="1:253" ht="14.25" customHeight="1" x14ac:dyDescent="0.35">
      <c r="A75" s="217" t="s">
        <v>290</v>
      </c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3"/>
      <c r="DU75" s="133"/>
      <c r="DV75" s="133"/>
      <c r="DW75" s="133"/>
      <c r="DX75" s="133"/>
      <c r="DY75" s="133"/>
      <c r="DZ75" s="133"/>
      <c r="EA75" s="133"/>
      <c r="EB75" s="133"/>
      <c r="EC75" s="133"/>
      <c r="ED75" s="133"/>
      <c r="EE75" s="133"/>
      <c r="EF75" s="133"/>
      <c r="EG75" s="133"/>
      <c r="EH75" s="133"/>
      <c r="EI75" s="133">
        <v>348749</v>
      </c>
      <c r="EJ75" s="133">
        <v>403894</v>
      </c>
      <c r="EK75" s="133">
        <v>377759</v>
      </c>
      <c r="EL75" s="133">
        <v>368089</v>
      </c>
      <c r="EM75" s="133">
        <v>371453</v>
      </c>
      <c r="EN75" s="133">
        <v>417715</v>
      </c>
      <c r="EO75" s="133">
        <v>357918</v>
      </c>
      <c r="EP75" s="133">
        <v>425298</v>
      </c>
      <c r="EQ75" s="133">
        <v>390414</v>
      </c>
      <c r="ER75" s="133">
        <v>386939</v>
      </c>
      <c r="ES75" s="133">
        <v>382138</v>
      </c>
      <c r="ET75" s="133">
        <v>330612</v>
      </c>
      <c r="EU75" s="133">
        <v>411667</v>
      </c>
      <c r="EV75" s="133">
        <v>400025</v>
      </c>
      <c r="EW75" s="133">
        <v>450235</v>
      </c>
      <c r="EX75" s="133">
        <v>393220</v>
      </c>
      <c r="EY75" s="133">
        <v>409497</v>
      </c>
      <c r="EZ75" s="133">
        <v>390808</v>
      </c>
      <c r="FA75" s="133">
        <v>382516</v>
      </c>
      <c r="FB75" s="133">
        <v>415650</v>
      </c>
      <c r="FC75" s="133">
        <v>356000</v>
      </c>
      <c r="FD75" s="133">
        <v>370791</v>
      </c>
      <c r="FE75" s="133">
        <v>368114</v>
      </c>
      <c r="FF75" s="133">
        <v>375030</v>
      </c>
      <c r="FG75" s="133">
        <v>387024</v>
      </c>
      <c r="FH75" s="133">
        <v>411661</v>
      </c>
      <c r="FI75" s="133">
        <v>402664</v>
      </c>
      <c r="FJ75" s="133">
        <v>401694</v>
      </c>
      <c r="FK75" s="133">
        <v>389781</v>
      </c>
      <c r="FL75" s="133">
        <v>427190</v>
      </c>
      <c r="FM75" s="133">
        <v>438714</v>
      </c>
      <c r="FN75" s="133">
        <v>407628</v>
      </c>
      <c r="FO75" s="133">
        <v>396292</v>
      </c>
      <c r="FP75" s="133">
        <v>384602</v>
      </c>
      <c r="FQ75" s="133">
        <v>388913</v>
      </c>
      <c r="FR75" s="133">
        <v>364059</v>
      </c>
      <c r="FS75" s="133">
        <v>399668</v>
      </c>
      <c r="FT75" s="133">
        <v>453535</v>
      </c>
      <c r="FU75" s="133">
        <v>499754</v>
      </c>
      <c r="FV75" s="133">
        <v>452416</v>
      </c>
      <c r="FW75" s="133">
        <v>431692</v>
      </c>
      <c r="FX75" s="133">
        <v>415138</v>
      </c>
      <c r="FY75" s="133">
        <v>471307</v>
      </c>
      <c r="FZ75" s="133">
        <v>445051</v>
      </c>
      <c r="GA75" s="133">
        <v>450583</v>
      </c>
      <c r="GB75" s="133">
        <v>405866</v>
      </c>
      <c r="GC75" s="133">
        <v>386920</v>
      </c>
      <c r="GD75" s="133">
        <v>416056</v>
      </c>
      <c r="GE75" s="133">
        <v>414278</v>
      </c>
      <c r="GF75" s="133">
        <v>483931</v>
      </c>
      <c r="GG75" s="133">
        <v>431612</v>
      </c>
      <c r="GH75" s="133">
        <v>423809</v>
      </c>
      <c r="GI75" s="133">
        <v>420729</v>
      </c>
      <c r="GJ75" s="133">
        <v>429602</v>
      </c>
      <c r="GK75" s="133">
        <v>441817</v>
      </c>
      <c r="GL75" s="133">
        <v>428957</v>
      </c>
      <c r="GM75" s="133">
        <v>395856</v>
      </c>
      <c r="GN75" s="133">
        <v>400303</v>
      </c>
      <c r="GO75" s="133">
        <v>444503</v>
      </c>
      <c r="GP75" s="133">
        <v>429749</v>
      </c>
      <c r="GQ75" s="133">
        <v>468389</v>
      </c>
      <c r="GR75" s="133">
        <v>449360</v>
      </c>
      <c r="GS75" s="133">
        <v>437368</v>
      </c>
      <c r="GT75" s="133">
        <v>401324</v>
      </c>
      <c r="GU75" s="133">
        <v>462903</v>
      </c>
      <c r="GV75" s="133">
        <v>447895</v>
      </c>
      <c r="GW75" s="133">
        <v>441108</v>
      </c>
      <c r="GX75" s="133">
        <v>443331</v>
      </c>
      <c r="GY75" s="133">
        <v>493801</v>
      </c>
      <c r="GZ75" s="133">
        <v>524771</v>
      </c>
      <c r="HA75" s="133">
        <v>532799</v>
      </c>
      <c r="HB75" s="133">
        <v>587363</v>
      </c>
      <c r="HC75" s="133">
        <v>598289</v>
      </c>
      <c r="HD75" s="133">
        <v>633409</v>
      </c>
      <c r="HE75" s="133">
        <v>554333</v>
      </c>
      <c r="HF75" s="133">
        <v>468830</v>
      </c>
      <c r="HG75" s="133">
        <v>651191</v>
      </c>
      <c r="HH75" s="133">
        <v>659288</v>
      </c>
      <c r="HI75" s="133">
        <v>724151</v>
      </c>
      <c r="HJ75" s="133">
        <v>734613</v>
      </c>
      <c r="HK75" s="133">
        <v>680786</v>
      </c>
      <c r="HL75" s="133">
        <v>660624</v>
      </c>
      <c r="HM75" s="133">
        <v>667564</v>
      </c>
      <c r="HN75" s="133">
        <v>723847</v>
      </c>
      <c r="HO75" s="133">
        <v>664693</v>
      </c>
      <c r="HP75" s="133">
        <v>725821</v>
      </c>
      <c r="HQ75" s="133">
        <v>775718</v>
      </c>
      <c r="HR75" s="133">
        <v>854864</v>
      </c>
      <c r="HS75" s="133">
        <v>810672</v>
      </c>
      <c r="HT75" s="133">
        <v>801753</v>
      </c>
      <c r="HU75" s="133">
        <v>815970</v>
      </c>
      <c r="HV75" s="133">
        <v>766103</v>
      </c>
      <c r="HW75" s="133">
        <v>764108</v>
      </c>
      <c r="HX75" s="134">
        <v>667851</v>
      </c>
      <c r="HY75" s="133">
        <v>744490</v>
      </c>
      <c r="HZ75" s="133">
        <v>757506</v>
      </c>
      <c r="IA75" s="133">
        <v>673071</v>
      </c>
      <c r="IB75" s="133">
        <v>786902</v>
      </c>
      <c r="IC75" s="133">
        <v>781719</v>
      </c>
      <c r="ID75" s="133">
        <v>627634</v>
      </c>
      <c r="IE75" s="133">
        <v>746793</v>
      </c>
      <c r="IF75" s="133">
        <v>707063</v>
      </c>
      <c r="IG75" s="133">
        <v>759777</v>
      </c>
      <c r="IH75" s="133">
        <v>805612</v>
      </c>
      <c r="II75" s="133">
        <v>674644</v>
      </c>
      <c r="IJ75" s="134">
        <v>719403</v>
      </c>
      <c r="IK75" s="133"/>
      <c r="IL75" s="133"/>
      <c r="IM75" s="133"/>
      <c r="IN75" s="133"/>
      <c r="IO75" s="133"/>
      <c r="IP75" s="133"/>
      <c r="IQ75" s="133"/>
      <c r="IR75" s="133"/>
      <c r="IS75" s="133"/>
    </row>
    <row r="76" spans="1:253" ht="14.25" customHeight="1" x14ac:dyDescent="0.35">
      <c r="A76" s="217" t="s">
        <v>291</v>
      </c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>
        <v>419000</v>
      </c>
      <c r="S76" s="133">
        <v>480000</v>
      </c>
      <c r="T76" s="133">
        <v>415000</v>
      </c>
      <c r="U76" s="133">
        <v>452000</v>
      </c>
      <c r="V76" s="133">
        <v>495000</v>
      </c>
      <c r="W76" s="133">
        <v>496000</v>
      </c>
      <c r="X76" s="133">
        <v>510000</v>
      </c>
      <c r="Y76" s="133">
        <v>534500</v>
      </c>
      <c r="Z76" s="133">
        <v>507500</v>
      </c>
      <c r="AA76" s="133">
        <v>409500</v>
      </c>
      <c r="AB76" s="133">
        <v>410000</v>
      </c>
      <c r="AC76" s="133">
        <v>420000</v>
      </c>
      <c r="AD76" s="133">
        <v>450000</v>
      </c>
      <c r="AE76" s="133">
        <v>425000</v>
      </c>
      <c r="AF76" s="133">
        <v>419950</v>
      </c>
      <c r="AG76" s="133">
        <v>433000</v>
      </c>
      <c r="AH76" s="133">
        <v>341250</v>
      </c>
      <c r="AI76" s="133">
        <v>398000</v>
      </c>
      <c r="AJ76" s="133">
        <v>454790</v>
      </c>
      <c r="AK76" s="133">
        <v>417500</v>
      </c>
      <c r="AL76" s="133">
        <v>529000</v>
      </c>
      <c r="AM76" s="133">
        <v>368200</v>
      </c>
      <c r="AN76" s="133">
        <v>369350</v>
      </c>
      <c r="AO76" s="133">
        <v>419500</v>
      </c>
      <c r="AP76" s="133">
        <v>410000</v>
      </c>
      <c r="AQ76" s="133">
        <v>443250</v>
      </c>
      <c r="AR76" s="133">
        <v>418750</v>
      </c>
      <c r="AS76" s="133">
        <v>385000</v>
      </c>
      <c r="AT76" s="133">
        <v>327000</v>
      </c>
      <c r="AU76" s="133">
        <v>425000</v>
      </c>
      <c r="AV76" s="133">
        <v>412000</v>
      </c>
      <c r="AW76" s="133">
        <v>430000</v>
      </c>
      <c r="AX76" s="133">
        <v>395000</v>
      </c>
      <c r="AY76" s="133">
        <v>342900</v>
      </c>
      <c r="AZ76" s="133">
        <v>357450</v>
      </c>
      <c r="BA76" s="133">
        <v>350000</v>
      </c>
      <c r="BB76" s="133">
        <v>415000</v>
      </c>
      <c r="BC76" s="133">
        <v>357500</v>
      </c>
      <c r="BD76" s="133">
        <v>406339</v>
      </c>
      <c r="BE76" s="133">
        <v>381206</v>
      </c>
      <c r="BF76" s="133">
        <v>320000</v>
      </c>
      <c r="BG76" s="133">
        <v>345000</v>
      </c>
      <c r="BH76" s="133">
        <v>360000</v>
      </c>
      <c r="BI76" s="133">
        <v>375000</v>
      </c>
      <c r="BJ76" s="133">
        <v>362500</v>
      </c>
      <c r="BK76" s="133">
        <v>359000</v>
      </c>
      <c r="BL76" s="133">
        <v>300000</v>
      </c>
      <c r="BM76" s="133">
        <v>375000</v>
      </c>
      <c r="BN76" s="133">
        <v>325000</v>
      </c>
      <c r="BO76" s="133">
        <v>334575</v>
      </c>
      <c r="BP76" s="133">
        <v>394000</v>
      </c>
      <c r="BQ76" s="133">
        <v>290000</v>
      </c>
      <c r="BR76" s="133">
        <v>292000</v>
      </c>
      <c r="BS76" s="133">
        <v>362500</v>
      </c>
      <c r="BT76" s="133">
        <v>375000</v>
      </c>
      <c r="BU76" s="133">
        <v>292500</v>
      </c>
      <c r="BV76" s="133">
        <v>325000</v>
      </c>
      <c r="BW76" s="133">
        <v>265000</v>
      </c>
      <c r="BX76" s="133">
        <v>297500</v>
      </c>
      <c r="BY76" s="133">
        <v>322500</v>
      </c>
      <c r="BZ76" s="133">
        <v>335000</v>
      </c>
      <c r="CA76" s="133">
        <v>310000</v>
      </c>
      <c r="CB76" s="133">
        <v>367000</v>
      </c>
      <c r="CC76" s="133">
        <v>399000</v>
      </c>
      <c r="CD76" s="133">
        <v>336000</v>
      </c>
      <c r="CE76" s="133">
        <v>322500</v>
      </c>
      <c r="CF76" s="133">
        <v>317500</v>
      </c>
      <c r="CG76" s="133">
        <v>314475</v>
      </c>
      <c r="CH76" s="133">
        <v>322000</v>
      </c>
      <c r="CI76" s="133">
        <v>301500</v>
      </c>
      <c r="CJ76" s="133">
        <v>300000</v>
      </c>
      <c r="CK76" s="133">
        <v>317250</v>
      </c>
      <c r="CL76" s="133">
        <v>368952</v>
      </c>
      <c r="CM76" s="133">
        <v>318750</v>
      </c>
      <c r="CN76" s="133">
        <v>341500</v>
      </c>
      <c r="CO76" s="133">
        <v>408300</v>
      </c>
      <c r="CP76" s="133">
        <v>347450</v>
      </c>
      <c r="CQ76" s="133">
        <v>308500</v>
      </c>
      <c r="CR76" s="133">
        <v>360000</v>
      </c>
      <c r="CS76" s="133">
        <v>360000</v>
      </c>
      <c r="CT76" s="133">
        <v>300000</v>
      </c>
      <c r="CU76" s="133">
        <v>295000</v>
      </c>
      <c r="CV76" s="133">
        <v>274900</v>
      </c>
      <c r="CW76" s="133">
        <v>315000</v>
      </c>
      <c r="CX76" s="133">
        <v>247000</v>
      </c>
      <c r="CY76" s="133">
        <v>269000</v>
      </c>
      <c r="CZ76" s="133">
        <v>265900</v>
      </c>
      <c r="DA76" s="133">
        <v>307500</v>
      </c>
      <c r="DB76" s="133">
        <v>295000</v>
      </c>
      <c r="DC76" s="133">
        <v>310000</v>
      </c>
      <c r="DD76" s="133">
        <v>298000</v>
      </c>
      <c r="DE76" s="133">
        <v>294500</v>
      </c>
      <c r="DF76" s="133">
        <v>304400</v>
      </c>
      <c r="DG76" s="133">
        <v>317500</v>
      </c>
      <c r="DH76" s="133">
        <v>292500</v>
      </c>
      <c r="DI76" s="133">
        <v>277000</v>
      </c>
      <c r="DJ76" s="133">
        <v>295000</v>
      </c>
      <c r="DK76" s="133">
        <v>346500</v>
      </c>
      <c r="DL76" s="133">
        <v>330000</v>
      </c>
      <c r="DM76" s="133">
        <v>260000</v>
      </c>
      <c r="DN76" s="133">
        <v>300000</v>
      </c>
      <c r="DO76" s="133">
        <v>305000</v>
      </c>
      <c r="DP76" s="133">
        <v>284250</v>
      </c>
      <c r="DQ76" s="133">
        <v>323000</v>
      </c>
      <c r="DR76" s="133">
        <v>303000</v>
      </c>
      <c r="DS76" s="133">
        <v>277000</v>
      </c>
      <c r="DT76" s="133">
        <v>270000</v>
      </c>
      <c r="DU76" s="133">
        <v>263000</v>
      </c>
      <c r="DV76" s="133">
        <v>338000</v>
      </c>
      <c r="DW76" s="133">
        <v>290000</v>
      </c>
      <c r="DX76" s="133">
        <v>300000</v>
      </c>
      <c r="DY76" s="133">
        <v>295425</v>
      </c>
      <c r="DZ76" s="133">
        <v>275000</v>
      </c>
      <c r="EA76" s="133">
        <v>289200</v>
      </c>
      <c r="EB76" s="133">
        <v>294750</v>
      </c>
      <c r="EC76" s="133">
        <v>320000</v>
      </c>
      <c r="ED76" s="133">
        <v>299900</v>
      </c>
      <c r="EE76" s="133">
        <v>285000</v>
      </c>
      <c r="EF76" s="133">
        <v>292500</v>
      </c>
      <c r="EG76" s="133">
        <v>288500</v>
      </c>
      <c r="EH76" s="133">
        <v>299000</v>
      </c>
      <c r="EI76" s="133">
        <v>285500</v>
      </c>
      <c r="EJ76" s="133">
        <v>318000</v>
      </c>
      <c r="EK76" s="133">
        <v>335000</v>
      </c>
      <c r="EL76" s="133">
        <v>317500</v>
      </c>
      <c r="EM76" s="133">
        <v>283880</v>
      </c>
      <c r="EN76" s="133">
        <v>300750</v>
      </c>
      <c r="EO76" s="133">
        <v>280000</v>
      </c>
      <c r="EP76" s="133">
        <v>300000</v>
      </c>
      <c r="EQ76" s="133">
        <v>279000</v>
      </c>
      <c r="ER76" s="133">
        <v>325000</v>
      </c>
      <c r="ES76" s="133">
        <v>288500</v>
      </c>
      <c r="ET76" s="133">
        <v>284500</v>
      </c>
      <c r="EU76" s="133">
        <v>328500</v>
      </c>
      <c r="EV76" s="133">
        <v>286000</v>
      </c>
      <c r="EW76" s="133">
        <v>325000</v>
      </c>
      <c r="EX76" s="133">
        <v>288000</v>
      </c>
      <c r="EY76" s="133">
        <v>325000</v>
      </c>
      <c r="EZ76" s="133">
        <v>340000</v>
      </c>
      <c r="FA76" s="133">
        <v>325000</v>
      </c>
      <c r="FB76" s="133">
        <v>330000</v>
      </c>
      <c r="FC76" s="133">
        <v>309000</v>
      </c>
      <c r="FD76" s="133">
        <v>310000</v>
      </c>
      <c r="FE76" s="133">
        <v>294450</v>
      </c>
      <c r="FF76" s="133">
        <v>290000</v>
      </c>
      <c r="FG76" s="133">
        <v>310500</v>
      </c>
      <c r="FH76" s="133">
        <v>335000</v>
      </c>
      <c r="FI76" s="133">
        <v>309000</v>
      </c>
      <c r="FJ76" s="133">
        <v>311500</v>
      </c>
      <c r="FK76" s="133">
        <v>329000</v>
      </c>
      <c r="FL76" s="133">
        <v>339000</v>
      </c>
      <c r="FM76" s="133">
        <v>326000</v>
      </c>
      <c r="FN76" s="133">
        <v>325000</v>
      </c>
      <c r="FO76" s="133">
        <v>330000</v>
      </c>
      <c r="FP76" s="133">
        <v>324000</v>
      </c>
      <c r="FQ76" s="133">
        <v>324950</v>
      </c>
      <c r="FR76" s="133">
        <v>327000</v>
      </c>
      <c r="FS76" s="133">
        <v>325000</v>
      </c>
      <c r="FT76" s="133">
        <v>350000</v>
      </c>
      <c r="FU76" s="133">
        <v>321500</v>
      </c>
      <c r="FV76" s="133">
        <v>325000</v>
      </c>
      <c r="FW76" s="133">
        <v>340000</v>
      </c>
      <c r="FX76" s="133">
        <v>335000</v>
      </c>
      <c r="FY76" s="133">
        <v>370000</v>
      </c>
      <c r="FZ76" s="133">
        <v>330000</v>
      </c>
      <c r="GA76" s="133">
        <v>346500</v>
      </c>
      <c r="GB76" s="133">
        <v>346450</v>
      </c>
      <c r="GC76" s="133">
        <v>311000</v>
      </c>
      <c r="GD76" s="133">
        <v>348500</v>
      </c>
      <c r="GE76" s="133">
        <v>356000</v>
      </c>
      <c r="GF76" s="133">
        <v>354500</v>
      </c>
      <c r="GG76" s="133">
        <v>339000</v>
      </c>
      <c r="GH76" s="133">
        <v>332750</v>
      </c>
      <c r="GI76" s="133">
        <v>347250</v>
      </c>
      <c r="GJ76" s="133">
        <v>345000</v>
      </c>
      <c r="GK76" s="133">
        <v>349950</v>
      </c>
      <c r="GL76" s="133">
        <v>342500</v>
      </c>
      <c r="GM76" s="133">
        <v>332500</v>
      </c>
      <c r="GN76" s="133">
        <v>331780</v>
      </c>
      <c r="GO76" s="133">
        <v>347250</v>
      </c>
      <c r="GP76" s="133">
        <v>351000</v>
      </c>
      <c r="GQ76" s="133">
        <v>359000</v>
      </c>
      <c r="GR76" s="133">
        <v>384500</v>
      </c>
      <c r="GS76" s="133">
        <v>370000</v>
      </c>
      <c r="GT76" s="133">
        <v>356000</v>
      </c>
      <c r="GU76" s="133">
        <v>365000</v>
      </c>
      <c r="GV76" s="133">
        <v>360000</v>
      </c>
      <c r="GW76" s="133">
        <v>373750</v>
      </c>
      <c r="GX76" s="133">
        <v>364570</v>
      </c>
      <c r="GY76" s="133">
        <v>398000</v>
      </c>
      <c r="GZ76" s="133">
        <v>459000</v>
      </c>
      <c r="HA76" s="133">
        <v>457500</v>
      </c>
      <c r="HB76" s="133">
        <v>508000</v>
      </c>
      <c r="HC76" s="133">
        <v>500000</v>
      </c>
      <c r="HD76" s="133">
        <v>515000</v>
      </c>
      <c r="HE76" s="133">
        <v>449000</v>
      </c>
      <c r="HF76" s="133">
        <v>469000</v>
      </c>
      <c r="HG76" s="133">
        <v>507500</v>
      </c>
      <c r="HH76" s="133">
        <v>510000</v>
      </c>
      <c r="HI76" s="133">
        <v>522500</v>
      </c>
      <c r="HJ76" s="133">
        <v>562000</v>
      </c>
      <c r="HK76" s="133">
        <v>530300</v>
      </c>
      <c r="HL76" s="133">
        <v>545000</v>
      </c>
      <c r="HM76" s="133">
        <v>503750</v>
      </c>
      <c r="HN76" s="133">
        <v>526000</v>
      </c>
      <c r="HO76" s="133">
        <v>525500</v>
      </c>
      <c r="HP76" s="133">
        <v>546750</v>
      </c>
      <c r="HQ76" s="133">
        <v>660000</v>
      </c>
      <c r="HR76" s="133">
        <v>637000</v>
      </c>
      <c r="HS76" s="133">
        <v>635000</v>
      </c>
      <c r="HT76" s="133">
        <v>620000</v>
      </c>
      <c r="HU76" s="133">
        <v>650000</v>
      </c>
      <c r="HV76" s="133">
        <v>581000</v>
      </c>
      <c r="HW76" s="133">
        <v>608000</v>
      </c>
      <c r="HX76" s="134">
        <v>549450</v>
      </c>
      <c r="HY76" s="133">
        <v>635000</v>
      </c>
      <c r="HZ76" s="133">
        <v>650000</v>
      </c>
      <c r="IA76" s="133">
        <v>560000</v>
      </c>
      <c r="IB76" s="133">
        <v>565000</v>
      </c>
      <c r="IC76" s="133">
        <v>629900</v>
      </c>
      <c r="ID76" s="133">
        <v>500000</v>
      </c>
      <c r="IE76" s="133">
        <v>573750</v>
      </c>
      <c r="IF76" s="133">
        <v>585000</v>
      </c>
      <c r="IG76" s="133">
        <v>590000</v>
      </c>
      <c r="IH76" s="133">
        <v>627500</v>
      </c>
      <c r="II76" s="133">
        <v>602450</v>
      </c>
      <c r="IJ76" s="134">
        <v>534000</v>
      </c>
      <c r="IK76" s="133"/>
      <c r="IL76" s="133"/>
      <c r="IM76" s="133"/>
      <c r="IN76" s="133"/>
      <c r="IO76" s="133"/>
      <c r="IP76" s="133"/>
      <c r="IQ76" s="133"/>
      <c r="IR76" s="133"/>
      <c r="IS76" s="133"/>
    </row>
    <row r="77" spans="1:253" ht="14.25" customHeight="1" x14ac:dyDescent="0.35">
      <c r="A77" s="217" t="s">
        <v>292</v>
      </c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133"/>
      <c r="DE77" s="133"/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3"/>
      <c r="DU77" s="133"/>
      <c r="DV77" s="133"/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>
        <v>34874968</v>
      </c>
      <c r="EJ77" s="133">
        <v>58160744</v>
      </c>
      <c r="EK77" s="133">
        <v>32487302</v>
      </c>
      <c r="EL77" s="133">
        <v>34600388</v>
      </c>
      <c r="EM77" s="133">
        <v>40859937</v>
      </c>
      <c r="EN77" s="133">
        <v>58480164</v>
      </c>
      <c r="EO77" s="133">
        <v>63351569</v>
      </c>
      <c r="EP77" s="133">
        <v>65919802</v>
      </c>
      <c r="EQ77" s="133">
        <v>59342997</v>
      </c>
      <c r="ER77" s="133">
        <v>47206655</v>
      </c>
      <c r="ES77" s="133">
        <v>45856644</v>
      </c>
      <c r="ET77" s="133">
        <v>42318411</v>
      </c>
      <c r="EU77" s="133">
        <v>51046736</v>
      </c>
      <c r="EV77" s="133">
        <v>52403405</v>
      </c>
      <c r="EW77" s="133">
        <v>43672813</v>
      </c>
      <c r="EX77" s="133">
        <v>30278008</v>
      </c>
      <c r="EY77" s="133">
        <v>47092242</v>
      </c>
      <c r="EZ77" s="133">
        <v>53931631</v>
      </c>
      <c r="FA77" s="133">
        <v>58524991</v>
      </c>
      <c r="FB77" s="133">
        <v>64425853</v>
      </c>
      <c r="FC77" s="133">
        <v>48062722</v>
      </c>
      <c r="FD77" s="133">
        <v>47090538</v>
      </c>
      <c r="FE77" s="133">
        <v>49327376</v>
      </c>
      <c r="FF77" s="133">
        <v>46878814</v>
      </c>
      <c r="FG77" s="133">
        <v>46055968</v>
      </c>
      <c r="FH77" s="133">
        <v>64630824</v>
      </c>
      <c r="FI77" s="133">
        <v>39863792</v>
      </c>
      <c r="FJ77" s="133">
        <v>45793159</v>
      </c>
      <c r="FK77" s="133">
        <v>61975269</v>
      </c>
      <c r="FL77" s="133">
        <v>66214502</v>
      </c>
      <c r="FM77" s="133">
        <v>74581407</v>
      </c>
      <c r="FN77" s="133">
        <v>77041766</v>
      </c>
      <c r="FO77" s="133">
        <v>44781072</v>
      </c>
      <c r="FP77" s="133">
        <v>51536746</v>
      </c>
      <c r="FQ77" s="133">
        <v>56781360</v>
      </c>
      <c r="FR77" s="133">
        <v>51696358</v>
      </c>
      <c r="FS77" s="133">
        <v>56353209</v>
      </c>
      <c r="FT77" s="133">
        <v>66216150</v>
      </c>
      <c r="FU77" s="133">
        <v>44975482</v>
      </c>
      <c r="FV77" s="133">
        <v>35740893</v>
      </c>
      <c r="FW77" s="133">
        <v>68639041</v>
      </c>
      <c r="FX77" s="133">
        <v>63931325</v>
      </c>
      <c r="FY77" s="133">
        <v>89077027</v>
      </c>
      <c r="FZ77" s="133">
        <v>71653212</v>
      </c>
      <c r="GA77" s="133">
        <v>65785181</v>
      </c>
      <c r="GB77" s="133">
        <v>63315213</v>
      </c>
      <c r="GC77" s="133">
        <v>45656607</v>
      </c>
      <c r="GD77" s="133">
        <v>64072756</v>
      </c>
      <c r="GE77" s="133">
        <v>50127737</v>
      </c>
      <c r="GF77" s="133">
        <v>68718308</v>
      </c>
      <c r="GG77" s="133">
        <v>45319345</v>
      </c>
      <c r="GH77" s="133">
        <v>44076157</v>
      </c>
      <c r="GI77" s="133">
        <v>66475229</v>
      </c>
      <c r="GJ77" s="133">
        <v>73032429</v>
      </c>
      <c r="GK77" s="133">
        <v>77421778</v>
      </c>
      <c r="GL77" s="133">
        <v>71206894</v>
      </c>
      <c r="GM77" s="133">
        <v>61753626</v>
      </c>
      <c r="GN77" s="133">
        <v>68451884</v>
      </c>
      <c r="GO77" s="133">
        <v>61726450</v>
      </c>
      <c r="GP77" s="133">
        <v>69619469</v>
      </c>
      <c r="GQ77" s="133">
        <v>81499762</v>
      </c>
      <c r="GR77" s="133">
        <v>65606580</v>
      </c>
      <c r="GS77" s="133">
        <v>54671002</v>
      </c>
      <c r="GT77" s="133">
        <v>50566907</v>
      </c>
      <c r="GU77" s="133">
        <v>81008040</v>
      </c>
      <c r="GV77" s="133">
        <v>58674257</v>
      </c>
      <c r="GW77" s="133">
        <v>56461931</v>
      </c>
      <c r="GX77" s="133">
        <v>77582925</v>
      </c>
      <c r="GY77" s="133">
        <v>161473118</v>
      </c>
      <c r="GZ77" s="133">
        <v>137490006</v>
      </c>
      <c r="HA77" s="133">
        <v>163036734</v>
      </c>
      <c r="HB77" s="133">
        <v>184432143</v>
      </c>
      <c r="HC77" s="133">
        <v>162734700</v>
      </c>
      <c r="HD77" s="133">
        <v>167853489</v>
      </c>
      <c r="HE77" s="133">
        <v>129159800</v>
      </c>
      <c r="HF77" s="133">
        <v>115472571</v>
      </c>
      <c r="HG77" s="133">
        <v>205776563</v>
      </c>
      <c r="HH77" s="133">
        <v>194490148</v>
      </c>
      <c r="HI77" s="133">
        <v>201314064</v>
      </c>
      <c r="HJ77" s="133">
        <v>212574055</v>
      </c>
      <c r="HK77" s="133">
        <v>149773059</v>
      </c>
      <c r="HL77" s="133">
        <v>131464179</v>
      </c>
      <c r="HM77" s="133">
        <v>128172398</v>
      </c>
      <c r="HN77" s="133">
        <v>148388808</v>
      </c>
      <c r="HO77" s="133">
        <v>151550137</v>
      </c>
      <c r="HP77" s="133">
        <v>155325838</v>
      </c>
      <c r="HQ77" s="133">
        <v>152816559</v>
      </c>
      <c r="HR77" s="133">
        <v>128229719</v>
      </c>
      <c r="HS77" s="133">
        <v>206721597</v>
      </c>
      <c r="HT77" s="133">
        <v>181196314</v>
      </c>
      <c r="HU77" s="133">
        <v>177065561</v>
      </c>
      <c r="HV77" s="133">
        <v>155518920</v>
      </c>
      <c r="HW77" s="133">
        <v>110795800</v>
      </c>
      <c r="HX77" s="134">
        <v>109527585</v>
      </c>
      <c r="HY77" s="133">
        <v>106462185</v>
      </c>
      <c r="HZ77" s="133">
        <v>108323475</v>
      </c>
      <c r="IA77" s="133">
        <v>92210755</v>
      </c>
      <c r="IB77" s="133">
        <v>80264099</v>
      </c>
      <c r="IC77" s="133">
        <v>61755840</v>
      </c>
      <c r="ID77" s="133">
        <v>66529222</v>
      </c>
      <c r="IE77" s="133">
        <v>120980574</v>
      </c>
      <c r="IF77" s="133">
        <v>94039490</v>
      </c>
      <c r="IG77" s="133">
        <v>113206828</v>
      </c>
      <c r="IH77" s="133">
        <v>130509209</v>
      </c>
      <c r="II77" s="133">
        <v>68813738</v>
      </c>
      <c r="IJ77" s="134">
        <v>77695617</v>
      </c>
      <c r="IK77" s="133"/>
      <c r="IL77" s="133"/>
      <c r="IM77" s="133"/>
      <c r="IN77" s="133"/>
      <c r="IO77" s="133"/>
      <c r="IP77" s="133"/>
      <c r="IQ77" s="133"/>
      <c r="IR77" s="133"/>
      <c r="IS77" s="133"/>
    </row>
    <row r="78" spans="1:253" ht="14.25" customHeight="1" x14ac:dyDescent="0.35">
      <c r="A78" s="216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1"/>
      <c r="BA78" s="131"/>
      <c r="BB78" s="131"/>
      <c r="BC78" s="131"/>
      <c r="BD78" s="131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29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</row>
    <row r="79" spans="1:253" ht="14.25" customHeight="1" x14ac:dyDescent="0.35">
      <c r="A79" s="192" t="s">
        <v>293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v>18</v>
      </c>
      <c r="S79" s="4">
        <v>9</v>
      </c>
      <c r="T79" s="4">
        <v>11</v>
      </c>
      <c r="U79" s="4">
        <v>15</v>
      </c>
      <c r="V79" s="4">
        <v>8</v>
      </c>
      <c r="W79" s="4">
        <v>12</v>
      </c>
      <c r="X79" s="4">
        <v>23</v>
      </c>
      <c r="Y79" s="4">
        <v>25</v>
      </c>
      <c r="Z79" s="4">
        <v>19</v>
      </c>
      <c r="AA79" s="4">
        <v>14</v>
      </c>
      <c r="AB79" s="4">
        <v>15</v>
      </c>
      <c r="AC79" s="4">
        <v>13</v>
      </c>
      <c r="AD79" s="4">
        <v>13</v>
      </c>
      <c r="AE79" s="4">
        <v>10</v>
      </c>
      <c r="AF79" s="4">
        <v>11</v>
      </c>
      <c r="AG79" s="4">
        <v>14</v>
      </c>
      <c r="AH79" s="4">
        <v>6</v>
      </c>
      <c r="AI79" s="4">
        <v>10</v>
      </c>
      <c r="AJ79" s="4">
        <v>10</v>
      </c>
      <c r="AK79" s="4">
        <v>14</v>
      </c>
      <c r="AL79" s="4">
        <v>14</v>
      </c>
      <c r="AM79" s="4">
        <v>4</v>
      </c>
      <c r="AN79" s="4">
        <v>12</v>
      </c>
      <c r="AO79" s="4">
        <v>10</v>
      </c>
      <c r="AP79" s="4">
        <v>14</v>
      </c>
      <c r="AQ79" s="4">
        <v>5</v>
      </c>
      <c r="AR79" s="4">
        <v>5</v>
      </c>
      <c r="AS79" s="4">
        <v>6</v>
      </c>
      <c r="AT79" s="4">
        <v>9</v>
      </c>
      <c r="AU79" s="4">
        <v>8</v>
      </c>
      <c r="AV79" s="4">
        <v>10</v>
      </c>
      <c r="AW79" s="4">
        <v>15</v>
      </c>
      <c r="AX79" s="4">
        <v>11</v>
      </c>
      <c r="AY79" s="4">
        <v>12</v>
      </c>
      <c r="AZ79" s="4">
        <v>11</v>
      </c>
      <c r="BA79" s="4">
        <v>12</v>
      </c>
      <c r="BB79" s="4">
        <v>6</v>
      </c>
      <c r="BC79" s="4">
        <v>9</v>
      </c>
      <c r="BD79" s="4">
        <v>5</v>
      </c>
      <c r="BE79" s="4">
        <v>5</v>
      </c>
      <c r="BF79" s="4">
        <v>5</v>
      </c>
      <c r="BG79" s="4">
        <v>10</v>
      </c>
      <c r="BH79" s="4">
        <v>5</v>
      </c>
      <c r="BI79" s="4">
        <v>13</v>
      </c>
      <c r="BJ79" s="4">
        <v>9</v>
      </c>
      <c r="BK79" s="4">
        <v>13</v>
      </c>
      <c r="BL79" s="4">
        <v>13</v>
      </c>
      <c r="BM79" s="4">
        <v>10</v>
      </c>
      <c r="BN79" s="4">
        <v>4</v>
      </c>
      <c r="BO79" s="4">
        <v>5</v>
      </c>
      <c r="BP79" s="4">
        <v>2</v>
      </c>
      <c r="BQ79" s="4">
        <v>1</v>
      </c>
      <c r="BR79" s="4">
        <v>5</v>
      </c>
      <c r="BS79" s="4">
        <v>2</v>
      </c>
      <c r="BT79" s="4">
        <v>3</v>
      </c>
      <c r="BU79" s="4">
        <v>4</v>
      </c>
      <c r="BV79" s="4">
        <v>7</v>
      </c>
      <c r="BW79" s="4">
        <v>8</v>
      </c>
      <c r="BX79" s="4">
        <v>13</v>
      </c>
      <c r="BY79" s="4">
        <v>12</v>
      </c>
      <c r="BZ79" s="4">
        <v>9</v>
      </c>
      <c r="CA79" s="4">
        <v>4</v>
      </c>
      <c r="CB79" s="4">
        <v>7</v>
      </c>
      <c r="CC79" s="4">
        <v>4</v>
      </c>
      <c r="CD79" s="4">
        <v>1</v>
      </c>
      <c r="CE79" s="4">
        <v>4</v>
      </c>
      <c r="CF79" s="4">
        <v>24</v>
      </c>
      <c r="CG79" s="4">
        <v>22</v>
      </c>
      <c r="CH79" s="4">
        <v>12</v>
      </c>
      <c r="CI79" s="4">
        <v>15</v>
      </c>
      <c r="CJ79" s="4">
        <v>5</v>
      </c>
      <c r="CK79" s="4">
        <v>9</v>
      </c>
      <c r="CL79" s="4">
        <v>7</v>
      </c>
      <c r="CM79" s="4">
        <v>10</v>
      </c>
      <c r="CN79" s="4">
        <v>9</v>
      </c>
      <c r="CO79" s="4">
        <v>7</v>
      </c>
      <c r="CP79" s="4">
        <v>6</v>
      </c>
      <c r="CQ79" s="4">
        <v>10</v>
      </c>
      <c r="CR79" s="4">
        <v>11</v>
      </c>
      <c r="CS79" s="4">
        <v>4</v>
      </c>
      <c r="CT79" s="4">
        <v>12</v>
      </c>
      <c r="CU79" s="4">
        <v>20</v>
      </c>
      <c r="CV79" s="4">
        <v>8</v>
      </c>
      <c r="CW79" s="4">
        <v>8</v>
      </c>
      <c r="CX79" s="4">
        <v>12</v>
      </c>
      <c r="CY79" s="4">
        <v>9</v>
      </c>
      <c r="CZ79" s="4">
        <v>8</v>
      </c>
      <c r="DA79" s="4">
        <v>10</v>
      </c>
      <c r="DB79" s="4">
        <v>10</v>
      </c>
      <c r="DC79" s="4">
        <v>13</v>
      </c>
      <c r="DD79" s="4">
        <v>8</v>
      </c>
      <c r="DE79" s="4">
        <v>19</v>
      </c>
      <c r="DF79" s="4">
        <v>16</v>
      </c>
      <c r="DG79" s="4">
        <v>10</v>
      </c>
      <c r="DH79" s="4">
        <v>7</v>
      </c>
      <c r="DI79" s="4">
        <v>12</v>
      </c>
      <c r="DJ79" s="4">
        <v>12</v>
      </c>
      <c r="DK79" s="4">
        <v>14</v>
      </c>
      <c r="DL79" s="4">
        <v>10</v>
      </c>
      <c r="DM79" s="4">
        <v>6</v>
      </c>
      <c r="DN79" s="4">
        <v>7</v>
      </c>
      <c r="DO79" s="4">
        <v>7</v>
      </c>
      <c r="DP79" s="4">
        <v>7</v>
      </c>
      <c r="DQ79" s="4">
        <v>13</v>
      </c>
      <c r="DR79" s="4">
        <v>10</v>
      </c>
      <c r="DS79" s="4">
        <v>13</v>
      </c>
      <c r="DT79" s="4">
        <v>12</v>
      </c>
      <c r="DU79" s="4">
        <v>11</v>
      </c>
      <c r="DV79" s="4">
        <v>12</v>
      </c>
      <c r="DW79" s="4">
        <v>14</v>
      </c>
      <c r="DX79" s="4">
        <v>10</v>
      </c>
      <c r="DY79" s="4">
        <v>12</v>
      </c>
      <c r="DZ79" s="4">
        <v>8</v>
      </c>
      <c r="EA79" s="4">
        <v>13</v>
      </c>
      <c r="EB79" s="4">
        <v>17</v>
      </c>
      <c r="EC79" s="4">
        <v>15</v>
      </c>
      <c r="ED79" s="4">
        <v>8</v>
      </c>
      <c r="EE79" s="4">
        <v>11</v>
      </c>
      <c r="EF79" s="4">
        <v>18</v>
      </c>
      <c r="EG79" s="4">
        <v>5</v>
      </c>
      <c r="EH79" s="4">
        <v>7</v>
      </c>
      <c r="EI79" s="4">
        <v>18</v>
      </c>
      <c r="EJ79" s="4">
        <v>9</v>
      </c>
      <c r="EK79" s="4">
        <v>4</v>
      </c>
      <c r="EL79" s="4">
        <v>7</v>
      </c>
      <c r="EM79" s="4">
        <v>17</v>
      </c>
      <c r="EN79" s="4">
        <v>7</v>
      </c>
      <c r="EO79" s="4">
        <v>15</v>
      </c>
      <c r="EP79" s="4">
        <v>21</v>
      </c>
      <c r="EQ79" s="4">
        <v>9</v>
      </c>
      <c r="ER79" s="4">
        <v>9</v>
      </c>
      <c r="ES79" s="4">
        <v>15</v>
      </c>
      <c r="ET79" s="4">
        <v>15</v>
      </c>
      <c r="EU79" s="4">
        <v>11</v>
      </c>
      <c r="EV79" s="4">
        <v>9</v>
      </c>
      <c r="EW79" s="4">
        <v>9</v>
      </c>
      <c r="EX79" s="4">
        <v>11</v>
      </c>
      <c r="EY79" s="4">
        <v>12</v>
      </c>
      <c r="EZ79" s="4">
        <v>13</v>
      </c>
      <c r="FA79" s="4">
        <v>15</v>
      </c>
      <c r="FB79" s="4">
        <v>22</v>
      </c>
      <c r="FC79" s="4">
        <v>18</v>
      </c>
      <c r="FD79" s="4">
        <v>22</v>
      </c>
      <c r="FE79" s="4">
        <v>14</v>
      </c>
      <c r="FF79" s="4">
        <v>12</v>
      </c>
      <c r="FG79" s="4">
        <v>17</v>
      </c>
      <c r="FH79" s="4">
        <v>13</v>
      </c>
      <c r="FI79" s="4">
        <v>11</v>
      </c>
      <c r="FJ79" s="4">
        <v>11</v>
      </c>
      <c r="FK79" s="4">
        <v>14</v>
      </c>
      <c r="FL79" s="4">
        <v>18</v>
      </c>
      <c r="FM79" s="4">
        <v>26</v>
      </c>
      <c r="FN79" s="4">
        <v>22</v>
      </c>
      <c r="FO79" s="4">
        <v>16</v>
      </c>
      <c r="FP79" s="4">
        <v>23</v>
      </c>
      <c r="FQ79" s="4">
        <v>10</v>
      </c>
      <c r="FR79" s="4">
        <v>14</v>
      </c>
      <c r="FS79" s="4">
        <v>15</v>
      </c>
      <c r="FT79" s="4">
        <v>13</v>
      </c>
      <c r="FU79" s="4">
        <v>13</v>
      </c>
      <c r="FV79" s="4">
        <v>9</v>
      </c>
      <c r="FW79" s="4">
        <v>22</v>
      </c>
      <c r="FX79" s="4">
        <v>26</v>
      </c>
      <c r="FY79" s="4">
        <v>27</v>
      </c>
      <c r="FZ79" s="4">
        <v>21</v>
      </c>
      <c r="GA79" s="4">
        <v>18</v>
      </c>
      <c r="GB79" s="4">
        <v>29</v>
      </c>
      <c r="GC79" s="4">
        <v>18</v>
      </c>
      <c r="GD79" s="4">
        <v>15</v>
      </c>
      <c r="GE79" s="4">
        <v>9</v>
      </c>
      <c r="GF79" s="4">
        <v>18</v>
      </c>
      <c r="GG79" s="4">
        <v>5</v>
      </c>
      <c r="GH79" s="4">
        <v>8</v>
      </c>
      <c r="GI79" s="4">
        <v>22</v>
      </c>
      <c r="GJ79" s="4">
        <v>11</v>
      </c>
      <c r="GK79" s="4">
        <v>23</v>
      </c>
      <c r="GL79" s="4">
        <v>15</v>
      </c>
      <c r="GM79" s="4">
        <v>19</v>
      </c>
      <c r="GN79" s="4">
        <v>21</v>
      </c>
      <c r="GO79" s="4">
        <v>16</v>
      </c>
      <c r="GP79" s="4">
        <v>13</v>
      </c>
      <c r="GQ79" s="4">
        <v>20</v>
      </c>
      <c r="GR79" s="4">
        <v>18</v>
      </c>
      <c r="GS79" s="4">
        <v>13</v>
      </c>
      <c r="GT79" s="4">
        <v>12</v>
      </c>
      <c r="GU79" s="4">
        <v>16</v>
      </c>
      <c r="GV79" s="4">
        <v>20</v>
      </c>
      <c r="GW79" s="4">
        <v>12</v>
      </c>
      <c r="GX79" s="4">
        <v>24</v>
      </c>
      <c r="GY79" s="4">
        <v>39</v>
      </c>
      <c r="GZ79" s="4">
        <v>43</v>
      </c>
      <c r="HA79" s="4">
        <v>36</v>
      </c>
      <c r="HB79" s="4">
        <v>36</v>
      </c>
      <c r="HC79" s="4">
        <v>23</v>
      </c>
      <c r="HD79" s="4">
        <v>34</v>
      </c>
      <c r="HE79" s="4">
        <v>19</v>
      </c>
      <c r="HF79" s="4">
        <v>15</v>
      </c>
      <c r="HG79" s="4">
        <v>43</v>
      </c>
      <c r="HH79" s="4">
        <v>29</v>
      </c>
      <c r="HI79" s="4">
        <v>31</v>
      </c>
      <c r="HJ79" s="4">
        <v>14</v>
      </c>
      <c r="HK79" s="4">
        <v>22</v>
      </c>
      <c r="HL79" s="4">
        <v>24</v>
      </c>
      <c r="HM79" s="4">
        <v>23</v>
      </c>
      <c r="HN79" s="4">
        <v>27</v>
      </c>
      <c r="HO79" s="4">
        <v>21</v>
      </c>
      <c r="HP79" s="4">
        <v>16</v>
      </c>
      <c r="HQ79" s="4">
        <v>21</v>
      </c>
      <c r="HR79" s="4">
        <v>22</v>
      </c>
      <c r="HS79" s="4">
        <v>25</v>
      </c>
      <c r="HT79" s="4">
        <v>31</v>
      </c>
      <c r="HU79" s="4">
        <v>20</v>
      </c>
      <c r="HV79" s="4">
        <v>22</v>
      </c>
      <c r="HW79" s="4">
        <v>20</v>
      </c>
      <c r="HX79" s="122">
        <v>21</v>
      </c>
      <c r="HY79" s="4">
        <v>12</v>
      </c>
      <c r="HZ79" s="4">
        <v>12</v>
      </c>
      <c r="IA79" s="4">
        <v>17</v>
      </c>
      <c r="IB79" s="4">
        <v>16</v>
      </c>
      <c r="IC79" s="4">
        <v>12</v>
      </c>
      <c r="ID79" s="4">
        <v>19</v>
      </c>
      <c r="IE79" s="4">
        <v>25</v>
      </c>
      <c r="IF79" s="4">
        <v>22</v>
      </c>
      <c r="IG79" s="4">
        <v>26</v>
      </c>
      <c r="IH79" s="4">
        <v>18</v>
      </c>
      <c r="II79" s="4">
        <v>17</v>
      </c>
      <c r="IJ79" s="122">
        <v>14</v>
      </c>
      <c r="IK79" s="4"/>
      <c r="IL79" s="4"/>
      <c r="IM79" s="4"/>
      <c r="IN79" s="4"/>
      <c r="IO79" s="4"/>
      <c r="IP79" s="4"/>
      <c r="IQ79" s="4"/>
      <c r="IR79" s="4"/>
      <c r="IS79" s="4"/>
    </row>
    <row r="80" spans="1:253" ht="14.25" customHeight="1" x14ac:dyDescent="0.35">
      <c r="A80" s="192" t="s">
        <v>294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4"/>
      <c r="BA80" s="4"/>
      <c r="BB80" s="4"/>
      <c r="BC80" s="4"/>
      <c r="BD80" s="4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133">
        <v>278544</v>
      </c>
      <c r="EJ80" s="133">
        <v>243861</v>
      </c>
      <c r="EK80" s="133">
        <v>183475</v>
      </c>
      <c r="EL80" s="133">
        <v>209714</v>
      </c>
      <c r="EM80" s="133">
        <v>243588</v>
      </c>
      <c r="EN80" s="133">
        <v>181310</v>
      </c>
      <c r="EO80" s="133">
        <v>226900</v>
      </c>
      <c r="EP80" s="133">
        <v>276216</v>
      </c>
      <c r="EQ80" s="133">
        <v>224815</v>
      </c>
      <c r="ER80" s="133">
        <v>208865</v>
      </c>
      <c r="ES80" s="133">
        <v>261426</v>
      </c>
      <c r="ET80" s="133">
        <v>276900</v>
      </c>
      <c r="EU80" s="133">
        <v>217822</v>
      </c>
      <c r="EV80" s="133">
        <v>248588</v>
      </c>
      <c r="EW80" s="133">
        <v>280633</v>
      </c>
      <c r="EX80" s="133">
        <v>231818</v>
      </c>
      <c r="EY80" s="133">
        <v>221825</v>
      </c>
      <c r="EZ80" s="133">
        <v>240769</v>
      </c>
      <c r="FA80" s="133">
        <v>205403</v>
      </c>
      <c r="FB80" s="133">
        <v>273817</v>
      </c>
      <c r="FC80" s="133">
        <v>310425</v>
      </c>
      <c r="FD80" s="133">
        <v>260972</v>
      </c>
      <c r="FE80" s="133">
        <v>251250</v>
      </c>
      <c r="FF80" s="133">
        <v>225695</v>
      </c>
      <c r="FG80" s="133">
        <v>263705</v>
      </c>
      <c r="FH80" s="133">
        <v>250506</v>
      </c>
      <c r="FI80" s="133">
        <v>272102</v>
      </c>
      <c r="FJ80" s="133">
        <v>262478</v>
      </c>
      <c r="FK80" s="133">
        <v>231285</v>
      </c>
      <c r="FL80" s="133">
        <v>240347</v>
      </c>
      <c r="FM80" s="133">
        <v>232454</v>
      </c>
      <c r="FN80" s="133">
        <v>276869</v>
      </c>
      <c r="FO80" s="133">
        <v>251240</v>
      </c>
      <c r="FP80" s="133">
        <v>276839</v>
      </c>
      <c r="FQ80" s="133">
        <v>228040</v>
      </c>
      <c r="FR80" s="133">
        <v>287605</v>
      </c>
      <c r="FS80" s="133">
        <v>260185</v>
      </c>
      <c r="FT80" s="133">
        <v>335184</v>
      </c>
      <c r="FU80" s="133">
        <v>207222</v>
      </c>
      <c r="FV80" s="133">
        <v>223433</v>
      </c>
      <c r="FW80" s="133">
        <v>256625</v>
      </c>
      <c r="FX80" s="133">
        <v>261053</v>
      </c>
      <c r="FY80" s="133">
        <v>246120</v>
      </c>
      <c r="FZ80" s="133">
        <v>245960</v>
      </c>
      <c r="GA80" s="133">
        <v>225977</v>
      </c>
      <c r="GB80" s="133">
        <v>227318</v>
      </c>
      <c r="GC80" s="133">
        <v>266835</v>
      </c>
      <c r="GD80" s="133">
        <v>257533</v>
      </c>
      <c r="GE80" s="133">
        <v>295988</v>
      </c>
      <c r="GF80" s="133">
        <v>277695</v>
      </c>
      <c r="GG80" s="133">
        <v>307580</v>
      </c>
      <c r="GH80" s="133">
        <v>227250</v>
      </c>
      <c r="GI80" s="133">
        <v>263618</v>
      </c>
      <c r="GJ80" s="133">
        <v>284590</v>
      </c>
      <c r="GK80" s="133">
        <v>284780</v>
      </c>
      <c r="GL80" s="133">
        <v>324916</v>
      </c>
      <c r="GM80" s="133">
        <v>271700</v>
      </c>
      <c r="GN80" s="133">
        <v>241661</v>
      </c>
      <c r="GO80" s="133">
        <v>254493</v>
      </c>
      <c r="GP80" s="133">
        <v>227250</v>
      </c>
      <c r="GQ80" s="133">
        <v>125000</v>
      </c>
      <c r="GR80" s="133">
        <v>272250</v>
      </c>
      <c r="GS80" s="133">
        <v>272466</v>
      </c>
      <c r="GT80" s="133">
        <v>273950</v>
      </c>
      <c r="GU80" s="133">
        <v>244948</v>
      </c>
      <c r="GV80" s="133">
        <v>235175</v>
      </c>
      <c r="GW80" s="133">
        <v>254040</v>
      </c>
      <c r="GX80" s="133">
        <v>280539</v>
      </c>
      <c r="GY80" s="133">
        <v>262498</v>
      </c>
      <c r="GZ80" s="133">
        <v>241965</v>
      </c>
      <c r="HA80" s="133">
        <v>275000</v>
      </c>
      <c r="HB80" s="133">
        <v>316375</v>
      </c>
      <c r="HC80" s="133">
        <v>337834</v>
      </c>
      <c r="HD80" s="133">
        <v>313629</v>
      </c>
      <c r="HE80" s="133">
        <v>327113</v>
      </c>
      <c r="HF80" s="133">
        <v>313024</v>
      </c>
      <c r="HG80" s="133">
        <v>360271</v>
      </c>
      <c r="HH80" s="133">
        <v>333841</v>
      </c>
      <c r="HI80" s="133">
        <v>358129</v>
      </c>
      <c r="HJ80" s="133">
        <v>280457</v>
      </c>
      <c r="HK80" s="133">
        <v>401381</v>
      </c>
      <c r="HL80" s="133">
        <v>401466</v>
      </c>
      <c r="HM80" s="133">
        <v>380056</v>
      </c>
      <c r="HN80" s="133">
        <v>408014</v>
      </c>
      <c r="HO80" s="133">
        <v>356295</v>
      </c>
      <c r="HP80" s="133">
        <v>435937</v>
      </c>
      <c r="HQ80" s="133">
        <v>371952</v>
      </c>
      <c r="HR80" s="133">
        <v>408772</v>
      </c>
      <c r="HS80" s="133">
        <v>355966</v>
      </c>
      <c r="HT80" s="133">
        <v>454969</v>
      </c>
      <c r="HU80" s="133">
        <v>412345</v>
      </c>
      <c r="HV80" s="133">
        <v>430789</v>
      </c>
      <c r="HW80" s="133">
        <v>409622</v>
      </c>
      <c r="HX80" s="134">
        <v>416836</v>
      </c>
      <c r="HY80" s="133">
        <v>424541</v>
      </c>
      <c r="HZ80" s="133">
        <v>378125</v>
      </c>
      <c r="IA80" s="133">
        <v>428882</v>
      </c>
      <c r="IB80" s="133">
        <v>350243</v>
      </c>
      <c r="IC80" s="133">
        <v>435466</v>
      </c>
      <c r="ID80" s="133">
        <v>432660</v>
      </c>
      <c r="IE80" s="133">
        <v>453832</v>
      </c>
      <c r="IF80" s="133">
        <v>413206</v>
      </c>
      <c r="IG80" s="133">
        <v>450050</v>
      </c>
      <c r="IH80" s="133">
        <v>475791</v>
      </c>
      <c r="II80" s="133">
        <v>449117</v>
      </c>
      <c r="IJ80" s="134">
        <v>553964</v>
      </c>
      <c r="IK80" s="39"/>
      <c r="IL80" s="39"/>
      <c r="IM80" s="39"/>
      <c r="IN80" s="39"/>
      <c r="IO80" s="39"/>
      <c r="IP80" s="39"/>
      <c r="IQ80" s="39"/>
      <c r="IR80" s="39"/>
      <c r="IS80" s="39"/>
    </row>
    <row r="81" spans="1:253" ht="14.25" customHeight="1" x14ac:dyDescent="0.35">
      <c r="A81" s="192" t="s">
        <v>95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2"/>
      <c r="P81" s="39"/>
      <c r="Q81" s="39"/>
      <c r="R81" s="32">
        <v>202500</v>
      </c>
      <c r="S81" s="32">
        <v>330000</v>
      </c>
      <c r="T81" s="32">
        <v>225000</v>
      </c>
      <c r="U81" s="32">
        <v>250000</v>
      </c>
      <c r="V81" s="32">
        <v>259250</v>
      </c>
      <c r="W81" s="32">
        <v>255000</v>
      </c>
      <c r="X81" s="32">
        <v>355000</v>
      </c>
      <c r="Y81" s="32">
        <v>290000</v>
      </c>
      <c r="Z81" s="32">
        <v>355000</v>
      </c>
      <c r="AA81" s="32">
        <v>244750</v>
      </c>
      <c r="AB81" s="32">
        <v>355000</v>
      </c>
      <c r="AC81" s="32">
        <v>335000</v>
      </c>
      <c r="AD81" s="32">
        <v>321000</v>
      </c>
      <c r="AE81" s="32">
        <v>270000</v>
      </c>
      <c r="AF81" s="32">
        <v>437000</v>
      </c>
      <c r="AG81" s="32">
        <v>337000</v>
      </c>
      <c r="AH81" s="32">
        <v>309950</v>
      </c>
      <c r="AI81" s="32">
        <v>418750</v>
      </c>
      <c r="AJ81" s="32">
        <v>311250</v>
      </c>
      <c r="AK81" s="32">
        <v>346250</v>
      </c>
      <c r="AL81" s="32">
        <v>285750</v>
      </c>
      <c r="AM81" s="32">
        <v>252500</v>
      </c>
      <c r="AN81" s="32">
        <v>375000</v>
      </c>
      <c r="AO81" s="32">
        <v>373750</v>
      </c>
      <c r="AP81" s="32">
        <v>342500</v>
      </c>
      <c r="AQ81" s="32">
        <v>299000</v>
      </c>
      <c r="AR81" s="32">
        <v>376000</v>
      </c>
      <c r="AS81" s="32">
        <v>302750</v>
      </c>
      <c r="AT81" s="32">
        <v>300000</v>
      </c>
      <c r="AU81" s="32">
        <v>332750</v>
      </c>
      <c r="AV81" s="32">
        <v>285000</v>
      </c>
      <c r="AW81" s="32">
        <v>247000</v>
      </c>
      <c r="AX81" s="32">
        <v>225000</v>
      </c>
      <c r="AY81" s="32">
        <v>330000</v>
      </c>
      <c r="AZ81" s="32">
        <v>265000</v>
      </c>
      <c r="BA81" s="32">
        <v>229495</v>
      </c>
      <c r="BB81" s="32">
        <v>397500</v>
      </c>
      <c r="BC81" s="32">
        <v>245000</v>
      </c>
      <c r="BD81" s="32">
        <v>180000</v>
      </c>
      <c r="BE81" s="32">
        <v>483000</v>
      </c>
      <c r="BF81" s="32">
        <v>329500</v>
      </c>
      <c r="BG81" s="32">
        <v>197500</v>
      </c>
      <c r="BH81" s="32">
        <v>285900</v>
      </c>
      <c r="BI81" s="32">
        <v>325000</v>
      </c>
      <c r="BJ81" s="32">
        <v>284000</v>
      </c>
      <c r="BK81" s="32">
        <v>570000</v>
      </c>
      <c r="BL81" s="32">
        <v>280000</v>
      </c>
      <c r="BM81" s="32">
        <v>264500</v>
      </c>
      <c r="BN81" s="32">
        <v>347500</v>
      </c>
      <c r="BO81" s="32">
        <v>395000</v>
      </c>
      <c r="BP81" s="32">
        <v>141225</v>
      </c>
      <c r="BQ81" s="32">
        <v>400000</v>
      </c>
      <c r="BR81" s="32">
        <v>295000</v>
      </c>
      <c r="BS81" s="32">
        <v>369950</v>
      </c>
      <c r="BT81" s="32">
        <v>350000</v>
      </c>
      <c r="BU81" s="32">
        <v>228000</v>
      </c>
      <c r="BV81" s="32">
        <v>320000</v>
      </c>
      <c r="BW81" s="32">
        <v>206950</v>
      </c>
      <c r="BX81" s="32">
        <v>235000</v>
      </c>
      <c r="BY81" s="32">
        <v>230125</v>
      </c>
      <c r="BZ81" s="32">
        <v>250500</v>
      </c>
      <c r="CA81" s="32">
        <v>255500</v>
      </c>
      <c r="CB81" s="32">
        <v>198000</v>
      </c>
      <c r="CC81" s="32">
        <v>227300</v>
      </c>
      <c r="CD81" s="32">
        <v>189000</v>
      </c>
      <c r="CE81" s="32">
        <v>157500</v>
      </c>
      <c r="CF81" s="32">
        <v>210000</v>
      </c>
      <c r="CG81" s="32">
        <v>237050</v>
      </c>
      <c r="CH81" s="32">
        <v>292325</v>
      </c>
      <c r="CI81" s="32">
        <v>252000</v>
      </c>
      <c r="CJ81" s="32">
        <v>199000</v>
      </c>
      <c r="CK81" s="32">
        <v>257155</v>
      </c>
      <c r="CL81" s="32">
        <v>249542</v>
      </c>
      <c r="CM81" s="32">
        <v>190500</v>
      </c>
      <c r="CN81" s="33">
        <v>155000</v>
      </c>
      <c r="CO81" s="32">
        <v>259128</v>
      </c>
      <c r="CP81" s="32">
        <v>178833</v>
      </c>
      <c r="CQ81" s="32">
        <v>134750</v>
      </c>
      <c r="CR81" s="32">
        <v>210000</v>
      </c>
      <c r="CS81" s="32">
        <v>144488</v>
      </c>
      <c r="CT81" s="32">
        <v>181600</v>
      </c>
      <c r="CU81" s="32">
        <v>152500</v>
      </c>
      <c r="CV81" s="32">
        <v>185000</v>
      </c>
      <c r="CW81" s="32">
        <v>277750</v>
      </c>
      <c r="CX81" s="32">
        <v>190000</v>
      </c>
      <c r="CY81" s="32">
        <v>160000</v>
      </c>
      <c r="CZ81" s="32">
        <v>258000</v>
      </c>
      <c r="DA81" s="32">
        <v>232500</v>
      </c>
      <c r="DB81" s="32">
        <v>164000</v>
      </c>
      <c r="DC81" s="32">
        <v>229500</v>
      </c>
      <c r="DD81" s="32">
        <v>207525</v>
      </c>
      <c r="DE81" s="32">
        <v>205000</v>
      </c>
      <c r="DF81" s="32">
        <v>224000</v>
      </c>
      <c r="DG81" s="32">
        <v>177525</v>
      </c>
      <c r="DH81" s="32">
        <v>177000</v>
      </c>
      <c r="DI81" s="32">
        <v>177500</v>
      </c>
      <c r="DJ81" s="32">
        <v>246750</v>
      </c>
      <c r="DK81" s="32">
        <v>214500</v>
      </c>
      <c r="DL81" s="32">
        <v>235000</v>
      </c>
      <c r="DM81" s="32">
        <v>113000</v>
      </c>
      <c r="DN81" s="32">
        <v>208900</v>
      </c>
      <c r="DO81" s="32">
        <v>140000</v>
      </c>
      <c r="DP81" s="32">
        <v>145000</v>
      </c>
      <c r="DQ81" s="32">
        <v>181000</v>
      </c>
      <c r="DR81" s="32">
        <v>247000</v>
      </c>
      <c r="DS81" s="32">
        <v>189000</v>
      </c>
      <c r="DT81" s="32">
        <v>231500</v>
      </c>
      <c r="DU81" s="32">
        <v>255000</v>
      </c>
      <c r="DV81" s="32">
        <v>246750</v>
      </c>
      <c r="DW81" s="32">
        <v>203750</v>
      </c>
      <c r="DX81" s="32">
        <v>185000</v>
      </c>
      <c r="DY81" s="32">
        <v>194750</v>
      </c>
      <c r="DZ81" s="32">
        <v>280000</v>
      </c>
      <c r="EA81" s="32">
        <v>238000</v>
      </c>
      <c r="EB81" s="32">
        <v>205000</v>
      </c>
      <c r="EC81" s="32">
        <v>180000</v>
      </c>
      <c r="ED81" s="32">
        <v>225000</v>
      </c>
      <c r="EE81" s="32">
        <v>190000</v>
      </c>
      <c r="EF81" s="32">
        <v>259500</v>
      </c>
      <c r="EG81" s="32">
        <v>238000</v>
      </c>
      <c r="EH81" s="32">
        <v>238000</v>
      </c>
      <c r="EI81" s="133">
        <v>249500</v>
      </c>
      <c r="EJ81" s="133">
        <v>224750</v>
      </c>
      <c r="EK81" s="133">
        <v>192450</v>
      </c>
      <c r="EL81" s="133">
        <v>156500</v>
      </c>
      <c r="EM81" s="133">
        <v>245000</v>
      </c>
      <c r="EN81" s="133">
        <v>159500</v>
      </c>
      <c r="EO81" s="133">
        <v>205000</v>
      </c>
      <c r="EP81" s="133">
        <v>252500</v>
      </c>
      <c r="EQ81" s="133">
        <v>169000</v>
      </c>
      <c r="ER81" s="133">
        <v>167500</v>
      </c>
      <c r="ES81" s="133">
        <v>259000</v>
      </c>
      <c r="ET81" s="133">
        <v>285000</v>
      </c>
      <c r="EU81" s="133">
        <v>169900</v>
      </c>
      <c r="EV81" s="133">
        <v>243000</v>
      </c>
      <c r="EW81" s="133">
        <v>220200</v>
      </c>
      <c r="EX81" s="133">
        <v>225000</v>
      </c>
      <c r="EY81" s="133">
        <v>197500</v>
      </c>
      <c r="EZ81" s="133">
        <v>249000</v>
      </c>
      <c r="FA81" s="133">
        <v>195000</v>
      </c>
      <c r="FB81" s="133">
        <v>261250</v>
      </c>
      <c r="FC81" s="133">
        <v>265000</v>
      </c>
      <c r="FD81" s="133">
        <v>249450</v>
      </c>
      <c r="FE81" s="133">
        <v>284000</v>
      </c>
      <c r="FF81" s="133">
        <v>233450</v>
      </c>
      <c r="FG81" s="133">
        <v>225000</v>
      </c>
      <c r="FH81" s="133">
        <v>237375</v>
      </c>
      <c r="FI81" s="133">
        <v>284500</v>
      </c>
      <c r="FJ81" s="133">
        <v>265000</v>
      </c>
      <c r="FK81" s="133">
        <v>277500</v>
      </c>
      <c r="FL81" s="133">
        <v>226250</v>
      </c>
      <c r="FM81" s="133">
        <v>236525</v>
      </c>
      <c r="FN81" s="133">
        <v>292009</v>
      </c>
      <c r="FO81" s="133">
        <v>236950</v>
      </c>
      <c r="FP81" s="133">
        <v>259000</v>
      </c>
      <c r="FQ81" s="133">
        <v>209950</v>
      </c>
      <c r="FR81" s="133">
        <v>288750</v>
      </c>
      <c r="FS81" s="133">
        <v>284880</v>
      </c>
      <c r="FT81" s="133">
        <v>320000</v>
      </c>
      <c r="FU81" s="133">
        <v>189900</v>
      </c>
      <c r="FV81" s="133">
        <v>250000</v>
      </c>
      <c r="FW81" s="133">
        <v>238500</v>
      </c>
      <c r="FX81" s="133">
        <v>264750</v>
      </c>
      <c r="FY81" s="133">
        <v>239900</v>
      </c>
      <c r="FZ81" s="133">
        <v>225000</v>
      </c>
      <c r="GA81" s="133">
        <v>247500</v>
      </c>
      <c r="GB81" s="133">
        <v>195000</v>
      </c>
      <c r="GC81" s="133">
        <v>254000</v>
      </c>
      <c r="GD81" s="133">
        <v>250000</v>
      </c>
      <c r="GE81" s="133">
        <v>320000</v>
      </c>
      <c r="GF81" s="133">
        <v>264605</v>
      </c>
      <c r="GG81" s="133">
        <v>263000</v>
      </c>
      <c r="GH81" s="133">
        <v>225000</v>
      </c>
      <c r="GI81" s="133">
        <v>234500</v>
      </c>
      <c r="GJ81" s="133">
        <v>320000</v>
      </c>
      <c r="GK81" s="133">
        <v>262500</v>
      </c>
      <c r="GL81" s="133">
        <v>300000</v>
      </c>
      <c r="GM81" s="133">
        <v>232000</v>
      </c>
      <c r="GN81" s="133">
        <v>225000</v>
      </c>
      <c r="GO81" s="133">
        <v>226950</v>
      </c>
      <c r="GP81" s="133">
        <v>217500</v>
      </c>
      <c r="GQ81" s="133">
        <v>302045</v>
      </c>
      <c r="GR81" s="133">
        <v>269000</v>
      </c>
      <c r="GS81" s="133">
        <v>284900</v>
      </c>
      <c r="GT81" s="133">
        <v>223000</v>
      </c>
      <c r="GU81" s="133">
        <v>202950</v>
      </c>
      <c r="GV81" s="133">
        <v>225000</v>
      </c>
      <c r="GW81" s="133">
        <v>237495</v>
      </c>
      <c r="GX81" s="133">
        <v>269750</v>
      </c>
      <c r="GY81" s="133">
        <v>260000</v>
      </c>
      <c r="GZ81" s="133">
        <v>249000</v>
      </c>
      <c r="HA81" s="133">
        <v>262000</v>
      </c>
      <c r="HB81" s="133">
        <v>314500</v>
      </c>
      <c r="HC81" s="133">
        <v>285000</v>
      </c>
      <c r="HD81" s="133">
        <v>284000</v>
      </c>
      <c r="HE81" s="133">
        <v>320000</v>
      </c>
      <c r="HF81" s="133">
        <v>295000</v>
      </c>
      <c r="HG81" s="133">
        <v>339000</v>
      </c>
      <c r="HH81" s="133">
        <v>300000</v>
      </c>
      <c r="HI81" s="133">
        <v>349000</v>
      </c>
      <c r="HJ81" s="133">
        <v>292000</v>
      </c>
      <c r="HK81" s="133">
        <v>387500</v>
      </c>
      <c r="HL81" s="133">
        <v>373700</v>
      </c>
      <c r="HM81" s="133">
        <v>342500</v>
      </c>
      <c r="HN81" s="133">
        <v>425000</v>
      </c>
      <c r="HO81" s="133">
        <v>315000</v>
      </c>
      <c r="HP81" s="133">
        <v>435000</v>
      </c>
      <c r="HQ81" s="133">
        <v>365000</v>
      </c>
      <c r="HR81" s="133">
        <v>392500</v>
      </c>
      <c r="HS81" s="133">
        <v>340850</v>
      </c>
      <c r="HT81" s="133">
        <v>455000</v>
      </c>
      <c r="HU81" s="133">
        <v>381500</v>
      </c>
      <c r="HV81" s="133">
        <v>431750</v>
      </c>
      <c r="HW81" s="133">
        <v>363000</v>
      </c>
      <c r="HX81" s="134">
        <v>385000</v>
      </c>
      <c r="HY81" s="133">
        <v>433500</v>
      </c>
      <c r="HZ81" s="133">
        <v>387250</v>
      </c>
      <c r="IA81" s="133">
        <v>390000</v>
      </c>
      <c r="IB81" s="133">
        <v>347000</v>
      </c>
      <c r="IC81" s="133">
        <v>462500</v>
      </c>
      <c r="ID81" s="133">
        <v>410000</v>
      </c>
      <c r="IE81" s="133">
        <v>399000</v>
      </c>
      <c r="IF81" s="133">
        <v>425500</v>
      </c>
      <c r="IG81" s="133">
        <v>395000</v>
      </c>
      <c r="IH81" s="133">
        <v>480500</v>
      </c>
      <c r="II81" s="133">
        <v>417500</v>
      </c>
      <c r="IJ81" s="134">
        <v>517500</v>
      </c>
      <c r="IK81" s="39"/>
      <c r="IL81" s="39"/>
      <c r="IM81" s="39"/>
      <c r="IN81" s="39"/>
      <c r="IO81" s="39"/>
      <c r="IP81" s="39"/>
      <c r="IQ81" s="39"/>
      <c r="IR81" s="39"/>
      <c r="IS81" s="39"/>
    </row>
    <row r="82" spans="1:253" ht="14.25" customHeight="1" x14ac:dyDescent="0.35">
      <c r="A82" s="192" t="s">
        <v>295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4"/>
      <c r="BA82" s="4"/>
      <c r="BB82" s="4"/>
      <c r="BC82" s="4"/>
      <c r="BD82" s="4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133">
        <v>5013796</v>
      </c>
      <c r="EJ82" s="133">
        <v>2194750</v>
      </c>
      <c r="EK82" s="133">
        <v>733900</v>
      </c>
      <c r="EL82" s="133">
        <v>1468000</v>
      </c>
      <c r="EM82" s="133">
        <v>4141000</v>
      </c>
      <c r="EN82" s="133">
        <v>1269175</v>
      </c>
      <c r="EO82" s="133">
        <v>3403500</v>
      </c>
      <c r="EP82" s="133">
        <v>5800550</v>
      </c>
      <c r="EQ82" s="133">
        <v>2023340</v>
      </c>
      <c r="ER82" s="133">
        <v>1879790</v>
      </c>
      <c r="ES82" s="133">
        <v>3921400</v>
      </c>
      <c r="ET82" s="133">
        <v>4153500</v>
      </c>
      <c r="EU82" s="133">
        <v>2396050</v>
      </c>
      <c r="EV82" s="133">
        <v>2237300</v>
      </c>
      <c r="EW82" s="133">
        <v>2525700</v>
      </c>
      <c r="EX82" s="133">
        <v>2550000</v>
      </c>
      <c r="EY82" s="133">
        <v>2661900</v>
      </c>
      <c r="EZ82" s="133">
        <v>3130000</v>
      </c>
      <c r="FA82" s="133">
        <v>3081050</v>
      </c>
      <c r="FB82" s="133">
        <v>6023974</v>
      </c>
      <c r="FC82" s="133">
        <v>5587655</v>
      </c>
      <c r="FD82" s="133">
        <v>5741400</v>
      </c>
      <c r="FE82" s="133">
        <v>3517500</v>
      </c>
      <c r="FF82" s="133">
        <v>2708340</v>
      </c>
      <c r="FG82" s="133">
        <v>4483000</v>
      </c>
      <c r="FH82" s="133">
        <v>3256583</v>
      </c>
      <c r="FI82" s="133">
        <v>2993125</v>
      </c>
      <c r="FJ82" s="133">
        <v>2887262</v>
      </c>
      <c r="FK82" s="133">
        <v>3238000</v>
      </c>
      <c r="FL82" s="133">
        <v>4326250</v>
      </c>
      <c r="FM82" s="133">
        <v>6043811</v>
      </c>
      <c r="FN82" s="133">
        <v>6091118</v>
      </c>
      <c r="FO82" s="133">
        <v>4019850</v>
      </c>
      <c r="FP82" s="133">
        <v>6367300</v>
      </c>
      <c r="FQ82" s="133">
        <v>2280400</v>
      </c>
      <c r="FR82" s="133">
        <v>4026470</v>
      </c>
      <c r="FS82" s="133">
        <v>3902780</v>
      </c>
      <c r="FT82" s="133">
        <v>4357400</v>
      </c>
      <c r="FU82" s="133">
        <v>2693890</v>
      </c>
      <c r="FV82" s="133">
        <v>2010900</v>
      </c>
      <c r="FW82" s="133">
        <v>5645764</v>
      </c>
      <c r="FX82" s="133">
        <v>6787380</v>
      </c>
      <c r="FY82" s="133">
        <v>6645250</v>
      </c>
      <c r="FZ82" s="133">
        <v>5165160</v>
      </c>
      <c r="GA82" s="133">
        <v>4067599</v>
      </c>
      <c r="GB82" s="133">
        <v>6592250</v>
      </c>
      <c r="GC82" s="133">
        <v>4803038</v>
      </c>
      <c r="GD82" s="133">
        <v>3863000</v>
      </c>
      <c r="GE82" s="133">
        <v>2663900</v>
      </c>
      <c r="GF82" s="133">
        <v>4998510</v>
      </c>
      <c r="GG82" s="133">
        <v>1537900</v>
      </c>
      <c r="GH82" s="133">
        <v>1818000</v>
      </c>
      <c r="GI82" s="133">
        <v>5799600</v>
      </c>
      <c r="GJ82" s="133">
        <v>31130500</v>
      </c>
      <c r="GK82" s="133">
        <v>6549950</v>
      </c>
      <c r="GL82" s="133">
        <v>4873745</v>
      </c>
      <c r="GM82" s="133">
        <v>5162300</v>
      </c>
      <c r="GN82" s="133">
        <v>5074900</v>
      </c>
      <c r="GO82" s="133">
        <v>4071900</v>
      </c>
      <c r="GP82" s="133">
        <v>2954250</v>
      </c>
      <c r="GQ82" s="133">
        <v>6040900</v>
      </c>
      <c r="GR82" s="133">
        <v>4900500</v>
      </c>
      <c r="GS82" s="133">
        <v>3542067</v>
      </c>
      <c r="GT82" s="133">
        <v>3287400</v>
      </c>
      <c r="GU82" s="133">
        <v>3919182</v>
      </c>
      <c r="GV82" s="133">
        <v>4703500</v>
      </c>
      <c r="GW82" s="133">
        <v>3048490</v>
      </c>
      <c r="GX82" s="133">
        <v>6732940</v>
      </c>
      <c r="GY82" s="133">
        <v>10237453</v>
      </c>
      <c r="GZ82" s="133">
        <v>10404505</v>
      </c>
      <c r="HA82" s="133">
        <v>9926552</v>
      </c>
      <c r="HB82" s="133">
        <v>11389534</v>
      </c>
      <c r="HC82" s="133">
        <v>7770200</v>
      </c>
      <c r="HD82" s="133">
        <v>10663390</v>
      </c>
      <c r="HE82" s="133">
        <v>6215150</v>
      </c>
      <c r="HF82" s="133">
        <v>4695395</v>
      </c>
      <c r="HG82" s="133">
        <v>15491668</v>
      </c>
      <c r="HH82" s="133">
        <v>9681400</v>
      </c>
      <c r="HI82" s="133">
        <v>11102010</v>
      </c>
      <c r="HJ82" s="133">
        <v>3926400</v>
      </c>
      <c r="HK82" s="133">
        <v>8830400</v>
      </c>
      <c r="HL82" s="133">
        <v>9635200</v>
      </c>
      <c r="HM82" s="133">
        <v>8741300</v>
      </c>
      <c r="HN82" s="133">
        <v>11016400</v>
      </c>
      <c r="HO82" s="133">
        <v>7482199</v>
      </c>
      <c r="HP82" s="133">
        <v>6975000</v>
      </c>
      <c r="HQ82" s="133">
        <v>7811000</v>
      </c>
      <c r="HR82" s="133">
        <v>8993000</v>
      </c>
      <c r="HS82" s="133">
        <v>8899150</v>
      </c>
      <c r="HT82" s="133">
        <v>14104050</v>
      </c>
      <c r="HU82" s="133">
        <v>8246900</v>
      </c>
      <c r="HV82" s="133">
        <v>9477376</v>
      </c>
      <c r="HW82" s="133">
        <v>8192450</v>
      </c>
      <c r="HX82" s="134">
        <v>8753558</v>
      </c>
      <c r="HY82" s="133">
        <v>5094500</v>
      </c>
      <c r="HZ82" s="133">
        <v>4537500</v>
      </c>
      <c r="IA82" s="133">
        <v>7291000</v>
      </c>
      <c r="IB82" s="133">
        <v>5603900</v>
      </c>
      <c r="IC82" s="133">
        <v>5225600</v>
      </c>
      <c r="ID82" s="133">
        <v>8220551</v>
      </c>
      <c r="IE82" s="133">
        <v>11345800</v>
      </c>
      <c r="IF82" s="133">
        <v>9090541</v>
      </c>
      <c r="IG82" s="133">
        <v>11701300</v>
      </c>
      <c r="IH82" s="133">
        <v>8564250</v>
      </c>
      <c r="II82" s="133">
        <v>7635000</v>
      </c>
      <c r="IJ82" s="134">
        <v>7755500</v>
      </c>
      <c r="IK82" s="39"/>
      <c r="IL82" s="39"/>
      <c r="IM82" s="39"/>
      <c r="IN82" s="39"/>
      <c r="IO82" s="39"/>
      <c r="IP82" s="39"/>
      <c r="IQ82" s="39"/>
      <c r="IR82" s="39"/>
      <c r="IS82" s="39"/>
    </row>
    <row r="83" spans="1:253" ht="14.25" customHeight="1" x14ac:dyDescent="0.35">
      <c r="A83" s="216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1"/>
      <c r="BA83" s="131"/>
      <c r="BB83" s="131"/>
      <c r="BC83" s="131"/>
      <c r="BD83" s="131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>
        <v>0</v>
      </c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 t="s">
        <v>296</v>
      </c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29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</row>
    <row r="84" spans="1:253" ht="14.25" customHeight="1" x14ac:dyDescent="0.35">
      <c r="A84" s="192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4"/>
      <c r="BA84" s="4"/>
      <c r="BB84" s="4"/>
      <c r="BC84" s="4"/>
      <c r="BD84" s="4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5">
        <v>39753</v>
      </c>
      <c r="BP84" s="5">
        <v>39783</v>
      </c>
      <c r="BQ84" s="5">
        <v>39814</v>
      </c>
      <c r="BR84" s="5">
        <v>39845</v>
      </c>
      <c r="BS84" s="5">
        <v>39873</v>
      </c>
      <c r="BT84" s="5">
        <v>39904</v>
      </c>
      <c r="BU84" s="5">
        <v>39934</v>
      </c>
      <c r="BV84" s="5">
        <v>39965</v>
      </c>
      <c r="BW84" s="5">
        <v>39995</v>
      </c>
      <c r="BX84" s="5">
        <v>40026</v>
      </c>
      <c r="BY84" s="5">
        <v>40057</v>
      </c>
      <c r="BZ84" s="5">
        <v>40087</v>
      </c>
      <c r="CA84" s="5">
        <v>40118</v>
      </c>
      <c r="CB84" s="5">
        <v>40148</v>
      </c>
      <c r="CC84" s="5">
        <v>40179</v>
      </c>
      <c r="CD84" s="5">
        <v>40210</v>
      </c>
      <c r="CE84" s="5">
        <v>40238</v>
      </c>
      <c r="CF84" s="5">
        <v>40269</v>
      </c>
      <c r="CG84" s="5">
        <v>40299</v>
      </c>
      <c r="CH84" s="5">
        <v>40330</v>
      </c>
      <c r="CI84" s="5">
        <v>40360</v>
      </c>
      <c r="CJ84" s="5">
        <v>40391</v>
      </c>
      <c r="CK84" s="5">
        <v>40422</v>
      </c>
      <c r="CL84" s="5">
        <v>40452</v>
      </c>
      <c r="CM84" s="5">
        <v>40483</v>
      </c>
      <c r="CN84" s="5">
        <v>40513</v>
      </c>
      <c r="CO84" s="5">
        <v>40544</v>
      </c>
      <c r="CP84" s="5">
        <v>40575</v>
      </c>
      <c r="CQ84" s="5">
        <v>40603</v>
      </c>
      <c r="CR84" s="5">
        <v>40634</v>
      </c>
      <c r="CS84" s="5">
        <v>40664</v>
      </c>
      <c r="CT84" s="5">
        <v>40695</v>
      </c>
      <c r="CU84" s="5">
        <v>40725</v>
      </c>
      <c r="CV84" s="5">
        <v>40756</v>
      </c>
      <c r="CW84" s="5">
        <v>40787</v>
      </c>
      <c r="CX84" s="5">
        <v>40817</v>
      </c>
      <c r="CY84" s="5">
        <v>40848</v>
      </c>
      <c r="CZ84" s="5">
        <v>40878</v>
      </c>
      <c r="DA84" s="5">
        <v>40909</v>
      </c>
      <c r="DB84" s="5">
        <v>40940</v>
      </c>
      <c r="DC84" s="5">
        <v>40969</v>
      </c>
      <c r="DD84" s="5">
        <v>41000</v>
      </c>
      <c r="DE84" s="5">
        <v>41030</v>
      </c>
      <c r="DF84" s="5">
        <v>41061</v>
      </c>
      <c r="DG84" s="5">
        <v>41091</v>
      </c>
      <c r="DH84" s="5">
        <v>41122</v>
      </c>
      <c r="DI84" s="5">
        <v>41153</v>
      </c>
      <c r="DJ84" s="5">
        <v>41183</v>
      </c>
      <c r="DK84" s="5">
        <v>41214</v>
      </c>
      <c r="DL84" s="5">
        <v>41244</v>
      </c>
      <c r="DM84" s="5">
        <v>41275</v>
      </c>
      <c r="DN84" s="5">
        <v>41306</v>
      </c>
      <c r="DO84" s="5">
        <v>41334</v>
      </c>
      <c r="DP84" s="5">
        <v>41365</v>
      </c>
      <c r="DQ84" s="5">
        <v>41395</v>
      </c>
      <c r="DR84" s="5">
        <v>41426</v>
      </c>
      <c r="DS84" s="5">
        <v>41456</v>
      </c>
      <c r="DT84" s="5">
        <v>41487</v>
      </c>
      <c r="DU84" s="5">
        <v>41518</v>
      </c>
      <c r="DV84" s="5">
        <v>41548</v>
      </c>
      <c r="DW84" s="5">
        <v>41579</v>
      </c>
      <c r="DX84" s="5">
        <v>41609</v>
      </c>
      <c r="DY84" s="5">
        <v>41640</v>
      </c>
      <c r="DZ84" s="5">
        <v>41671</v>
      </c>
      <c r="EA84" s="5">
        <v>41699</v>
      </c>
      <c r="EB84" s="5">
        <v>41730</v>
      </c>
      <c r="EC84" s="5">
        <v>41760</v>
      </c>
      <c r="ED84" s="5">
        <v>41791</v>
      </c>
      <c r="EE84" s="5">
        <v>41821</v>
      </c>
      <c r="EF84" s="5">
        <v>41852</v>
      </c>
      <c r="EG84" s="5">
        <v>41883</v>
      </c>
      <c r="EH84" s="5">
        <v>41913</v>
      </c>
      <c r="EI84" s="5">
        <v>41944</v>
      </c>
      <c r="EJ84" s="5">
        <v>41974</v>
      </c>
      <c r="EK84" s="5">
        <v>42005</v>
      </c>
      <c r="EL84" s="5">
        <v>42036</v>
      </c>
      <c r="EM84" s="5">
        <v>42064</v>
      </c>
      <c r="EN84" s="5">
        <v>42095</v>
      </c>
      <c r="EO84" s="5">
        <v>42125</v>
      </c>
      <c r="EP84" s="5">
        <v>42156</v>
      </c>
      <c r="EQ84" s="5">
        <v>42186</v>
      </c>
      <c r="ER84" s="5">
        <v>42217</v>
      </c>
      <c r="ES84" s="5">
        <v>42248</v>
      </c>
      <c r="ET84" s="5">
        <v>42278</v>
      </c>
      <c r="EU84" s="5">
        <v>42309</v>
      </c>
      <c r="EV84" s="5">
        <v>42339</v>
      </c>
      <c r="EW84" s="5">
        <v>42370</v>
      </c>
      <c r="EX84" s="5">
        <v>42401</v>
      </c>
      <c r="EY84" s="5">
        <v>42430</v>
      </c>
      <c r="EZ84" s="5">
        <v>42461</v>
      </c>
      <c r="FA84" s="5">
        <v>42491</v>
      </c>
      <c r="FB84" s="5">
        <v>42522</v>
      </c>
      <c r="FC84" s="5">
        <v>42552</v>
      </c>
      <c r="FD84" s="5">
        <v>42583</v>
      </c>
      <c r="FE84" s="5">
        <v>42614</v>
      </c>
      <c r="FF84" s="5">
        <v>42644</v>
      </c>
      <c r="FG84" s="5">
        <v>42675</v>
      </c>
      <c r="FH84" s="5">
        <v>42705</v>
      </c>
      <c r="FI84" s="5">
        <v>42736</v>
      </c>
      <c r="FJ84" s="5">
        <v>42767</v>
      </c>
      <c r="FK84" s="5">
        <v>42795</v>
      </c>
      <c r="FL84" s="5">
        <v>42826</v>
      </c>
      <c r="FM84" s="5">
        <v>42856</v>
      </c>
      <c r="FN84" s="5">
        <v>42887</v>
      </c>
      <c r="FO84" s="5">
        <v>42917</v>
      </c>
      <c r="FP84" s="5">
        <v>42948</v>
      </c>
      <c r="FQ84" s="5">
        <v>42979</v>
      </c>
      <c r="FR84" s="5">
        <v>43009</v>
      </c>
      <c r="FS84" s="5">
        <v>43040</v>
      </c>
      <c r="FT84" s="5">
        <v>43070</v>
      </c>
      <c r="FU84" s="5">
        <v>43101</v>
      </c>
      <c r="FV84" s="5">
        <v>43132</v>
      </c>
      <c r="FW84" s="5">
        <v>43160</v>
      </c>
      <c r="FX84" s="5">
        <v>43191</v>
      </c>
      <c r="FY84" s="5">
        <v>43221</v>
      </c>
      <c r="FZ84" s="5">
        <v>43252</v>
      </c>
      <c r="GA84" s="5">
        <v>43282</v>
      </c>
      <c r="GB84" s="5">
        <v>43313</v>
      </c>
      <c r="GC84" s="5">
        <v>43344</v>
      </c>
      <c r="GD84" s="5">
        <v>43374</v>
      </c>
      <c r="GE84" s="5">
        <v>43405</v>
      </c>
      <c r="GF84" s="5">
        <v>43435</v>
      </c>
      <c r="GG84" s="5">
        <v>43466</v>
      </c>
      <c r="GH84" s="5">
        <v>43497</v>
      </c>
      <c r="GI84" s="5">
        <v>43525</v>
      </c>
      <c r="GJ84" s="5">
        <v>43556</v>
      </c>
      <c r="GK84" s="5">
        <v>43586</v>
      </c>
      <c r="GL84" s="5">
        <v>43617</v>
      </c>
      <c r="GM84" s="5">
        <v>43647</v>
      </c>
      <c r="GN84" s="5">
        <v>43678</v>
      </c>
      <c r="GO84" s="5">
        <v>43709</v>
      </c>
      <c r="GP84" s="5">
        <v>43739</v>
      </c>
      <c r="GQ84" s="5">
        <v>43770</v>
      </c>
      <c r="GR84" s="5">
        <v>43800</v>
      </c>
      <c r="GS84" s="5">
        <v>43831</v>
      </c>
      <c r="GT84" s="5">
        <v>43862</v>
      </c>
      <c r="GU84" s="5">
        <v>43891</v>
      </c>
      <c r="GV84" s="5">
        <v>43922</v>
      </c>
      <c r="GW84" s="5">
        <v>43952</v>
      </c>
      <c r="GX84" s="5">
        <v>43983</v>
      </c>
      <c r="GY84" s="5">
        <v>44013</v>
      </c>
      <c r="GZ84" s="5">
        <v>44044</v>
      </c>
      <c r="HA84" s="5">
        <v>44075</v>
      </c>
      <c r="HB84" s="5">
        <v>44105</v>
      </c>
      <c r="HC84" s="5">
        <v>44136</v>
      </c>
      <c r="HD84" s="5">
        <v>44166</v>
      </c>
      <c r="HE84" s="5">
        <v>44197</v>
      </c>
      <c r="HF84" s="5">
        <v>44228</v>
      </c>
      <c r="HG84" s="5">
        <v>44256</v>
      </c>
      <c r="HH84" s="5">
        <v>44287</v>
      </c>
      <c r="HI84" s="5">
        <v>44317</v>
      </c>
      <c r="HJ84" s="5">
        <v>44348</v>
      </c>
      <c r="HK84" s="5">
        <v>44378</v>
      </c>
      <c r="HL84" s="5">
        <v>44409</v>
      </c>
      <c r="HM84" s="5">
        <v>44440</v>
      </c>
      <c r="HN84" s="5">
        <v>44470</v>
      </c>
      <c r="HO84" s="5">
        <v>44501</v>
      </c>
      <c r="HP84" s="5">
        <v>44531</v>
      </c>
      <c r="HQ84" s="5">
        <v>44562</v>
      </c>
      <c r="HR84" s="5">
        <v>44593</v>
      </c>
      <c r="HS84" s="5">
        <v>44621</v>
      </c>
      <c r="HT84" s="5">
        <v>44652</v>
      </c>
      <c r="HU84" s="5">
        <v>44682</v>
      </c>
      <c r="HV84" s="5">
        <v>44713</v>
      </c>
      <c r="HW84" s="5">
        <v>44743</v>
      </c>
      <c r="HX84" s="120">
        <v>44774</v>
      </c>
      <c r="HY84" s="5">
        <v>44805</v>
      </c>
      <c r="HZ84" s="5">
        <v>44835</v>
      </c>
      <c r="IA84" s="5">
        <v>44866</v>
      </c>
      <c r="IB84" s="5">
        <v>44896</v>
      </c>
      <c r="IC84" s="5">
        <v>44927</v>
      </c>
      <c r="ID84" s="5">
        <v>44958</v>
      </c>
      <c r="IE84" s="5">
        <v>44986</v>
      </c>
      <c r="IF84" s="5">
        <v>45017</v>
      </c>
      <c r="IG84" s="5">
        <v>45047</v>
      </c>
      <c r="IH84" s="5">
        <v>45078</v>
      </c>
      <c r="II84" s="5">
        <v>45108</v>
      </c>
      <c r="IJ84" s="120">
        <v>45139</v>
      </c>
      <c r="IK84" s="5">
        <v>45170</v>
      </c>
      <c r="IL84" s="5">
        <v>45200</v>
      </c>
      <c r="IM84" s="5">
        <v>45231</v>
      </c>
      <c r="IN84" s="5">
        <v>45261</v>
      </c>
      <c r="IO84" s="5">
        <v>45292</v>
      </c>
      <c r="IP84" s="5">
        <v>45323</v>
      </c>
      <c r="IQ84" s="5">
        <v>45352</v>
      </c>
      <c r="IR84" s="5">
        <v>45383</v>
      </c>
      <c r="IS84" s="5">
        <v>45413</v>
      </c>
    </row>
    <row r="85" spans="1:253" ht="14.25" customHeight="1" x14ac:dyDescent="0.3">
      <c r="A85" s="201" t="s">
        <v>297</v>
      </c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>
        <v>2</v>
      </c>
      <c r="BP85" s="21">
        <v>7</v>
      </c>
      <c r="BQ85" s="21">
        <v>2</v>
      </c>
      <c r="BR85" s="21">
        <v>4</v>
      </c>
      <c r="BS85" s="21">
        <v>10</v>
      </c>
      <c r="BT85" s="21">
        <v>9</v>
      </c>
      <c r="BU85" s="21">
        <v>6</v>
      </c>
      <c r="BV85" s="21">
        <v>11</v>
      </c>
      <c r="BW85" s="21">
        <v>9</v>
      </c>
      <c r="BX85" s="21">
        <v>5</v>
      </c>
      <c r="BY85" s="21">
        <v>7</v>
      </c>
      <c r="BZ85" s="21">
        <v>8</v>
      </c>
      <c r="CA85" s="21">
        <v>10</v>
      </c>
      <c r="CB85" s="21">
        <v>14</v>
      </c>
      <c r="CC85" s="21">
        <v>13</v>
      </c>
      <c r="CD85" s="21">
        <v>8</v>
      </c>
      <c r="CE85" s="21">
        <v>16</v>
      </c>
      <c r="CF85" s="21">
        <v>22</v>
      </c>
      <c r="CG85" s="21">
        <v>12</v>
      </c>
      <c r="CH85" s="21">
        <v>11</v>
      </c>
      <c r="CI85" s="21">
        <v>9</v>
      </c>
      <c r="CJ85" s="21">
        <v>11</v>
      </c>
      <c r="CK85" s="21">
        <v>6</v>
      </c>
      <c r="CL85" s="21">
        <v>9</v>
      </c>
      <c r="CM85" s="21">
        <v>14</v>
      </c>
      <c r="CN85" s="21">
        <v>14</v>
      </c>
      <c r="CO85" s="21">
        <v>10</v>
      </c>
      <c r="CP85" s="21">
        <v>14</v>
      </c>
      <c r="CQ85" s="21">
        <v>19</v>
      </c>
      <c r="CR85" s="21">
        <v>17</v>
      </c>
      <c r="CS85" s="21">
        <v>25</v>
      </c>
      <c r="CT85" s="21">
        <v>20</v>
      </c>
      <c r="CU85" s="21">
        <v>15</v>
      </c>
      <c r="CV85" s="21">
        <v>9</v>
      </c>
      <c r="CW85" s="21">
        <v>16</v>
      </c>
      <c r="CX85" s="21">
        <v>15</v>
      </c>
      <c r="CY85" s="21">
        <v>12</v>
      </c>
      <c r="CZ85" s="21">
        <v>14</v>
      </c>
      <c r="DA85" s="21">
        <v>14</v>
      </c>
      <c r="DB85" s="21">
        <v>20</v>
      </c>
      <c r="DC85" s="21">
        <v>17</v>
      </c>
      <c r="DD85" s="21">
        <v>10</v>
      </c>
      <c r="DE85" s="21">
        <v>18</v>
      </c>
      <c r="DF85" s="21">
        <v>13</v>
      </c>
      <c r="DG85" s="21">
        <v>12</v>
      </c>
      <c r="DH85" s="21">
        <v>18</v>
      </c>
      <c r="DI85" s="21">
        <v>21</v>
      </c>
      <c r="DJ85" s="21">
        <v>8</v>
      </c>
      <c r="DK85" s="21">
        <v>16</v>
      </c>
      <c r="DL85" s="21">
        <v>11</v>
      </c>
      <c r="DM85" s="21">
        <v>11</v>
      </c>
      <c r="DN85" s="21">
        <v>11</v>
      </c>
      <c r="DO85" s="21">
        <v>12</v>
      </c>
      <c r="DP85" s="21">
        <v>10</v>
      </c>
      <c r="DQ85" s="21">
        <v>16</v>
      </c>
      <c r="DR85" s="21">
        <v>16</v>
      </c>
      <c r="DS85" s="21">
        <v>15</v>
      </c>
      <c r="DT85" s="21">
        <v>14</v>
      </c>
      <c r="DU85" s="21">
        <v>9</v>
      </c>
      <c r="DV85" s="21">
        <v>5</v>
      </c>
      <c r="DW85" s="21">
        <v>5</v>
      </c>
      <c r="DX85" s="21">
        <v>15</v>
      </c>
      <c r="DY85" s="21">
        <v>4</v>
      </c>
      <c r="DZ85" s="21">
        <v>1</v>
      </c>
      <c r="EA85" s="21">
        <v>7</v>
      </c>
      <c r="EB85" s="21">
        <v>13</v>
      </c>
      <c r="EC85" s="21">
        <v>12</v>
      </c>
      <c r="ED85" s="21">
        <v>6</v>
      </c>
      <c r="EE85" s="21">
        <v>6</v>
      </c>
      <c r="EF85" s="21">
        <v>6</v>
      </c>
      <c r="EG85" s="21">
        <v>6</v>
      </c>
      <c r="EH85" s="21">
        <v>10</v>
      </c>
      <c r="EI85" s="21">
        <v>1</v>
      </c>
      <c r="EJ85" s="21">
        <v>16</v>
      </c>
      <c r="EK85" s="21">
        <v>7</v>
      </c>
      <c r="EL85" s="21">
        <v>5</v>
      </c>
      <c r="EM85" s="21">
        <v>4</v>
      </c>
      <c r="EN85" s="21">
        <v>4</v>
      </c>
      <c r="EO85" s="21">
        <v>9</v>
      </c>
      <c r="EP85" s="21">
        <v>14</v>
      </c>
      <c r="EQ85" s="21">
        <v>7</v>
      </c>
      <c r="ER85" s="21">
        <v>6</v>
      </c>
      <c r="ES85" s="21">
        <v>5</v>
      </c>
      <c r="ET85" s="21">
        <v>2</v>
      </c>
      <c r="EU85" s="21">
        <v>7</v>
      </c>
      <c r="EV85" s="21">
        <v>4</v>
      </c>
      <c r="EW85" s="21">
        <v>5</v>
      </c>
      <c r="EX85" s="21">
        <v>4</v>
      </c>
      <c r="EY85" s="21">
        <v>1</v>
      </c>
      <c r="EZ85" s="21">
        <v>2</v>
      </c>
      <c r="FA85" s="21">
        <v>2</v>
      </c>
      <c r="FB85" s="21">
        <v>4</v>
      </c>
      <c r="FC85" s="21">
        <v>3</v>
      </c>
      <c r="FD85" s="21">
        <v>2</v>
      </c>
      <c r="FE85" s="21">
        <v>1</v>
      </c>
      <c r="FF85" s="21">
        <v>1</v>
      </c>
      <c r="FG85" s="21">
        <v>3</v>
      </c>
      <c r="FH85" s="21">
        <v>3</v>
      </c>
      <c r="FI85" s="21">
        <v>5</v>
      </c>
      <c r="FJ85" s="21">
        <v>2</v>
      </c>
      <c r="FK85" s="21">
        <v>2</v>
      </c>
      <c r="FL85" s="21">
        <v>0</v>
      </c>
      <c r="FM85" s="21">
        <v>5</v>
      </c>
      <c r="FN85" s="21">
        <v>4</v>
      </c>
      <c r="FO85" s="21">
        <v>0</v>
      </c>
      <c r="FP85" s="21">
        <v>1</v>
      </c>
      <c r="FQ85" s="21">
        <v>3</v>
      </c>
      <c r="FR85" s="21">
        <v>6</v>
      </c>
      <c r="FS85" s="21">
        <v>0</v>
      </c>
      <c r="FT85" s="21">
        <v>0</v>
      </c>
      <c r="FU85" s="21">
        <v>1</v>
      </c>
      <c r="FV85" s="21">
        <v>1</v>
      </c>
      <c r="FW85" s="21">
        <v>1</v>
      </c>
      <c r="FX85" s="21">
        <v>2</v>
      </c>
      <c r="FY85" s="21">
        <v>0</v>
      </c>
      <c r="FZ85" s="21">
        <v>0</v>
      </c>
      <c r="GA85" s="21">
        <v>1</v>
      </c>
      <c r="GB85" s="21">
        <v>1</v>
      </c>
      <c r="GC85" s="21">
        <v>1</v>
      </c>
      <c r="GD85" s="21">
        <v>0</v>
      </c>
      <c r="GE85" s="21">
        <v>0</v>
      </c>
      <c r="GF85" s="21">
        <v>3</v>
      </c>
      <c r="GG85" s="21">
        <v>0</v>
      </c>
      <c r="GH85" s="21">
        <v>1</v>
      </c>
      <c r="GI85" s="21">
        <v>1</v>
      </c>
      <c r="GJ85" s="21">
        <v>1</v>
      </c>
      <c r="GK85" s="21">
        <v>0</v>
      </c>
      <c r="GL85" s="21">
        <v>1</v>
      </c>
      <c r="GM85" s="21">
        <v>1</v>
      </c>
      <c r="GN85" s="21">
        <v>1</v>
      </c>
      <c r="GO85" s="21">
        <v>0</v>
      </c>
      <c r="GP85" s="21">
        <v>1</v>
      </c>
      <c r="GQ85" s="21">
        <v>0</v>
      </c>
      <c r="GR85" s="21">
        <v>1</v>
      </c>
      <c r="GS85" s="21">
        <v>1</v>
      </c>
      <c r="GT85" s="21">
        <v>1</v>
      </c>
      <c r="GU85" s="21">
        <v>0</v>
      </c>
      <c r="GV85" s="21">
        <v>0</v>
      </c>
      <c r="GW85" s="21">
        <v>0</v>
      </c>
      <c r="GX85" s="21">
        <v>2</v>
      </c>
      <c r="GY85" s="21">
        <v>0</v>
      </c>
      <c r="GZ85" s="21">
        <v>2</v>
      </c>
      <c r="HA85" s="21">
        <v>1</v>
      </c>
      <c r="HB85" s="21">
        <v>1</v>
      </c>
      <c r="HC85" s="21">
        <v>0</v>
      </c>
      <c r="HD85" s="21">
        <v>0</v>
      </c>
      <c r="HE85" s="21">
        <v>2</v>
      </c>
      <c r="HF85" s="21">
        <v>0</v>
      </c>
      <c r="HG85" s="21">
        <v>1</v>
      </c>
      <c r="HH85" s="21">
        <v>1</v>
      </c>
      <c r="HI85" s="21">
        <v>0</v>
      </c>
      <c r="HJ85" s="21">
        <v>1</v>
      </c>
      <c r="HK85" s="21">
        <v>1</v>
      </c>
      <c r="HL85" s="21">
        <v>1</v>
      </c>
      <c r="HM85" s="21">
        <v>0</v>
      </c>
      <c r="HN85" s="21">
        <v>0</v>
      </c>
      <c r="HO85" s="21">
        <v>0</v>
      </c>
      <c r="HP85" s="21">
        <v>1</v>
      </c>
      <c r="HQ85" s="21">
        <v>0</v>
      </c>
      <c r="HR85" s="21">
        <v>0</v>
      </c>
      <c r="HS85" s="21">
        <v>1</v>
      </c>
      <c r="HT85" s="21">
        <v>0</v>
      </c>
      <c r="HU85" s="21">
        <v>0</v>
      </c>
      <c r="HV85" s="21">
        <v>0</v>
      </c>
      <c r="HW85" s="21">
        <v>0</v>
      </c>
      <c r="HX85" s="136">
        <v>0</v>
      </c>
      <c r="HY85" s="21">
        <v>0</v>
      </c>
      <c r="HZ85" s="21">
        <v>0</v>
      </c>
      <c r="IA85" s="21">
        <v>0</v>
      </c>
      <c r="IB85" s="21">
        <v>0</v>
      </c>
      <c r="IC85" s="21">
        <v>0</v>
      </c>
      <c r="ID85" s="21">
        <v>1</v>
      </c>
      <c r="IE85" s="21">
        <v>0</v>
      </c>
      <c r="IF85" s="21">
        <v>1</v>
      </c>
      <c r="IG85" s="21">
        <v>0</v>
      </c>
      <c r="IH85" s="21">
        <v>0</v>
      </c>
      <c r="II85" s="21">
        <v>0</v>
      </c>
      <c r="IJ85" s="136">
        <v>0</v>
      </c>
      <c r="IK85" s="21"/>
      <c r="IL85" s="21"/>
      <c r="IM85" s="21"/>
      <c r="IN85" s="21"/>
      <c r="IO85" s="21"/>
      <c r="IP85" s="21"/>
      <c r="IQ85" s="21"/>
      <c r="IR85" s="21"/>
      <c r="IS85" s="21"/>
    </row>
    <row r="86" spans="1:253" ht="14.25" customHeight="1" x14ac:dyDescent="0.3">
      <c r="A86" s="201" t="s">
        <v>298</v>
      </c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>
        <v>6</v>
      </c>
      <c r="BP86" s="21">
        <v>6</v>
      </c>
      <c r="BQ86" s="21">
        <v>5</v>
      </c>
      <c r="BR86" s="21">
        <v>21</v>
      </c>
      <c r="BS86" s="21">
        <v>16</v>
      </c>
      <c r="BT86" s="21">
        <v>15</v>
      </c>
      <c r="BU86" s="21">
        <v>20</v>
      </c>
      <c r="BV86" s="21">
        <v>18</v>
      </c>
      <c r="BW86" s="21">
        <v>20</v>
      </c>
      <c r="BX86" s="21">
        <v>11</v>
      </c>
      <c r="BY86" s="21">
        <v>17</v>
      </c>
      <c r="BZ86" s="21">
        <v>25</v>
      </c>
      <c r="CA86" s="21">
        <v>17</v>
      </c>
      <c r="CB86" s="21">
        <v>43</v>
      </c>
      <c r="CC86" s="21">
        <v>21</v>
      </c>
      <c r="CD86" s="21">
        <v>19</v>
      </c>
      <c r="CE86" s="21">
        <v>27</v>
      </c>
      <c r="CF86" s="21">
        <v>36</v>
      </c>
      <c r="CG86" s="21">
        <v>40</v>
      </c>
      <c r="CH86" s="21">
        <v>43</v>
      </c>
      <c r="CI86" s="21">
        <v>32</v>
      </c>
      <c r="CJ86" s="21">
        <v>29</v>
      </c>
      <c r="CK86" s="21">
        <v>44</v>
      </c>
      <c r="CL86" s="21">
        <v>26</v>
      </c>
      <c r="CM86" s="21">
        <v>27</v>
      </c>
      <c r="CN86" s="21">
        <v>35</v>
      </c>
      <c r="CO86" s="21">
        <v>24</v>
      </c>
      <c r="CP86" s="21">
        <v>27</v>
      </c>
      <c r="CQ86" s="21">
        <v>35</v>
      </c>
      <c r="CR86" s="21">
        <v>34</v>
      </c>
      <c r="CS86" s="21">
        <v>30</v>
      </c>
      <c r="CT86" s="21">
        <v>32</v>
      </c>
      <c r="CU86" s="21">
        <v>34</v>
      </c>
      <c r="CV86" s="21">
        <v>21</v>
      </c>
      <c r="CW86" s="21">
        <v>20</v>
      </c>
      <c r="CX86" s="21">
        <v>19</v>
      </c>
      <c r="CY86" s="21">
        <v>10</v>
      </c>
      <c r="CZ86" s="21">
        <v>19</v>
      </c>
      <c r="DA86" s="21">
        <v>14</v>
      </c>
      <c r="DB86" s="21">
        <v>29</v>
      </c>
      <c r="DC86" s="21">
        <v>23</v>
      </c>
      <c r="DD86" s="21">
        <v>21</v>
      </c>
      <c r="DE86" s="21">
        <v>31</v>
      </c>
      <c r="DF86" s="21">
        <v>24</v>
      </c>
      <c r="DG86" s="21">
        <v>26</v>
      </c>
      <c r="DH86" s="21">
        <v>32</v>
      </c>
      <c r="DI86" s="21">
        <v>28</v>
      </c>
      <c r="DJ86" s="21">
        <v>26</v>
      </c>
      <c r="DK86" s="21">
        <v>21</v>
      </c>
      <c r="DL86" s="21">
        <v>24</v>
      </c>
      <c r="DM86" s="21">
        <v>21</v>
      </c>
      <c r="DN86" s="21">
        <v>28</v>
      </c>
      <c r="DO86" s="21">
        <v>32</v>
      </c>
      <c r="DP86" s="21">
        <v>27</v>
      </c>
      <c r="DQ86" s="21">
        <v>24</v>
      </c>
      <c r="DR86" s="21">
        <v>17</v>
      </c>
      <c r="DS86" s="21">
        <v>28</v>
      </c>
      <c r="DT86" s="21">
        <v>18</v>
      </c>
      <c r="DU86" s="21">
        <v>15</v>
      </c>
      <c r="DV86" s="21">
        <v>10</v>
      </c>
      <c r="DW86" s="21">
        <v>4</v>
      </c>
      <c r="DX86" s="21">
        <v>19</v>
      </c>
      <c r="DY86" s="21">
        <v>15</v>
      </c>
      <c r="DZ86" s="21">
        <v>22</v>
      </c>
      <c r="EA86" s="21">
        <v>13</v>
      </c>
      <c r="EB86" s="21">
        <v>11</v>
      </c>
      <c r="EC86" s="21">
        <v>19</v>
      </c>
      <c r="ED86" s="21">
        <v>12</v>
      </c>
      <c r="EE86" s="21">
        <v>13</v>
      </c>
      <c r="EF86" s="21">
        <v>12</v>
      </c>
      <c r="EG86" s="21">
        <v>18</v>
      </c>
      <c r="EH86" s="21">
        <v>8</v>
      </c>
      <c r="EI86" s="21">
        <v>11</v>
      </c>
      <c r="EJ86" s="21">
        <v>10</v>
      </c>
      <c r="EK86" s="21">
        <v>10</v>
      </c>
      <c r="EL86" s="21">
        <v>11</v>
      </c>
      <c r="EM86" s="21">
        <v>15</v>
      </c>
      <c r="EN86" s="21">
        <v>6</v>
      </c>
      <c r="EO86" s="21">
        <v>9</v>
      </c>
      <c r="EP86" s="21">
        <v>6</v>
      </c>
      <c r="EQ86" s="21">
        <v>14</v>
      </c>
      <c r="ER86" s="21">
        <v>5</v>
      </c>
      <c r="ES86" s="21">
        <v>7</v>
      </c>
      <c r="ET86" s="21">
        <v>5</v>
      </c>
      <c r="EU86" s="21">
        <v>7</v>
      </c>
      <c r="EV86" s="21">
        <v>9</v>
      </c>
      <c r="EW86" s="21">
        <v>5</v>
      </c>
      <c r="EX86" s="21">
        <v>5</v>
      </c>
      <c r="EY86" s="21">
        <v>8</v>
      </c>
      <c r="EZ86" s="21">
        <v>8</v>
      </c>
      <c r="FA86" s="21">
        <v>8</v>
      </c>
      <c r="FB86" s="21">
        <v>7</v>
      </c>
      <c r="FC86" s="21">
        <v>6</v>
      </c>
      <c r="FD86" s="21">
        <v>7</v>
      </c>
      <c r="FE86" s="21">
        <v>3</v>
      </c>
      <c r="FF86" s="21">
        <v>7</v>
      </c>
      <c r="FG86" s="21">
        <v>9</v>
      </c>
      <c r="FH86" s="21">
        <v>8</v>
      </c>
      <c r="FI86" s="21">
        <v>9</v>
      </c>
      <c r="FJ86" s="21">
        <v>8</v>
      </c>
      <c r="FK86" s="21">
        <v>8</v>
      </c>
      <c r="FL86" s="21">
        <v>6</v>
      </c>
      <c r="FM86" s="21">
        <v>9</v>
      </c>
      <c r="FN86" s="21">
        <v>7</v>
      </c>
      <c r="FO86" s="21">
        <v>6</v>
      </c>
      <c r="FP86" s="21">
        <v>4</v>
      </c>
      <c r="FQ86" s="21">
        <v>6</v>
      </c>
      <c r="FR86" s="21">
        <v>7</v>
      </c>
      <c r="FS86" s="21">
        <v>4</v>
      </c>
      <c r="FT86" s="21">
        <v>6</v>
      </c>
      <c r="FU86" s="21">
        <v>3</v>
      </c>
      <c r="FV86" s="21">
        <v>3</v>
      </c>
      <c r="FW86" s="21">
        <v>12</v>
      </c>
      <c r="FX86" s="21">
        <v>3</v>
      </c>
      <c r="FY86" s="21">
        <v>6</v>
      </c>
      <c r="FZ86" s="21">
        <v>6</v>
      </c>
      <c r="GA86" s="21">
        <v>2</v>
      </c>
      <c r="GB86" s="21">
        <v>10</v>
      </c>
      <c r="GC86" s="21">
        <v>3</v>
      </c>
      <c r="GD86" s="21">
        <v>4</v>
      </c>
      <c r="GE86" s="21">
        <v>7</v>
      </c>
      <c r="GF86" s="21">
        <v>5</v>
      </c>
      <c r="GG86" s="21">
        <v>2</v>
      </c>
      <c r="GH86" s="21">
        <v>1</v>
      </c>
      <c r="GI86" s="21">
        <v>5</v>
      </c>
      <c r="GJ86" s="21">
        <v>5</v>
      </c>
      <c r="GK86" s="21">
        <v>7</v>
      </c>
      <c r="GL86" s="21">
        <v>1</v>
      </c>
      <c r="GM86" s="21">
        <v>5</v>
      </c>
      <c r="GN86" s="21">
        <v>4</v>
      </c>
      <c r="GO86" s="21">
        <v>7</v>
      </c>
      <c r="GP86" s="21">
        <v>4</v>
      </c>
      <c r="GQ86" s="21">
        <v>4</v>
      </c>
      <c r="GR86" s="21">
        <v>2</v>
      </c>
      <c r="GS86" s="21">
        <v>8</v>
      </c>
      <c r="GT86" s="21">
        <v>7</v>
      </c>
      <c r="GU86" s="21">
        <v>8</v>
      </c>
      <c r="GV86" s="21">
        <v>4</v>
      </c>
      <c r="GW86" s="21">
        <v>5</v>
      </c>
      <c r="GX86" s="21">
        <v>7</v>
      </c>
      <c r="GY86" s="21">
        <v>3</v>
      </c>
      <c r="GZ86" s="21">
        <v>3</v>
      </c>
      <c r="HA86" s="21">
        <v>2</v>
      </c>
      <c r="HB86" s="21">
        <v>4</v>
      </c>
      <c r="HC86" s="21">
        <v>2</v>
      </c>
      <c r="HD86" s="21">
        <v>3</v>
      </c>
      <c r="HE86" s="21">
        <v>2</v>
      </c>
      <c r="HF86" s="21">
        <v>1</v>
      </c>
      <c r="HG86" s="21">
        <v>3</v>
      </c>
      <c r="HH86" s="21">
        <v>1</v>
      </c>
      <c r="HI86" s="21">
        <v>1</v>
      </c>
      <c r="HJ86" s="21">
        <v>2</v>
      </c>
      <c r="HK86" s="21">
        <v>1</v>
      </c>
      <c r="HL86" s="21">
        <v>4</v>
      </c>
      <c r="HM86" s="21">
        <v>0</v>
      </c>
      <c r="HN86" s="21">
        <v>1</v>
      </c>
      <c r="HO86" s="21">
        <v>2</v>
      </c>
      <c r="HP86" s="21">
        <v>0</v>
      </c>
      <c r="HQ86" s="21">
        <v>3</v>
      </c>
      <c r="HR86" s="21">
        <v>1</v>
      </c>
      <c r="HS86" s="21">
        <v>2</v>
      </c>
      <c r="HT86" s="21">
        <v>1</v>
      </c>
      <c r="HU86" s="21">
        <v>0</v>
      </c>
      <c r="HV86" s="21">
        <v>0</v>
      </c>
      <c r="HW86" s="21">
        <v>2</v>
      </c>
      <c r="HX86" s="136">
        <v>1</v>
      </c>
      <c r="HY86" s="21">
        <v>0</v>
      </c>
      <c r="HZ86" s="21">
        <v>1</v>
      </c>
      <c r="IA86" s="21">
        <v>1</v>
      </c>
      <c r="IB86" s="21">
        <v>1</v>
      </c>
      <c r="IC86" s="21">
        <v>0</v>
      </c>
      <c r="ID86" s="21">
        <v>0</v>
      </c>
      <c r="IE86" s="21">
        <v>1</v>
      </c>
      <c r="IF86" s="21">
        <v>2</v>
      </c>
      <c r="IG86" s="21">
        <v>1</v>
      </c>
      <c r="IH86" s="21">
        <v>3</v>
      </c>
      <c r="II86" s="21">
        <v>1</v>
      </c>
      <c r="IJ86" s="136">
        <v>2</v>
      </c>
      <c r="IK86" s="21"/>
      <c r="IL86" s="21"/>
      <c r="IM86" s="21"/>
      <c r="IN86" s="21"/>
      <c r="IO86" s="21"/>
      <c r="IP86" s="21"/>
      <c r="IQ86" s="21"/>
      <c r="IR86" s="21"/>
      <c r="IS86" s="21"/>
    </row>
    <row r="87" spans="1:253" ht="14.25" customHeight="1" x14ac:dyDescent="0.35">
      <c r="A87" s="205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121"/>
      <c r="BA87" s="121"/>
      <c r="BB87" s="121"/>
      <c r="BC87" s="121"/>
      <c r="BD87" s="121"/>
      <c r="BE87" s="97"/>
      <c r="BF87" s="97"/>
      <c r="BG87" s="97"/>
      <c r="BH87" s="97"/>
      <c r="BI87" s="97"/>
      <c r="BJ87" s="97"/>
      <c r="BK87" s="97"/>
      <c r="BL87" s="97"/>
      <c r="BM87" s="97"/>
      <c r="BN87" s="137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9">
        <v>40613</v>
      </c>
      <c r="CR87" s="139">
        <v>40644</v>
      </c>
      <c r="CS87" s="139">
        <v>40674</v>
      </c>
      <c r="CT87" s="139">
        <v>40705</v>
      </c>
      <c r="CU87" s="139">
        <v>40735</v>
      </c>
      <c r="CV87" s="139">
        <v>40766</v>
      </c>
      <c r="CW87" s="139">
        <v>40797</v>
      </c>
      <c r="CX87" s="139">
        <v>40827</v>
      </c>
      <c r="CY87" s="139">
        <v>40858</v>
      </c>
      <c r="CZ87" s="139">
        <v>40888</v>
      </c>
      <c r="DA87" s="139">
        <v>40919</v>
      </c>
      <c r="DB87" s="139">
        <v>40950</v>
      </c>
      <c r="DC87" s="139">
        <v>40979</v>
      </c>
      <c r="DD87" s="139">
        <v>41010</v>
      </c>
      <c r="DE87" s="139">
        <v>41040</v>
      </c>
      <c r="DF87" s="139">
        <v>41071</v>
      </c>
      <c r="DG87" s="139">
        <v>41101</v>
      </c>
      <c r="DH87" s="139">
        <v>41132</v>
      </c>
      <c r="DI87" s="139">
        <v>41163</v>
      </c>
      <c r="DJ87" s="139">
        <v>41193</v>
      </c>
      <c r="DK87" s="139">
        <v>41224</v>
      </c>
      <c r="DL87" s="139">
        <v>41254</v>
      </c>
      <c r="DM87" s="139">
        <v>41285</v>
      </c>
      <c r="DN87" s="139">
        <v>41316</v>
      </c>
      <c r="DO87" s="139">
        <v>41344</v>
      </c>
      <c r="DP87" s="139">
        <v>41375</v>
      </c>
      <c r="DQ87" s="139">
        <v>41405</v>
      </c>
      <c r="DR87" s="139">
        <v>41436</v>
      </c>
      <c r="DS87" s="139">
        <v>41466</v>
      </c>
      <c r="DT87" s="139">
        <v>41497</v>
      </c>
      <c r="DU87" s="139">
        <v>41528</v>
      </c>
      <c r="DV87" s="139">
        <v>41558</v>
      </c>
      <c r="DW87" s="139">
        <v>41589</v>
      </c>
      <c r="DX87" s="139">
        <v>41619</v>
      </c>
      <c r="DY87" s="139">
        <v>41650</v>
      </c>
      <c r="DZ87" s="139">
        <v>41681</v>
      </c>
      <c r="EA87" s="139">
        <v>41709</v>
      </c>
      <c r="EB87" s="139">
        <v>41740</v>
      </c>
      <c r="EC87" s="139">
        <v>41770</v>
      </c>
      <c r="ED87" s="139">
        <v>41801</v>
      </c>
      <c r="EE87" s="139">
        <v>41831</v>
      </c>
      <c r="EF87" s="139">
        <v>41862</v>
      </c>
      <c r="EG87" s="139">
        <v>41893</v>
      </c>
      <c r="EH87" s="139">
        <v>41923</v>
      </c>
      <c r="EI87" s="139">
        <v>41954</v>
      </c>
      <c r="EJ87" s="139">
        <v>41984</v>
      </c>
      <c r="EK87" s="139">
        <v>42015</v>
      </c>
      <c r="EL87" s="139">
        <v>42046</v>
      </c>
      <c r="EM87" s="139">
        <v>42074</v>
      </c>
      <c r="EN87" s="139">
        <v>42105</v>
      </c>
      <c r="EO87" s="139">
        <v>42135</v>
      </c>
      <c r="EP87" s="139">
        <v>42166</v>
      </c>
      <c r="EQ87" s="139">
        <v>42196</v>
      </c>
      <c r="ER87" s="139">
        <v>42227</v>
      </c>
      <c r="ES87" s="139">
        <v>42258</v>
      </c>
      <c r="ET87" s="139">
        <v>42288</v>
      </c>
      <c r="EU87" s="139">
        <v>42319</v>
      </c>
      <c r="EV87" s="139">
        <v>42349</v>
      </c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</row>
    <row r="88" spans="1:253" ht="14.25" customHeight="1" x14ac:dyDescent="0.35">
      <c r="A88" s="218" t="s">
        <v>299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3"/>
      <c r="BA88" s="13"/>
      <c r="BB88" s="13"/>
      <c r="BC88" s="13"/>
      <c r="BD88" s="13"/>
      <c r="BE88" s="10"/>
      <c r="BF88" s="10"/>
      <c r="BG88" s="10"/>
      <c r="BH88" s="10"/>
      <c r="BI88" s="10"/>
      <c r="BJ88" s="10"/>
      <c r="BK88" s="10"/>
      <c r="BL88" s="10"/>
      <c r="BM88" s="10"/>
      <c r="BN88" s="15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5" t="s">
        <v>299</v>
      </c>
      <c r="CR88" s="17">
        <f t="shared" ref="CR88:HI88" si="56">CR26</f>
        <v>190</v>
      </c>
      <c r="CS88" s="17">
        <f t="shared" si="56"/>
        <v>173</v>
      </c>
      <c r="CT88" s="17">
        <f t="shared" si="56"/>
        <v>177</v>
      </c>
      <c r="CU88" s="17">
        <f t="shared" si="56"/>
        <v>178</v>
      </c>
      <c r="CV88" s="17">
        <f t="shared" si="56"/>
        <v>175</v>
      </c>
      <c r="CW88" s="17">
        <f t="shared" si="56"/>
        <v>169</v>
      </c>
      <c r="CX88" s="17">
        <f t="shared" si="56"/>
        <v>186</v>
      </c>
      <c r="CY88" s="17">
        <f t="shared" si="56"/>
        <v>120</v>
      </c>
      <c r="CZ88" s="17">
        <f t="shared" si="56"/>
        <v>152</v>
      </c>
      <c r="DA88" s="17">
        <f t="shared" si="56"/>
        <v>126</v>
      </c>
      <c r="DB88" s="17">
        <f t="shared" si="56"/>
        <v>150</v>
      </c>
      <c r="DC88" s="17">
        <f t="shared" si="56"/>
        <v>162</v>
      </c>
      <c r="DD88" s="17">
        <f t="shared" si="56"/>
        <v>160</v>
      </c>
      <c r="DE88" s="17">
        <f t="shared" si="56"/>
        <v>161</v>
      </c>
      <c r="DF88" s="17">
        <f t="shared" si="56"/>
        <v>153</v>
      </c>
      <c r="DG88" s="17">
        <f t="shared" si="56"/>
        <v>145</v>
      </c>
      <c r="DH88" s="17">
        <f t="shared" si="56"/>
        <v>129</v>
      </c>
      <c r="DI88" s="17">
        <f t="shared" si="56"/>
        <v>127</v>
      </c>
      <c r="DJ88" s="17">
        <f t="shared" si="56"/>
        <v>132</v>
      </c>
      <c r="DK88" s="17">
        <f t="shared" si="56"/>
        <v>132</v>
      </c>
      <c r="DL88" s="17">
        <f t="shared" si="56"/>
        <v>134</v>
      </c>
      <c r="DM88" s="17">
        <f t="shared" si="56"/>
        <v>133</v>
      </c>
      <c r="DN88" s="17">
        <f t="shared" si="56"/>
        <v>139</v>
      </c>
      <c r="DO88" s="17">
        <f t="shared" si="56"/>
        <v>136</v>
      </c>
      <c r="DP88" s="17">
        <f t="shared" si="56"/>
        <v>132</v>
      </c>
      <c r="DQ88" s="17">
        <f t="shared" si="56"/>
        <v>120</v>
      </c>
      <c r="DR88" s="17">
        <f t="shared" si="56"/>
        <v>105</v>
      </c>
      <c r="DS88" s="17">
        <f t="shared" si="56"/>
        <v>98</v>
      </c>
      <c r="DT88" s="17">
        <f t="shared" si="56"/>
        <v>93</v>
      </c>
      <c r="DU88" s="17">
        <f t="shared" si="56"/>
        <v>89</v>
      </c>
      <c r="DV88" s="17">
        <f t="shared" si="56"/>
        <v>91</v>
      </c>
      <c r="DW88" s="17">
        <f t="shared" si="56"/>
        <v>87</v>
      </c>
      <c r="DX88" s="17">
        <f t="shared" si="56"/>
        <v>78</v>
      </c>
      <c r="DY88" s="17">
        <f t="shared" si="56"/>
        <v>91</v>
      </c>
      <c r="DZ88" s="17">
        <f t="shared" si="56"/>
        <v>96</v>
      </c>
      <c r="EA88" s="17">
        <f t="shared" si="56"/>
        <v>91</v>
      </c>
      <c r="EB88" s="17">
        <f t="shared" si="56"/>
        <v>86</v>
      </c>
      <c r="EC88" s="17">
        <f t="shared" si="56"/>
        <v>85</v>
      </c>
      <c r="ED88" s="17">
        <f t="shared" si="56"/>
        <v>80</v>
      </c>
      <c r="EE88" s="17">
        <f t="shared" si="56"/>
        <v>84</v>
      </c>
      <c r="EF88" s="17">
        <f t="shared" si="56"/>
        <v>87</v>
      </c>
      <c r="EG88" s="17">
        <f t="shared" si="56"/>
        <v>85</v>
      </c>
      <c r="EH88" s="17">
        <f t="shared" si="56"/>
        <v>83</v>
      </c>
      <c r="EI88" s="17">
        <f t="shared" si="56"/>
        <v>87</v>
      </c>
      <c r="EJ88" s="17">
        <f t="shared" si="56"/>
        <v>66</v>
      </c>
      <c r="EK88" s="17">
        <f t="shared" si="56"/>
        <v>80</v>
      </c>
      <c r="EL88" s="17">
        <f t="shared" si="56"/>
        <v>82</v>
      </c>
      <c r="EM88" s="17">
        <f t="shared" si="56"/>
        <v>82</v>
      </c>
      <c r="EN88" s="17">
        <f t="shared" si="56"/>
        <v>74</v>
      </c>
      <c r="EO88" s="17">
        <f t="shared" si="56"/>
        <v>57</v>
      </c>
      <c r="EP88" s="17">
        <f t="shared" si="56"/>
        <v>54</v>
      </c>
      <c r="EQ88" s="17">
        <f t="shared" si="56"/>
        <v>52</v>
      </c>
      <c r="ER88" s="17">
        <f t="shared" si="56"/>
        <v>46</v>
      </c>
      <c r="ES88" s="17">
        <f t="shared" si="56"/>
        <v>46</v>
      </c>
      <c r="ET88" s="17">
        <f t="shared" si="56"/>
        <v>46</v>
      </c>
      <c r="EU88" s="17">
        <f t="shared" si="56"/>
        <v>39</v>
      </c>
      <c r="EV88" s="17">
        <f t="shared" si="56"/>
        <v>35</v>
      </c>
      <c r="EW88" s="17">
        <f t="shared" si="56"/>
        <v>36</v>
      </c>
      <c r="EX88" s="17">
        <f t="shared" si="56"/>
        <v>36</v>
      </c>
      <c r="EY88" s="17">
        <f t="shared" si="56"/>
        <v>32</v>
      </c>
      <c r="EZ88" s="17">
        <f t="shared" si="56"/>
        <v>31</v>
      </c>
      <c r="FA88" s="17">
        <f t="shared" si="56"/>
        <v>30</v>
      </c>
      <c r="FB88" s="17">
        <f t="shared" si="56"/>
        <v>32</v>
      </c>
      <c r="FC88" s="17">
        <f t="shared" si="56"/>
        <v>30</v>
      </c>
      <c r="FD88" s="17">
        <f t="shared" si="56"/>
        <v>34</v>
      </c>
      <c r="FE88" s="17">
        <f t="shared" si="56"/>
        <v>17</v>
      </c>
      <c r="FF88" s="17">
        <f t="shared" si="56"/>
        <v>30</v>
      </c>
      <c r="FG88" s="17">
        <f t="shared" si="56"/>
        <v>31</v>
      </c>
      <c r="FH88" s="17">
        <f t="shared" si="56"/>
        <v>22</v>
      </c>
      <c r="FI88" s="17">
        <f t="shared" si="56"/>
        <v>18</v>
      </c>
      <c r="FJ88" s="17">
        <f t="shared" si="56"/>
        <v>22</v>
      </c>
      <c r="FK88" s="17">
        <f t="shared" si="56"/>
        <v>18</v>
      </c>
      <c r="FL88" s="17">
        <f t="shared" si="56"/>
        <v>15</v>
      </c>
      <c r="FM88" s="17">
        <f t="shared" si="56"/>
        <v>18</v>
      </c>
      <c r="FN88" s="17">
        <f t="shared" si="56"/>
        <v>19</v>
      </c>
      <c r="FO88" s="17">
        <f t="shared" si="56"/>
        <v>15</v>
      </c>
      <c r="FP88" s="17">
        <f t="shared" si="56"/>
        <v>10</v>
      </c>
      <c r="FQ88" s="17">
        <f t="shared" si="56"/>
        <v>10</v>
      </c>
      <c r="FR88" s="17">
        <f t="shared" si="56"/>
        <v>7</v>
      </c>
      <c r="FS88" s="17">
        <f t="shared" si="56"/>
        <v>8</v>
      </c>
      <c r="FT88" s="17">
        <f t="shared" si="56"/>
        <v>10</v>
      </c>
      <c r="FU88" s="17">
        <f t="shared" si="56"/>
        <v>7</v>
      </c>
      <c r="FV88" s="17">
        <f t="shared" si="56"/>
        <v>9</v>
      </c>
      <c r="FW88" s="17">
        <f t="shared" si="56"/>
        <v>13</v>
      </c>
      <c r="FX88" s="17">
        <f t="shared" si="56"/>
        <v>8</v>
      </c>
      <c r="FY88" s="17">
        <f t="shared" si="56"/>
        <v>7</v>
      </c>
      <c r="FZ88" s="17">
        <f t="shared" si="56"/>
        <v>4</v>
      </c>
      <c r="GA88" s="17">
        <f t="shared" si="56"/>
        <v>9</v>
      </c>
      <c r="GB88" s="17">
        <f t="shared" si="56"/>
        <v>12</v>
      </c>
      <c r="GC88" s="17">
        <f t="shared" si="56"/>
        <v>10</v>
      </c>
      <c r="GD88" s="17">
        <f t="shared" si="56"/>
        <v>9</v>
      </c>
      <c r="GE88" s="17">
        <f t="shared" si="56"/>
        <v>6</v>
      </c>
      <c r="GF88" s="17">
        <f t="shared" si="56"/>
        <v>7</v>
      </c>
      <c r="GG88" s="17">
        <f t="shared" si="56"/>
        <v>4</v>
      </c>
      <c r="GH88" s="17">
        <f t="shared" si="56"/>
        <v>6</v>
      </c>
      <c r="GI88" s="17">
        <f t="shared" si="56"/>
        <v>6</v>
      </c>
      <c r="GJ88" s="17">
        <f t="shared" si="56"/>
        <v>8</v>
      </c>
      <c r="GK88" s="17">
        <f t="shared" si="56"/>
        <v>8</v>
      </c>
      <c r="GL88" s="17">
        <f t="shared" si="56"/>
        <v>4</v>
      </c>
      <c r="GM88" s="17">
        <f t="shared" si="56"/>
        <v>5</v>
      </c>
      <c r="GN88" s="17">
        <f t="shared" si="56"/>
        <v>7</v>
      </c>
      <c r="GO88" s="17">
        <f t="shared" si="56"/>
        <v>4</v>
      </c>
      <c r="GP88" s="17">
        <f t="shared" si="56"/>
        <v>5</v>
      </c>
      <c r="GQ88" s="17">
        <f t="shared" si="56"/>
        <v>5</v>
      </c>
      <c r="GR88" s="17">
        <f t="shared" si="56"/>
        <v>5</v>
      </c>
      <c r="GS88" s="17">
        <f t="shared" si="56"/>
        <v>7</v>
      </c>
      <c r="GT88" s="17">
        <f t="shared" si="56"/>
        <v>6</v>
      </c>
      <c r="GU88" s="17">
        <f t="shared" si="56"/>
        <v>8</v>
      </c>
      <c r="GV88" s="17">
        <f t="shared" si="56"/>
        <v>11</v>
      </c>
      <c r="GW88" s="17">
        <f t="shared" si="56"/>
        <v>10</v>
      </c>
      <c r="GX88" s="17">
        <f t="shared" si="56"/>
        <v>3</v>
      </c>
      <c r="GY88" s="17">
        <f t="shared" si="56"/>
        <v>6</v>
      </c>
      <c r="GZ88" s="17">
        <f t="shared" si="56"/>
        <v>6</v>
      </c>
      <c r="HA88" s="17">
        <f t="shared" si="56"/>
        <v>5</v>
      </c>
      <c r="HB88" s="17">
        <f t="shared" si="56"/>
        <v>1</v>
      </c>
      <c r="HC88" s="17">
        <f t="shared" si="56"/>
        <v>4</v>
      </c>
      <c r="HD88" s="17">
        <f t="shared" si="56"/>
        <v>3</v>
      </c>
      <c r="HE88" s="17">
        <f t="shared" si="56"/>
        <v>4</v>
      </c>
      <c r="HF88" s="17">
        <f t="shared" si="56"/>
        <v>5</v>
      </c>
      <c r="HG88" s="17">
        <f t="shared" si="56"/>
        <v>3</v>
      </c>
      <c r="HH88" s="17">
        <f t="shared" si="56"/>
        <v>3</v>
      </c>
      <c r="HI88" s="17">
        <f t="shared" si="56"/>
        <v>2</v>
      </c>
      <c r="HJ88" s="17">
        <f t="shared" ref="HJ88:HQ88" si="57">HJ26</f>
        <v>2</v>
      </c>
      <c r="HK88" s="17">
        <f t="shared" si="57"/>
        <v>2</v>
      </c>
      <c r="HL88" s="17">
        <f t="shared" si="57"/>
        <v>1</v>
      </c>
      <c r="HM88" s="17">
        <f t="shared" si="57"/>
        <v>2</v>
      </c>
      <c r="HN88" s="17">
        <f t="shared" si="57"/>
        <v>2</v>
      </c>
      <c r="HO88" s="17">
        <f t="shared" si="57"/>
        <v>0</v>
      </c>
      <c r="HP88" s="17">
        <f t="shared" si="57"/>
        <v>3</v>
      </c>
      <c r="HQ88" s="17">
        <f t="shared" si="57"/>
        <v>2</v>
      </c>
      <c r="HR88" s="17">
        <f t="shared" ref="HR88:HX88" si="58">HR26</f>
        <v>0</v>
      </c>
      <c r="HS88" s="17">
        <f t="shared" si="58"/>
        <v>1</v>
      </c>
      <c r="HT88" s="17">
        <f t="shared" si="58"/>
        <v>0</v>
      </c>
      <c r="HU88" s="17">
        <f t="shared" si="58"/>
        <v>0</v>
      </c>
      <c r="HV88" s="17">
        <f t="shared" si="58"/>
        <v>0</v>
      </c>
      <c r="HW88" s="17">
        <f t="shared" si="58"/>
        <v>0</v>
      </c>
      <c r="HX88" s="136">
        <f t="shared" si="58"/>
        <v>0</v>
      </c>
      <c r="HY88" s="17">
        <f t="shared" ref="HY88:IC89" si="59">HY26</f>
        <v>0</v>
      </c>
      <c r="HZ88" s="17">
        <f t="shared" si="59"/>
        <v>0</v>
      </c>
      <c r="IA88" s="17">
        <f t="shared" si="59"/>
        <v>0</v>
      </c>
      <c r="IB88" s="17">
        <f t="shared" si="59"/>
        <v>0</v>
      </c>
      <c r="IC88" s="17">
        <f t="shared" si="59"/>
        <v>0</v>
      </c>
      <c r="ID88" s="17">
        <f t="shared" ref="ID88:IS88" si="60">ID26</f>
        <v>0</v>
      </c>
      <c r="IE88" s="17">
        <f t="shared" si="60"/>
        <v>0</v>
      </c>
      <c r="IF88" s="17">
        <f t="shared" si="60"/>
        <v>0</v>
      </c>
      <c r="IG88" s="17">
        <f t="shared" si="60"/>
        <v>0</v>
      </c>
      <c r="IH88" s="17">
        <f t="shared" si="60"/>
        <v>0</v>
      </c>
      <c r="II88" s="17">
        <f t="shared" si="60"/>
        <v>0</v>
      </c>
      <c r="IJ88" s="136">
        <f t="shared" si="60"/>
        <v>0</v>
      </c>
      <c r="IK88" s="17">
        <f t="shared" si="60"/>
        <v>0</v>
      </c>
      <c r="IL88" s="17">
        <f t="shared" si="60"/>
        <v>0</v>
      </c>
      <c r="IM88" s="17">
        <f t="shared" si="60"/>
        <v>0</v>
      </c>
      <c r="IN88" s="17">
        <f t="shared" si="60"/>
        <v>0</v>
      </c>
      <c r="IO88" s="17">
        <f t="shared" si="60"/>
        <v>0</v>
      </c>
      <c r="IP88" s="17">
        <f t="shared" si="60"/>
        <v>0</v>
      </c>
      <c r="IQ88" s="17">
        <f t="shared" si="60"/>
        <v>0</v>
      </c>
      <c r="IR88" s="17">
        <f t="shared" si="60"/>
        <v>0</v>
      </c>
      <c r="IS88" s="17">
        <f t="shared" si="60"/>
        <v>0</v>
      </c>
    </row>
    <row r="89" spans="1:253" ht="14.25" customHeight="1" x14ac:dyDescent="0.35">
      <c r="A89" s="218" t="s">
        <v>300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3"/>
      <c r="BA89" s="13"/>
      <c r="BB89" s="13"/>
      <c r="BC89" s="13"/>
      <c r="BD89" s="13"/>
      <c r="BE89" s="10"/>
      <c r="BF89" s="10"/>
      <c r="BG89" s="10"/>
      <c r="BH89" s="10"/>
      <c r="BI89" s="10"/>
      <c r="BJ89" s="10"/>
      <c r="BK89" s="10"/>
      <c r="BL89" s="10"/>
      <c r="BM89" s="10"/>
      <c r="BN89" s="15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5" t="s">
        <v>300</v>
      </c>
      <c r="CR89" s="17">
        <f t="shared" ref="CR89:HI89" si="61">CR27</f>
        <v>83</v>
      </c>
      <c r="CS89" s="17">
        <f t="shared" si="61"/>
        <v>78</v>
      </c>
      <c r="CT89" s="17">
        <f t="shared" si="61"/>
        <v>71</v>
      </c>
      <c r="CU89" s="17">
        <f t="shared" si="61"/>
        <v>61</v>
      </c>
      <c r="CV89" s="17">
        <f t="shared" si="61"/>
        <v>69</v>
      </c>
      <c r="CW89" s="17">
        <f t="shared" si="61"/>
        <v>60</v>
      </c>
      <c r="CX89" s="17">
        <f t="shared" si="61"/>
        <v>65</v>
      </c>
      <c r="CY89" s="17">
        <f t="shared" si="61"/>
        <v>62</v>
      </c>
      <c r="CZ89" s="17">
        <f t="shared" si="61"/>
        <v>85</v>
      </c>
      <c r="DA89" s="17">
        <f t="shared" si="61"/>
        <v>75</v>
      </c>
      <c r="DB89" s="17">
        <f t="shared" si="61"/>
        <v>78</v>
      </c>
      <c r="DC89" s="17">
        <f t="shared" si="61"/>
        <v>74</v>
      </c>
      <c r="DD89" s="17">
        <f t="shared" si="61"/>
        <v>82</v>
      </c>
      <c r="DE89" s="17">
        <f t="shared" si="61"/>
        <v>69</v>
      </c>
      <c r="DF89" s="17">
        <f t="shared" si="61"/>
        <v>68</v>
      </c>
      <c r="DG89" s="17">
        <f t="shared" si="61"/>
        <v>60</v>
      </c>
      <c r="DH89" s="17">
        <f t="shared" si="61"/>
        <v>56</v>
      </c>
      <c r="DI89" s="17">
        <f t="shared" si="61"/>
        <v>61</v>
      </c>
      <c r="DJ89" s="17">
        <f t="shared" si="61"/>
        <v>64</v>
      </c>
      <c r="DK89" s="17">
        <f t="shared" si="61"/>
        <v>80</v>
      </c>
      <c r="DL89" s="17">
        <f t="shared" si="61"/>
        <v>84</v>
      </c>
      <c r="DM89" s="17">
        <f t="shared" si="61"/>
        <v>67</v>
      </c>
      <c r="DN89" s="17">
        <f t="shared" si="61"/>
        <v>63</v>
      </c>
      <c r="DO89" s="17">
        <f t="shared" si="61"/>
        <v>56</v>
      </c>
      <c r="DP89" s="17">
        <f t="shared" si="61"/>
        <v>60</v>
      </c>
      <c r="DQ89" s="17">
        <f t="shared" si="61"/>
        <v>58</v>
      </c>
      <c r="DR89" s="17">
        <f t="shared" si="61"/>
        <v>51</v>
      </c>
      <c r="DS89" s="17">
        <f t="shared" si="61"/>
        <v>47</v>
      </c>
      <c r="DT89" s="17">
        <f t="shared" si="61"/>
        <v>40</v>
      </c>
      <c r="DU89" s="17">
        <f t="shared" si="61"/>
        <v>53</v>
      </c>
      <c r="DV89" s="17">
        <f t="shared" si="61"/>
        <v>56</v>
      </c>
      <c r="DW89" s="17">
        <f t="shared" si="61"/>
        <v>58</v>
      </c>
      <c r="DX89" s="17">
        <f t="shared" si="61"/>
        <v>48</v>
      </c>
      <c r="DY89" s="17">
        <f t="shared" si="61"/>
        <v>42</v>
      </c>
      <c r="DZ89" s="17">
        <f t="shared" si="61"/>
        <v>40</v>
      </c>
      <c r="EA89" s="17">
        <f t="shared" si="61"/>
        <v>44</v>
      </c>
      <c r="EB89" s="17">
        <f t="shared" si="61"/>
        <v>37</v>
      </c>
      <c r="EC89" s="17">
        <f t="shared" si="61"/>
        <v>39</v>
      </c>
      <c r="ED89" s="17">
        <f t="shared" si="61"/>
        <v>41</v>
      </c>
      <c r="EE89" s="17">
        <f t="shared" si="61"/>
        <v>40</v>
      </c>
      <c r="EF89" s="17">
        <f t="shared" si="61"/>
        <v>47</v>
      </c>
      <c r="EG89" s="17">
        <f t="shared" si="61"/>
        <v>46</v>
      </c>
      <c r="EH89" s="17">
        <f t="shared" si="61"/>
        <v>36</v>
      </c>
      <c r="EI89" s="17">
        <f t="shared" si="61"/>
        <v>30</v>
      </c>
      <c r="EJ89" s="17">
        <f t="shared" si="61"/>
        <v>32</v>
      </c>
      <c r="EK89" s="17">
        <f t="shared" si="61"/>
        <v>32</v>
      </c>
      <c r="EL89" s="17">
        <f t="shared" si="61"/>
        <v>28</v>
      </c>
      <c r="EM89" s="17">
        <f t="shared" si="61"/>
        <v>22</v>
      </c>
      <c r="EN89" s="17">
        <f t="shared" si="61"/>
        <v>17</v>
      </c>
      <c r="EO89" s="17">
        <f t="shared" si="61"/>
        <v>20</v>
      </c>
      <c r="EP89" s="17">
        <f t="shared" si="61"/>
        <v>24</v>
      </c>
      <c r="EQ89" s="17">
        <f t="shared" si="61"/>
        <v>18</v>
      </c>
      <c r="ER89" s="17">
        <f t="shared" si="61"/>
        <v>18</v>
      </c>
      <c r="ES89" s="17">
        <f t="shared" si="61"/>
        <v>23</v>
      </c>
      <c r="ET89" s="17">
        <f t="shared" si="61"/>
        <v>22</v>
      </c>
      <c r="EU89" s="17">
        <f t="shared" si="61"/>
        <v>19</v>
      </c>
      <c r="EV89" s="17">
        <f t="shared" si="61"/>
        <v>20</v>
      </c>
      <c r="EW89" s="17">
        <f t="shared" si="61"/>
        <v>22</v>
      </c>
      <c r="EX89" s="17">
        <f t="shared" si="61"/>
        <v>23</v>
      </c>
      <c r="EY89" s="17">
        <f t="shared" si="61"/>
        <v>22</v>
      </c>
      <c r="EZ89" s="17">
        <f t="shared" si="61"/>
        <v>25</v>
      </c>
      <c r="FA89" s="17">
        <f t="shared" si="61"/>
        <v>23</v>
      </c>
      <c r="FB89" s="17">
        <f t="shared" si="61"/>
        <v>26</v>
      </c>
      <c r="FC89" s="17">
        <f t="shared" si="61"/>
        <v>22</v>
      </c>
      <c r="FD89" s="17">
        <f t="shared" si="61"/>
        <v>23</v>
      </c>
      <c r="FE89" s="17">
        <f t="shared" si="61"/>
        <v>19</v>
      </c>
      <c r="FF89" s="17">
        <f t="shared" si="61"/>
        <v>25</v>
      </c>
      <c r="FG89" s="17">
        <f t="shared" si="61"/>
        <v>24</v>
      </c>
      <c r="FH89" s="17">
        <f t="shared" si="61"/>
        <v>23</v>
      </c>
      <c r="FI89" s="17">
        <f t="shared" si="61"/>
        <v>21</v>
      </c>
      <c r="FJ89" s="17">
        <f t="shared" si="61"/>
        <v>18</v>
      </c>
      <c r="FK89" s="17">
        <f t="shared" si="61"/>
        <v>14</v>
      </c>
      <c r="FL89" s="17">
        <f t="shared" si="61"/>
        <v>11</v>
      </c>
      <c r="FM89" s="17">
        <f t="shared" si="61"/>
        <v>14</v>
      </c>
      <c r="FN89" s="17">
        <f t="shared" si="61"/>
        <v>16</v>
      </c>
      <c r="FO89" s="17">
        <f t="shared" si="61"/>
        <v>10</v>
      </c>
      <c r="FP89" s="17">
        <f t="shared" si="61"/>
        <v>13</v>
      </c>
      <c r="FQ89" s="17">
        <f t="shared" si="61"/>
        <v>11</v>
      </c>
      <c r="FR89" s="17">
        <f t="shared" si="61"/>
        <v>15</v>
      </c>
      <c r="FS89" s="17">
        <f t="shared" si="61"/>
        <v>16</v>
      </c>
      <c r="FT89" s="17">
        <f t="shared" si="61"/>
        <v>20</v>
      </c>
      <c r="FU89" s="17">
        <f t="shared" si="61"/>
        <v>16</v>
      </c>
      <c r="FV89" s="17">
        <f t="shared" si="61"/>
        <v>16</v>
      </c>
      <c r="FW89" s="17">
        <f t="shared" si="61"/>
        <v>19</v>
      </c>
      <c r="FX89" s="17">
        <f t="shared" si="61"/>
        <v>17</v>
      </c>
      <c r="FY89" s="17">
        <f t="shared" si="61"/>
        <v>15</v>
      </c>
      <c r="FZ89" s="17">
        <f t="shared" si="61"/>
        <v>14</v>
      </c>
      <c r="GA89" s="17">
        <f t="shared" si="61"/>
        <v>16</v>
      </c>
      <c r="GB89" s="17">
        <f t="shared" si="61"/>
        <v>14</v>
      </c>
      <c r="GC89" s="17">
        <f t="shared" si="61"/>
        <v>15</v>
      </c>
      <c r="GD89" s="17">
        <f t="shared" si="61"/>
        <v>12</v>
      </c>
      <c r="GE89" s="17">
        <f t="shared" si="61"/>
        <v>13</v>
      </c>
      <c r="GF89" s="17">
        <f t="shared" si="61"/>
        <v>16</v>
      </c>
      <c r="GG89" s="17">
        <f t="shared" si="61"/>
        <v>16</v>
      </c>
      <c r="GH89" s="17">
        <f t="shared" si="61"/>
        <v>16</v>
      </c>
      <c r="GI89" s="17">
        <f t="shared" si="61"/>
        <v>12</v>
      </c>
      <c r="GJ89" s="17">
        <f t="shared" si="61"/>
        <v>13</v>
      </c>
      <c r="GK89" s="17">
        <f t="shared" si="61"/>
        <v>10</v>
      </c>
      <c r="GL89" s="17">
        <f t="shared" si="61"/>
        <v>7</v>
      </c>
      <c r="GM89" s="17">
        <f t="shared" si="61"/>
        <v>11</v>
      </c>
      <c r="GN89" s="17">
        <f t="shared" si="61"/>
        <v>13</v>
      </c>
      <c r="GO89" s="17">
        <f t="shared" si="61"/>
        <v>5</v>
      </c>
      <c r="GP89" s="17">
        <f t="shared" si="61"/>
        <v>15</v>
      </c>
      <c r="GQ89" s="17">
        <f t="shared" si="61"/>
        <v>19</v>
      </c>
      <c r="GR89" s="17">
        <f t="shared" si="61"/>
        <v>16</v>
      </c>
      <c r="GS89" s="17">
        <f t="shared" si="61"/>
        <v>14</v>
      </c>
      <c r="GT89" s="17">
        <f t="shared" si="61"/>
        <v>10</v>
      </c>
      <c r="GU89" s="17">
        <f t="shared" si="61"/>
        <v>9</v>
      </c>
      <c r="GV89" s="17">
        <f t="shared" si="61"/>
        <v>12</v>
      </c>
      <c r="GW89" s="17">
        <f t="shared" si="61"/>
        <v>14</v>
      </c>
      <c r="GX89" s="17">
        <f t="shared" si="61"/>
        <v>7</v>
      </c>
      <c r="GY89" s="17">
        <f t="shared" si="61"/>
        <v>7</v>
      </c>
      <c r="GZ89" s="17">
        <f t="shared" si="61"/>
        <v>4</v>
      </c>
      <c r="HA89" s="17">
        <f t="shared" si="61"/>
        <v>2</v>
      </c>
      <c r="HB89" s="17">
        <f t="shared" si="61"/>
        <v>0</v>
      </c>
      <c r="HC89" s="17">
        <f t="shared" si="61"/>
        <v>3</v>
      </c>
      <c r="HD89" s="17">
        <f t="shared" si="61"/>
        <v>3</v>
      </c>
      <c r="HE89" s="17">
        <f t="shared" si="61"/>
        <v>1</v>
      </c>
      <c r="HF89" s="17">
        <f t="shared" si="61"/>
        <v>1</v>
      </c>
      <c r="HG89" s="17">
        <f t="shared" si="61"/>
        <v>0</v>
      </c>
      <c r="HH89" s="17">
        <f t="shared" si="61"/>
        <v>1</v>
      </c>
      <c r="HI89" s="17">
        <f t="shared" si="61"/>
        <v>2</v>
      </c>
      <c r="HJ89" s="17">
        <f t="shared" ref="HJ89:HQ89" si="62">HJ27</f>
        <v>3</v>
      </c>
      <c r="HK89" s="17">
        <f t="shared" si="62"/>
        <v>2</v>
      </c>
      <c r="HL89" s="17">
        <f t="shared" si="62"/>
        <v>0</v>
      </c>
      <c r="HM89" s="17">
        <f t="shared" si="62"/>
        <v>2</v>
      </c>
      <c r="HN89" s="17">
        <f t="shared" si="62"/>
        <v>2</v>
      </c>
      <c r="HO89" s="17">
        <f t="shared" si="62"/>
        <v>0</v>
      </c>
      <c r="HP89" s="17">
        <f t="shared" si="62"/>
        <v>3</v>
      </c>
      <c r="HQ89" s="17">
        <f t="shared" si="62"/>
        <v>4</v>
      </c>
      <c r="HR89" s="17">
        <f t="shared" ref="HR89:HX89" si="63">HR27</f>
        <v>3</v>
      </c>
      <c r="HS89" s="17">
        <f t="shared" si="63"/>
        <v>0</v>
      </c>
      <c r="HT89" s="17">
        <f t="shared" si="63"/>
        <v>0</v>
      </c>
      <c r="HU89" s="17">
        <f t="shared" si="63"/>
        <v>2</v>
      </c>
      <c r="HV89" s="17">
        <f t="shared" si="63"/>
        <v>1</v>
      </c>
      <c r="HW89" s="17">
        <f t="shared" si="63"/>
        <v>0</v>
      </c>
      <c r="HX89" s="136">
        <f t="shared" si="63"/>
        <v>2</v>
      </c>
      <c r="HY89" s="17">
        <f t="shared" si="59"/>
        <v>0</v>
      </c>
      <c r="HZ89" s="17">
        <f t="shared" si="59"/>
        <v>2</v>
      </c>
      <c r="IA89" s="17">
        <f t="shared" si="59"/>
        <v>1</v>
      </c>
      <c r="IB89" s="17">
        <f t="shared" si="59"/>
        <v>2</v>
      </c>
      <c r="IC89" s="17">
        <f t="shared" si="59"/>
        <v>0</v>
      </c>
      <c r="ID89" s="17">
        <f t="shared" ref="ID89:IS89" si="64">ID27</f>
        <v>0</v>
      </c>
      <c r="IE89" s="17">
        <f t="shared" si="64"/>
        <v>2</v>
      </c>
      <c r="IF89" s="17">
        <f t="shared" si="64"/>
        <v>4</v>
      </c>
      <c r="IG89" s="17">
        <f t="shared" si="64"/>
        <v>0</v>
      </c>
      <c r="IH89" s="17">
        <f t="shared" si="64"/>
        <v>3</v>
      </c>
      <c r="II89" s="17">
        <f t="shared" si="64"/>
        <v>3</v>
      </c>
      <c r="IJ89" s="136">
        <f t="shared" si="64"/>
        <v>0</v>
      </c>
      <c r="IK89" s="17">
        <f t="shared" si="64"/>
        <v>0</v>
      </c>
      <c r="IL89" s="17">
        <f t="shared" si="64"/>
        <v>0</v>
      </c>
      <c r="IM89" s="17">
        <f t="shared" si="64"/>
        <v>0</v>
      </c>
      <c r="IN89" s="17">
        <f t="shared" si="64"/>
        <v>0</v>
      </c>
      <c r="IO89" s="17">
        <f t="shared" si="64"/>
        <v>0</v>
      </c>
      <c r="IP89" s="17">
        <f t="shared" si="64"/>
        <v>0</v>
      </c>
      <c r="IQ89" s="17">
        <f t="shared" si="64"/>
        <v>0</v>
      </c>
      <c r="IR89" s="17">
        <f t="shared" si="64"/>
        <v>0</v>
      </c>
      <c r="IS89" s="17">
        <f t="shared" si="64"/>
        <v>0</v>
      </c>
    </row>
    <row r="90" spans="1:253" ht="14.25" customHeight="1" x14ac:dyDescent="0.35">
      <c r="A90" s="208" t="s">
        <v>24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3"/>
      <c r="BA90" s="13"/>
      <c r="BB90" s="13"/>
      <c r="BC90" s="13"/>
      <c r="BD90" s="13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3">
        <f t="shared" ref="CR90:HI90" si="65">SUM(CR88:CR89)</f>
        <v>273</v>
      </c>
      <c r="CS90" s="13">
        <f t="shared" si="65"/>
        <v>251</v>
      </c>
      <c r="CT90" s="13">
        <f t="shared" si="65"/>
        <v>248</v>
      </c>
      <c r="CU90" s="13">
        <f t="shared" si="65"/>
        <v>239</v>
      </c>
      <c r="CV90" s="13">
        <f t="shared" si="65"/>
        <v>244</v>
      </c>
      <c r="CW90" s="13">
        <f t="shared" si="65"/>
        <v>229</v>
      </c>
      <c r="CX90" s="13">
        <f t="shared" si="65"/>
        <v>251</v>
      </c>
      <c r="CY90" s="13">
        <f t="shared" si="65"/>
        <v>182</v>
      </c>
      <c r="CZ90" s="13">
        <f t="shared" si="65"/>
        <v>237</v>
      </c>
      <c r="DA90" s="13">
        <f t="shared" si="65"/>
        <v>201</v>
      </c>
      <c r="DB90" s="13">
        <f t="shared" si="65"/>
        <v>228</v>
      </c>
      <c r="DC90" s="13">
        <f t="shared" si="65"/>
        <v>236</v>
      </c>
      <c r="DD90" s="13">
        <f t="shared" si="65"/>
        <v>242</v>
      </c>
      <c r="DE90" s="13">
        <f t="shared" si="65"/>
        <v>230</v>
      </c>
      <c r="DF90" s="13">
        <f t="shared" si="65"/>
        <v>221</v>
      </c>
      <c r="DG90" s="13">
        <f t="shared" si="65"/>
        <v>205</v>
      </c>
      <c r="DH90" s="13">
        <f t="shared" si="65"/>
        <v>185</v>
      </c>
      <c r="DI90" s="13">
        <f t="shared" si="65"/>
        <v>188</v>
      </c>
      <c r="DJ90" s="13">
        <f t="shared" si="65"/>
        <v>196</v>
      </c>
      <c r="DK90" s="13">
        <f t="shared" si="65"/>
        <v>212</v>
      </c>
      <c r="DL90" s="13">
        <f t="shared" si="65"/>
        <v>218</v>
      </c>
      <c r="DM90" s="13">
        <f t="shared" si="65"/>
        <v>200</v>
      </c>
      <c r="DN90" s="13">
        <f t="shared" si="65"/>
        <v>202</v>
      </c>
      <c r="DO90" s="13">
        <f t="shared" si="65"/>
        <v>192</v>
      </c>
      <c r="DP90" s="13">
        <f t="shared" si="65"/>
        <v>192</v>
      </c>
      <c r="DQ90" s="13">
        <f t="shared" si="65"/>
        <v>178</v>
      </c>
      <c r="DR90" s="13">
        <f t="shared" si="65"/>
        <v>156</v>
      </c>
      <c r="DS90" s="13">
        <f t="shared" si="65"/>
        <v>145</v>
      </c>
      <c r="DT90" s="13">
        <f t="shared" si="65"/>
        <v>133</v>
      </c>
      <c r="DU90" s="13">
        <f t="shared" si="65"/>
        <v>142</v>
      </c>
      <c r="DV90" s="13">
        <f t="shared" si="65"/>
        <v>147</v>
      </c>
      <c r="DW90" s="13">
        <f t="shared" si="65"/>
        <v>145</v>
      </c>
      <c r="DX90" s="13">
        <f t="shared" si="65"/>
        <v>126</v>
      </c>
      <c r="DY90" s="13">
        <f t="shared" si="65"/>
        <v>133</v>
      </c>
      <c r="DZ90" s="13">
        <f t="shared" si="65"/>
        <v>136</v>
      </c>
      <c r="EA90" s="13">
        <f t="shared" si="65"/>
        <v>135</v>
      </c>
      <c r="EB90" s="13">
        <f t="shared" si="65"/>
        <v>123</v>
      </c>
      <c r="EC90" s="13">
        <f t="shared" si="65"/>
        <v>124</v>
      </c>
      <c r="ED90" s="13">
        <f t="shared" si="65"/>
        <v>121</v>
      </c>
      <c r="EE90" s="13">
        <f t="shared" si="65"/>
        <v>124</v>
      </c>
      <c r="EF90" s="13">
        <f t="shared" si="65"/>
        <v>134</v>
      </c>
      <c r="EG90" s="13">
        <f t="shared" si="65"/>
        <v>131</v>
      </c>
      <c r="EH90" s="13">
        <f t="shared" si="65"/>
        <v>119</v>
      </c>
      <c r="EI90" s="13">
        <f t="shared" si="65"/>
        <v>117</v>
      </c>
      <c r="EJ90" s="13">
        <f t="shared" si="65"/>
        <v>98</v>
      </c>
      <c r="EK90" s="13">
        <f t="shared" si="65"/>
        <v>112</v>
      </c>
      <c r="EL90" s="13">
        <f t="shared" si="65"/>
        <v>110</v>
      </c>
      <c r="EM90" s="13">
        <f t="shared" si="65"/>
        <v>104</v>
      </c>
      <c r="EN90" s="13">
        <f t="shared" si="65"/>
        <v>91</v>
      </c>
      <c r="EO90" s="13">
        <f t="shared" si="65"/>
        <v>77</v>
      </c>
      <c r="EP90" s="13">
        <f t="shared" si="65"/>
        <v>78</v>
      </c>
      <c r="EQ90" s="13">
        <f t="shared" si="65"/>
        <v>70</v>
      </c>
      <c r="ER90" s="13">
        <f t="shared" si="65"/>
        <v>64</v>
      </c>
      <c r="ES90" s="13">
        <f t="shared" si="65"/>
        <v>69</v>
      </c>
      <c r="ET90" s="13">
        <f t="shared" si="65"/>
        <v>68</v>
      </c>
      <c r="EU90" s="13">
        <f t="shared" si="65"/>
        <v>58</v>
      </c>
      <c r="EV90" s="13">
        <f t="shared" si="65"/>
        <v>55</v>
      </c>
      <c r="EW90" s="13">
        <f t="shared" si="65"/>
        <v>58</v>
      </c>
      <c r="EX90" s="13">
        <f t="shared" si="65"/>
        <v>59</v>
      </c>
      <c r="EY90" s="13">
        <f t="shared" si="65"/>
        <v>54</v>
      </c>
      <c r="EZ90" s="13">
        <f t="shared" si="65"/>
        <v>56</v>
      </c>
      <c r="FA90" s="13">
        <f t="shared" si="65"/>
        <v>53</v>
      </c>
      <c r="FB90" s="13">
        <f t="shared" si="65"/>
        <v>58</v>
      </c>
      <c r="FC90" s="13">
        <f t="shared" si="65"/>
        <v>52</v>
      </c>
      <c r="FD90" s="13">
        <f t="shared" si="65"/>
        <v>57</v>
      </c>
      <c r="FE90" s="13">
        <f t="shared" si="65"/>
        <v>36</v>
      </c>
      <c r="FF90" s="13">
        <f t="shared" si="65"/>
        <v>55</v>
      </c>
      <c r="FG90" s="13">
        <f t="shared" si="65"/>
        <v>55</v>
      </c>
      <c r="FH90" s="13">
        <f t="shared" si="65"/>
        <v>45</v>
      </c>
      <c r="FI90" s="13">
        <f t="shared" si="65"/>
        <v>39</v>
      </c>
      <c r="FJ90" s="13">
        <f t="shared" si="65"/>
        <v>40</v>
      </c>
      <c r="FK90" s="13">
        <f t="shared" si="65"/>
        <v>32</v>
      </c>
      <c r="FL90" s="13">
        <f t="shared" si="65"/>
        <v>26</v>
      </c>
      <c r="FM90" s="13">
        <f t="shared" si="65"/>
        <v>32</v>
      </c>
      <c r="FN90" s="13">
        <f t="shared" si="65"/>
        <v>35</v>
      </c>
      <c r="FO90" s="13">
        <f t="shared" si="65"/>
        <v>25</v>
      </c>
      <c r="FP90" s="13">
        <f t="shared" si="65"/>
        <v>23</v>
      </c>
      <c r="FQ90" s="13">
        <f t="shared" si="65"/>
        <v>21</v>
      </c>
      <c r="FR90" s="13">
        <f t="shared" si="65"/>
        <v>22</v>
      </c>
      <c r="FS90" s="13">
        <f t="shared" si="65"/>
        <v>24</v>
      </c>
      <c r="FT90" s="13">
        <f t="shared" si="65"/>
        <v>30</v>
      </c>
      <c r="FU90" s="13">
        <f t="shared" si="65"/>
        <v>23</v>
      </c>
      <c r="FV90" s="13">
        <f t="shared" si="65"/>
        <v>25</v>
      </c>
      <c r="FW90" s="13">
        <f t="shared" si="65"/>
        <v>32</v>
      </c>
      <c r="FX90" s="13">
        <f t="shared" si="65"/>
        <v>25</v>
      </c>
      <c r="FY90" s="13">
        <f t="shared" si="65"/>
        <v>22</v>
      </c>
      <c r="FZ90" s="13">
        <f t="shared" si="65"/>
        <v>18</v>
      </c>
      <c r="GA90" s="13">
        <f t="shared" si="65"/>
        <v>25</v>
      </c>
      <c r="GB90" s="13">
        <f t="shared" si="65"/>
        <v>26</v>
      </c>
      <c r="GC90" s="13">
        <f t="shared" si="65"/>
        <v>25</v>
      </c>
      <c r="GD90" s="13">
        <f t="shared" si="65"/>
        <v>21</v>
      </c>
      <c r="GE90" s="13">
        <f t="shared" si="65"/>
        <v>19</v>
      </c>
      <c r="GF90" s="13">
        <f t="shared" si="65"/>
        <v>23</v>
      </c>
      <c r="GG90" s="13">
        <f t="shared" si="65"/>
        <v>20</v>
      </c>
      <c r="GH90" s="13">
        <f t="shared" si="65"/>
        <v>22</v>
      </c>
      <c r="GI90" s="13">
        <f t="shared" si="65"/>
        <v>18</v>
      </c>
      <c r="GJ90" s="13">
        <f t="shared" si="65"/>
        <v>21</v>
      </c>
      <c r="GK90" s="13">
        <f t="shared" si="65"/>
        <v>18</v>
      </c>
      <c r="GL90" s="13">
        <f t="shared" si="65"/>
        <v>11</v>
      </c>
      <c r="GM90" s="13">
        <f t="shared" si="65"/>
        <v>16</v>
      </c>
      <c r="GN90" s="13">
        <f t="shared" si="65"/>
        <v>20</v>
      </c>
      <c r="GO90" s="13">
        <f t="shared" si="65"/>
        <v>9</v>
      </c>
      <c r="GP90" s="13">
        <f t="shared" si="65"/>
        <v>20</v>
      </c>
      <c r="GQ90" s="13">
        <f t="shared" si="65"/>
        <v>24</v>
      </c>
      <c r="GR90" s="13">
        <f t="shared" si="65"/>
        <v>21</v>
      </c>
      <c r="GS90" s="13">
        <f t="shared" si="65"/>
        <v>21</v>
      </c>
      <c r="GT90" s="13">
        <f t="shared" si="65"/>
        <v>16</v>
      </c>
      <c r="GU90" s="13">
        <f t="shared" si="65"/>
        <v>17</v>
      </c>
      <c r="GV90" s="13">
        <f t="shared" si="65"/>
        <v>23</v>
      </c>
      <c r="GW90" s="13">
        <f t="shared" si="65"/>
        <v>24</v>
      </c>
      <c r="GX90" s="13">
        <f t="shared" si="65"/>
        <v>10</v>
      </c>
      <c r="GY90" s="13">
        <f t="shared" si="65"/>
        <v>13</v>
      </c>
      <c r="GZ90" s="13">
        <f t="shared" si="65"/>
        <v>10</v>
      </c>
      <c r="HA90" s="13">
        <f t="shared" si="65"/>
        <v>7</v>
      </c>
      <c r="HB90" s="13">
        <f t="shared" si="65"/>
        <v>1</v>
      </c>
      <c r="HC90" s="13">
        <f t="shared" si="65"/>
        <v>7</v>
      </c>
      <c r="HD90" s="13">
        <f t="shared" si="65"/>
        <v>6</v>
      </c>
      <c r="HE90" s="13">
        <f t="shared" si="65"/>
        <v>5</v>
      </c>
      <c r="HF90" s="13">
        <f t="shared" si="65"/>
        <v>6</v>
      </c>
      <c r="HG90" s="13">
        <f t="shared" si="65"/>
        <v>3</v>
      </c>
      <c r="HH90" s="13">
        <f t="shared" si="65"/>
        <v>4</v>
      </c>
      <c r="HI90" s="13">
        <f t="shared" si="65"/>
        <v>4</v>
      </c>
      <c r="HJ90" s="13">
        <f t="shared" ref="HJ90:HQ90" si="66">SUM(HJ88:HJ89)</f>
        <v>5</v>
      </c>
      <c r="HK90" s="13">
        <f t="shared" si="66"/>
        <v>4</v>
      </c>
      <c r="HL90" s="13">
        <f t="shared" si="66"/>
        <v>1</v>
      </c>
      <c r="HM90" s="13">
        <f t="shared" si="66"/>
        <v>4</v>
      </c>
      <c r="HN90" s="13">
        <f t="shared" si="66"/>
        <v>4</v>
      </c>
      <c r="HO90" s="13">
        <f t="shared" si="66"/>
        <v>0</v>
      </c>
      <c r="HP90" s="13">
        <f t="shared" si="66"/>
        <v>6</v>
      </c>
      <c r="HQ90" s="13">
        <f t="shared" si="66"/>
        <v>6</v>
      </c>
      <c r="HR90" s="13">
        <f t="shared" ref="HR90:HX90" si="67">SUM(HR88:HR89)</f>
        <v>3</v>
      </c>
      <c r="HS90" s="13">
        <f t="shared" si="67"/>
        <v>1</v>
      </c>
      <c r="HT90" s="13">
        <f t="shared" si="67"/>
        <v>0</v>
      </c>
      <c r="HU90" s="13">
        <f t="shared" si="67"/>
        <v>2</v>
      </c>
      <c r="HV90" s="13">
        <f t="shared" si="67"/>
        <v>1</v>
      </c>
      <c r="HW90" s="13">
        <f t="shared" si="67"/>
        <v>0</v>
      </c>
      <c r="HX90" s="122">
        <f t="shared" si="67"/>
        <v>2</v>
      </c>
      <c r="HY90" s="13">
        <f>SUM(HY88:HY89)</f>
        <v>0</v>
      </c>
      <c r="HZ90" s="13">
        <f>SUM(HZ88:HZ89)</f>
        <v>2</v>
      </c>
      <c r="IA90" s="13">
        <f>SUM(IA88:IA89)</f>
        <v>1</v>
      </c>
      <c r="IB90" s="13">
        <f>SUM(IB88:IB89)</f>
        <v>2</v>
      </c>
      <c r="IC90" s="13">
        <f>SUM(IC88:IC89)</f>
        <v>0</v>
      </c>
      <c r="ID90" s="13">
        <f t="shared" ref="ID90:IS90" si="68">SUM(ID88:ID89)</f>
        <v>0</v>
      </c>
      <c r="IE90" s="13">
        <f t="shared" si="68"/>
        <v>2</v>
      </c>
      <c r="IF90" s="13">
        <f t="shared" si="68"/>
        <v>4</v>
      </c>
      <c r="IG90" s="13">
        <f t="shared" si="68"/>
        <v>0</v>
      </c>
      <c r="IH90" s="13">
        <f t="shared" si="68"/>
        <v>3</v>
      </c>
      <c r="II90" s="13">
        <f t="shared" si="68"/>
        <v>3</v>
      </c>
      <c r="IJ90" s="136">
        <f t="shared" si="68"/>
        <v>0</v>
      </c>
      <c r="IK90" s="13">
        <f t="shared" si="68"/>
        <v>0</v>
      </c>
      <c r="IL90" s="13">
        <f t="shared" si="68"/>
        <v>0</v>
      </c>
      <c r="IM90" s="13">
        <f t="shared" si="68"/>
        <v>0</v>
      </c>
      <c r="IN90" s="13">
        <f t="shared" si="68"/>
        <v>0</v>
      </c>
      <c r="IO90" s="13">
        <f t="shared" si="68"/>
        <v>0</v>
      </c>
      <c r="IP90" s="13">
        <f t="shared" si="68"/>
        <v>0</v>
      </c>
      <c r="IQ90" s="13">
        <f t="shared" si="68"/>
        <v>0</v>
      </c>
      <c r="IR90" s="13">
        <f t="shared" si="68"/>
        <v>0</v>
      </c>
      <c r="IS90" s="13">
        <f t="shared" si="68"/>
        <v>0</v>
      </c>
    </row>
    <row r="91" spans="1:253" ht="14.25" customHeight="1" x14ac:dyDescent="0.35">
      <c r="A91" s="216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1"/>
      <c r="BA91" s="131"/>
      <c r="BB91" s="131"/>
      <c r="BC91" s="131"/>
      <c r="BD91" s="131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29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</row>
    <row r="92" spans="1:253" ht="14.25" customHeight="1" x14ac:dyDescent="0.35">
      <c r="A92" s="205" t="s">
        <v>301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7">
        <v>40544</v>
      </c>
      <c r="CP92" s="127">
        <v>40575</v>
      </c>
      <c r="CQ92" s="127">
        <v>40603</v>
      </c>
      <c r="CR92" s="127">
        <v>40634</v>
      </c>
      <c r="CS92" s="127">
        <v>40664</v>
      </c>
      <c r="CT92" s="127">
        <v>40695</v>
      </c>
      <c r="CU92" s="127">
        <v>40725</v>
      </c>
      <c r="CV92" s="127">
        <v>40756</v>
      </c>
      <c r="CW92" s="127">
        <v>40787</v>
      </c>
      <c r="CX92" s="127">
        <v>40817</v>
      </c>
      <c r="CY92" s="127">
        <v>40848</v>
      </c>
      <c r="CZ92" s="127">
        <v>40878</v>
      </c>
      <c r="DA92" s="127">
        <v>40909</v>
      </c>
      <c r="DB92" s="127">
        <v>40940</v>
      </c>
      <c r="DC92" s="127">
        <v>40969</v>
      </c>
      <c r="DD92" s="127">
        <v>41000</v>
      </c>
      <c r="DE92" s="127">
        <v>41030</v>
      </c>
      <c r="DF92" s="127">
        <v>41061</v>
      </c>
      <c r="DG92" s="127">
        <v>41091</v>
      </c>
      <c r="DH92" s="127">
        <v>41122</v>
      </c>
      <c r="DI92" s="127">
        <v>41153</v>
      </c>
      <c r="DJ92" s="127">
        <v>41183</v>
      </c>
      <c r="DK92" s="127">
        <v>41214</v>
      </c>
      <c r="DL92" s="127">
        <v>41244</v>
      </c>
      <c r="DM92" s="127">
        <v>41275</v>
      </c>
      <c r="DN92" s="127">
        <v>41306</v>
      </c>
      <c r="DO92" s="127">
        <v>41334</v>
      </c>
      <c r="DP92" s="127">
        <v>41365</v>
      </c>
      <c r="DQ92" s="127">
        <v>41395</v>
      </c>
      <c r="DR92" s="127">
        <v>41426</v>
      </c>
      <c r="DS92" s="127">
        <v>41456</v>
      </c>
      <c r="DT92" s="127">
        <v>41487</v>
      </c>
      <c r="DU92" s="127">
        <v>41518</v>
      </c>
      <c r="DV92" s="127">
        <v>41548</v>
      </c>
      <c r="DW92" s="127">
        <v>41579</v>
      </c>
      <c r="DX92" s="127">
        <v>41609</v>
      </c>
      <c r="DY92" s="127">
        <v>41640</v>
      </c>
      <c r="DZ92" s="127">
        <v>41671</v>
      </c>
      <c r="EA92" s="127">
        <v>41699</v>
      </c>
      <c r="EB92" s="127">
        <v>41730</v>
      </c>
      <c r="EC92" s="127">
        <v>41760</v>
      </c>
      <c r="ED92" s="127">
        <v>41791</v>
      </c>
      <c r="EE92" s="127">
        <v>41821</v>
      </c>
      <c r="EF92" s="127">
        <v>41852</v>
      </c>
      <c r="EG92" s="127">
        <v>41883</v>
      </c>
      <c r="EH92" s="127">
        <v>41913</v>
      </c>
      <c r="EI92" s="127">
        <v>41944</v>
      </c>
      <c r="EJ92" s="127">
        <v>41974</v>
      </c>
      <c r="EK92" s="127">
        <v>42005</v>
      </c>
      <c r="EL92" s="127">
        <v>42036</v>
      </c>
      <c r="EM92" s="127">
        <v>42064</v>
      </c>
      <c r="EN92" s="127">
        <v>42095</v>
      </c>
      <c r="EO92" s="127">
        <v>42125</v>
      </c>
      <c r="EP92" s="127">
        <v>42156</v>
      </c>
      <c r="EQ92" s="127">
        <v>42186</v>
      </c>
      <c r="ER92" s="127">
        <v>42217</v>
      </c>
      <c r="ES92" s="127">
        <v>42248</v>
      </c>
      <c r="ET92" s="127">
        <v>42278</v>
      </c>
      <c r="EU92" s="127">
        <v>42309</v>
      </c>
      <c r="EV92" s="127">
        <v>42339</v>
      </c>
      <c r="EW92" s="127">
        <v>42370</v>
      </c>
      <c r="EX92" s="127">
        <v>42401</v>
      </c>
      <c r="EY92" s="127">
        <v>42430</v>
      </c>
      <c r="EZ92" s="127">
        <v>42461</v>
      </c>
      <c r="FA92" s="127">
        <v>42491</v>
      </c>
      <c r="FB92" s="127">
        <v>42522</v>
      </c>
      <c r="FC92" s="127">
        <v>42552</v>
      </c>
      <c r="FD92" s="127">
        <v>42583</v>
      </c>
      <c r="FE92" s="127">
        <v>42614</v>
      </c>
      <c r="FF92" s="127">
        <v>42644</v>
      </c>
      <c r="FG92" s="127">
        <v>42675</v>
      </c>
      <c r="FH92" s="127">
        <v>42705</v>
      </c>
      <c r="FI92" s="127">
        <v>42736</v>
      </c>
      <c r="FJ92" s="127">
        <v>42767</v>
      </c>
      <c r="FK92" s="127">
        <v>42795</v>
      </c>
      <c r="FL92" s="127">
        <v>42826</v>
      </c>
      <c r="FM92" s="127">
        <v>42856</v>
      </c>
      <c r="FN92" s="127">
        <v>42887</v>
      </c>
      <c r="FO92" s="127">
        <v>42917</v>
      </c>
      <c r="FP92" s="127">
        <v>42948</v>
      </c>
      <c r="FQ92" s="127">
        <v>42979</v>
      </c>
      <c r="FR92" s="127">
        <v>43009</v>
      </c>
      <c r="FS92" s="127">
        <v>43040</v>
      </c>
      <c r="FT92" s="127">
        <v>43070</v>
      </c>
      <c r="FU92" s="127">
        <v>43101</v>
      </c>
      <c r="FV92" s="127">
        <v>43132</v>
      </c>
      <c r="FW92" s="127">
        <v>43160</v>
      </c>
      <c r="FX92" s="127">
        <v>43191</v>
      </c>
      <c r="FY92" s="127">
        <v>43221</v>
      </c>
      <c r="FZ92" s="127">
        <v>43252</v>
      </c>
      <c r="GA92" s="127">
        <v>43282</v>
      </c>
      <c r="GB92" s="127">
        <v>43313</v>
      </c>
      <c r="GC92" s="127">
        <v>43344</v>
      </c>
      <c r="GD92" s="127">
        <v>43374</v>
      </c>
      <c r="GE92" s="127">
        <v>43405</v>
      </c>
      <c r="GF92" s="127">
        <v>43435</v>
      </c>
      <c r="GG92" s="127">
        <v>43466</v>
      </c>
      <c r="GH92" s="127"/>
      <c r="GI92" s="127"/>
      <c r="GJ92" s="127"/>
      <c r="GK92" s="127"/>
      <c r="GL92" s="127"/>
      <c r="GM92" s="127"/>
      <c r="GN92" s="127"/>
      <c r="GO92" s="127"/>
      <c r="GP92" s="127"/>
      <c r="GQ92" s="127"/>
      <c r="GR92" s="127"/>
      <c r="GS92" s="127"/>
      <c r="GT92" s="127"/>
      <c r="GU92" s="127"/>
      <c r="GV92" s="127"/>
      <c r="GW92" s="127"/>
      <c r="GX92" s="127"/>
      <c r="GY92" s="127"/>
      <c r="GZ92" s="127"/>
      <c r="HA92" s="127"/>
      <c r="HB92" s="127"/>
      <c r="HC92" s="127"/>
      <c r="HD92" s="127"/>
      <c r="HE92" s="127"/>
      <c r="HF92" s="127"/>
      <c r="HG92" s="127"/>
      <c r="HH92" s="127"/>
      <c r="HI92" s="127"/>
      <c r="HJ92" s="127"/>
      <c r="HK92" s="127"/>
      <c r="HL92" s="127"/>
      <c r="HM92" s="127"/>
      <c r="HN92" s="127"/>
      <c r="HO92" s="127"/>
      <c r="HP92" s="127"/>
      <c r="HQ92" s="127"/>
      <c r="HR92" s="127"/>
      <c r="HS92" s="127"/>
      <c r="HT92" s="127"/>
      <c r="HU92" s="127"/>
      <c r="HV92" s="127"/>
      <c r="HW92" s="127"/>
      <c r="HX92" s="97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</row>
    <row r="93" spans="1:253" ht="14.25" customHeight="1" x14ac:dyDescent="0.35">
      <c r="A93" s="217" t="s">
        <v>285</v>
      </c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>
        <v>155163</v>
      </c>
      <c r="CP93" s="32">
        <v>146894</v>
      </c>
      <c r="CQ93" s="32">
        <v>145281</v>
      </c>
      <c r="CR93" s="32">
        <v>140425</v>
      </c>
      <c r="CS93" s="32">
        <v>118989</v>
      </c>
      <c r="CT93" s="32">
        <v>111978</v>
      </c>
      <c r="CU93" s="32">
        <v>283737</v>
      </c>
      <c r="CV93" s="32">
        <v>101553</v>
      </c>
      <c r="CW93" s="32">
        <v>72103</v>
      </c>
      <c r="CX93" s="32">
        <v>125117</v>
      </c>
      <c r="CY93" s="32">
        <v>103268</v>
      </c>
      <c r="CZ93" s="32">
        <v>72371</v>
      </c>
      <c r="DA93" s="32">
        <v>93388</v>
      </c>
      <c r="DB93" s="32">
        <v>181117</v>
      </c>
      <c r="DC93" s="32">
        <v>71616</v>
      </c>
      <c r="DD93" s="32">
        <v>98564</v>
      </c>
      <c r="DE93" s="32">
        <v>159695</v>
      </c>
      <c r="DF93" s="32">
        <v>183782</v>
      </c>
      <c r="DG93" s="32">
        <v>105136</v>
      </c>
      <c r="DH93" s="32">
        <v>118420</v>
      </c>
      <c r="DI93" s="32">
        <v>92017</v>
      </c>
      <c r="DJ93" s="32">
        <v>196584</v>
      </c>
      <c r="DK93" s="32">
        <v>84545</v>
      </c>
      <c r="DL93" s="32">
        <v>130848</v>
      </c>
      <c r="DM93" s="32">
        <v>88501</v>
      </c>
      <c r="DN93" s="32">
        <v>77247</v>
      </c>
      <c r="DO93" s="32">
        <v>105227</v>
      </c>
      <c r="DP93" s="32">
        <v>82163</v>
      </c>
      <c r="DQ93" s="32">
        <v>90498</v>
      </c>
      <c r="DR93" s="32">
        <v>211961</v>
      </c>
      <c r="DS93" s="32">
        <v>138629</v>
      </c>
      <c r="DT93" s="32">
        <v>117793</v>
      </c>
      <c r="DU93" s="32">
        <v>96721</v>
      </c>
      <c r="DV93" s="32">
        <v>104522</v>
      </c>
      <c r="DW93" s="32">
        <v>90513</v>
      </c>
      <c r="DX93" s="32">
        <v>52211</v>
      </c>
      <c r="DY93" s="32">
        <v>136446</v>
      </c>
      <c r="DZ93" s="32">
        <v>155116</v>
      </c>
      <c r="EA93" s="32">
        <v>133855</v>
      </c>
      <c r="EB93" s="32">
        <v>109600</v>
      </c>
      <c r="EC93" s="32">
        <v>90929</v>
      </c>
      <c r="ED93" s="32">
        <v>129189</v>
      </c>
      <c r="EE93" s="32">
        <v>72870</v>
      </c>
      <c r="EF93" s="32">
        <v>133052</v>
      </c>
      <c r="EG93" s="32">
        <v>151821</v>
      </c>
      <c r="EH93" s="32">
        <v>167868</v>
      </c>
      <c r="EI93" s="32">
        <v>94117</v>
      </c>
      <c r="EJ93" s="32">
        <v>132045</v>
      </c>
      <c r="EK93" s="32">
        <v>110204</v>
      </c>
      <c r="EL93" s="32">
        <v>102623</v>
      </c>
      <c r="EM93" s="32">
        <v>87975</v>
      </c>
      <c r="EN93" s="32">
        <v>101099</v>
      </c>
      <c r="EO93" s="32">
        <v>216373</v>
      </c>
      <c r="EP93" s="32">
        <v>111462</v>
      </c>
      <c r="EQ93" s="32">
        <v>178079</v>
      </c>
      <c r="ER93" s="32">
        <v>86702</v>
      </c>
      <c r="ES93" s="32">
        <v>160944</v>
      </c>
      <c r="ET93" s="32">
        <v>81685</v>
      </c>
      <c r="EU93" s="32">
        <v>237153</v>
      </c>
      <c r="EV93" s="32">
        <v>120910</v>
      </c>
      <c r="EW93" s="32">
        <v>76851</v>
      </c>
      <c r="EX93" s="32">
        <v>90406</v>
      </c>
      <c r="EY93" s="32">
        <v>190946</v>
      </c>
      <c r="EZ93" s="32">
        <v>96831</v>
      </c>
      <c r="FA93" s="32">
        <v>104817</v>
      </c>
      <c r="FB93" s="32">
        <v>103856</v>
      </c>
      <c r="FC93" s="32">
        <v>289971</v>
      </c>
      <c r="FD93" s="32">
        <v>106252</v>
      </c>
      <c r="FE93" s="32">
        <v>138723</v>
      </c>
      <c r="FF93" s="32">
        <v>92843</v>
      </c>
      <c r="FG93" s="32">
        <v>163523</v>
      </c>
      <c r="FH93" s="32">
        <v>144460</v>
      </c>
      <c r="FI93" s="32">
        <v>100048</v>
      </c>
      <c r="FJ93" s="32">
        <v>116157</v>
      </c>
      <c r="FK93" s="32">
        <v>114108</v>
      </c>
      <c r="FL93" s="32">
        <v>141193</v>
      </c>
      <c r="FM93" s="32">
        <v>103777</v>
      </c>
      <c r="FN93" s="32">
        <v>93727</v>
      </c>
      <c r="FO93" s="32">
        <v>93689</v>
      </c>
      <c r="FP93" s="32">
        <v>101173</v>
      </c>
      <c r="FQ93" s="32">
        <v>133354</v>
      </c>
      <c r="FR93" s="32">
        <v>124331</v>
      </c>
      <c r="FS93" s="32">
        <v>130892</v>
      </c>
      <c r="FT93" s="32">
        <v>126380</v>
      </c>
      <c r="FU93" s="32">
        <v>144135</v>
      </c>
      <c r="FV93" s="32">
        <v>116451</v>
      </c>
      <c r="FW93" s="32">
        <v>153531</v>
      </c>
      <c r="FX93" s="32">
        <v>108688</v>
      </c>
      <c r="FY93" s="32">
        <v>118595</v>
      </c>
      <c r="FZ93" s="32">
        <v>120586</v>
      </c>
      <c r="GA93" s="32">
        <v>219840</v>
      </c>
      <c r="GB93" s="32">
        <v>137428</v>
      </c>
      <c r="GC93" s="32">
        <v>107766</v>
      </c>
      <c r="GD93" s="32">
        <v>119177</v>
      </c>
      <c r="GE93" s="32">
        <v>133434</v>
      </c>
      <c r="GF93" s="32">
        <v>123000</v>
      </c>
      <c r="GG93" s="32">
        <v>145685</v>
      </c>
      <c r="GH93" s="32">
        <v>111560</v>
      </c>
      <c r="GI93" s="32">
        <v>117766</v>
      </c>
      <c r="GJ93" s="32">
        <v>80586</v>
      </c>
      <c r="GK93" s="32">
        <v>108102</v>
      </c>
      <c r="GL93" s="32">
        <v>94658</v>
      </c>
      <c r="GM93" s="32">
        <v>95844</v>
      </c>
      <c r="GN93" s="32">
        <v>170225</v>
      </c>
      <c r="GO93" s="32">
        <v>165212</v>
      </c>
      <c r="GP93" s="32">
        <v>130693</v>
      </c>
      <c r="GQ93" s="32">
        <v>120530</v>
      </c>
      <c r="GR93" s="32">
        <v>118280</v>
      </c>
      <c r="GS93" s="32">
        <v>119750</v>
      </c>
      <c r="GT93" s="32">
        <v>133486</v>
      </c>
      <c r="GU93" s="32">
        <v>86317</v>
      </c>
      <c r="GV93" s="32">
        <v>122183</v>
      </c>
      <c r="GW93" s="32">
        <v>140240</v>
      </c>
      <c r="GX93" s="32">
        <v>111700</v>
      </c>
      <c r="GY93" s="32">
        <v>112682</v>
      </c>
      <c r="GZ93" s="32">
        <v>116675</v>
      </c>
      <c r="HA93" s="32">
        <v>133471</v>
      </c>
      <c r="HB93" s="32">
        <v>148784</v>
      </c>
      <c r="HC93" s="32">
        <v>142764</v>
      </c>
      <c r="HD93" s="32">
        <v>148240</v>
      </c>
      <c r="HE93" s="32">
        <v>145714</v>
      </c>
      <c r="HF93" s="32">
        <v>159957</v>
      </c>
      <c r="HG93" s="32">
        <v>161844</v>
      </c>
      <c r="HH93" s="32">
        <v>151254</v>
      </c>
      <c r="HI93" s="32">
        <v>110453</v>
      </c>
      <c r="HJ93" s="32">
        <v>158496</v>
      </c>
      <c r="HK93" s="32">
        <v>149607</v>
      </c>
      <c r="HL93" s="32">
        <v>156534</v>
      </c>
      <c r="HM93" s="32">
        <v>157615</v>
      </c>
      <c r="HN93" s="32">
        <v>188693</v>
      </c>
      <c r="HO93" s="32">
        <v>179468</v>
      </c>
      <c r="HP93" s="32">
        <v>195770</v>
      </c>
      <c r="HQ93" s="32">
        <v>155367</v>
      </c>
      <c r="HR93" s="32">
        <v>136429</v>
      </c>
      <c r="HS93" s="32">
        <v>157210</v>
      </c>
      <c r="HT93" s="32">
        <v>193148</v>
      </c>
      <c r="HU93" s="32">
        <v>150081</v>
      </c>
      <c r="HV93" s="32">
        <v>157656</v>
      </c>
      <c r="HW93" s="32">
        <v>166514</v>
      </c>
      <c r="HX93" s="140">
        <v>160426</v>
      </c>
      <c r="HY93" s="32">
        <v>177062</v>
      </c>
      <c r="HZ93" s="32">
        <v>250600</v>
      </c>
      <c r="IA93" s="32">
        <v>196932</v>
      </c>
      <c r="IB93" s="32">
        <v>187848</v>
      </c>
      <c r="IC93" s="32">
        <v>190311</v>
      </c>
      <c r="ID93" s="32">
        <v>175977</v>
      </c>
      <c r="IE93" s="32">
        <v>145315</v>
      </c>
      <c r="IF93" s="32">
        <v>182202</v>
      </c>
      <c r="IG93" s="32">
        <v>189726</v>
      </c>
      <c r="IH93" s="32">
        <v>156384</v>
      </c>
      <c r="II93" s="32">
        <v>199692</v>
      </c>
      <c r="IJ93" s="140">
        <v>180797</v>
      </c>
      <c r="IK93" s="32"/>
      <c r="IL93" s="32"/>
      <c r="IM93" s="32"/>
      <c r="IN93" s="32"/>
      <c r="IO93" s="32"/>
      <c r="IP93" s="32"/>
      <c r="IQ93" s="32"/>
      <c r="IR93" s="32"/>
      <c r="IS93" s="32"/>
    </row>
    <row r="94" spans="1:253" ht="14.25" customHeight="1" x14ac:dyDescent="0.35">
      <c r="A94" s="217" t="s">
        <v>286</v>
      </c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>
        <v>105000</v>
      </c>
      <c r="CP94" s="32">
        <v>73800</v>
      </c>
      <c r="CQ94" s="32">
        <v>80000</v>
      </c>
      <c r="CR94" s="32">
        <v>90000</v>
      </c>
      <c r="CS94" s="32">
        <v>85000</v>
      </c>
      <c r="CT94" s="32">
        <v>98000</v>
      </c>
      <c r="CU94" s="32">
        <v>100437</v>
      </c>
      <c r="CV94" s="32">
        <v>104000</v>
      </c>
      <c r="CW94" s="32">
        <v>65000</v>
      </c>
      <c r="CX94" s="32">
        <v>95000</v>
      </c>
      <c r="CY94" s="32">
        <v>45125</v>
      </c>
      <c r="CZ94" s="32">
        <v>61250</v>
      </c>
      <c r="DA94" s="32">
        <v>67500</v>
      </c>
      <c r="DB94" s="32">
        <v>115000</v>
      </c>
      <c r="DC94" s="32">
        <v>55000</v>
      </c>
      <c r="DD94" s="32">
        <v>54000</v>
      </c>
      <c r="DE94" s="32">
        <v>60000</v>
      </c>
      <c r="DF94" s="32">
        <v>63000</v>
      </c>
      <c r="DG94" s="32">
        <v>73500</v>
      </c>
      <c r="DH94" s="32">
        <v>72150</v>
      </c>
      <c r="DI94" s="32">
        <v>65000</v>
      </c>
      <c r="DJ94" s="32">
        <v>109000</v>
      </c>
      <c r="DK94" s="32">
        <v>63500</v>
      </c>
      <c r="DL94" s="32">
        <v>92000</v>
      </c>
      <c r="DM94" s="32">
        <v>61000</v>
      </c>
      <c r="DN94" s="32">
        <v>50000</v>
      </c>
      <c r="DO94" s="32">
        <v>57050</v>
      </c>
      <c r="DP94" s="32">
        <v>65000</v>
      </c>
      <c r="DQ94" s="32">
        <v>64100</v>
      </c>
      <c r="DR94" s="32">
        <v>92500</v>
      </c>
      <c r="DS94" s="32">
        <v>87500</v>
      </c>
      <c r="DT94" s="32">
        <v>65000</v>
      </c>
      <c r="DU94" s="32">
        <v>74000</v>
      </c>
      <c r="DV94" s="32">
        <v>56000</v>
      </c>
      <c r="DW94" s="32">
        <v>73500</v>
      </c>
      <c r="DX94" s="32">
        <v>26250</v>
      </c>
      <c r="DY94" s="32">
        <v>89000</v>
      </c>
      <c r="DZ94" s="32">
        <v>65000</v>
      </c>
      <c r="EA94" s="32">
        <v>80000</v>
      </c>
      <c r="EB94" s="32">
        <v>63500</v>
      </c>
      <c r="EC94" s="32">
        <v>7200</v>
      </c>
      <c r="ED94" s="32">
        <v>78000</v>
      </c>
      <c r="EE94" s="32">
        <v>38000</v>
      </c>
      <c r="EF94" s="32">
        <v>71500</v>
      </c>
      <c r="EG94" s="32">
        <v>65000</v>
      </c>
      <c r="EH94" s="32">
        <v>91000</v>
      </c>
      <c r="EI94" s="32">
        <v>62800</v>
      </c>
      <c r="EJ94" s="32">
        <v>70700</v>
      </c>
      <c r="EK94" s="32">
        <v>72000</v>
      </c>
      <c r="EL94" s="32">
        <v>84000</v>
      </c>
      <c r="EM94" s="32">
        <v>70750</v>
      </c>
      <c r="EN94" s="32">
        <v>70000</v>
      </c>
      <c r="EO94" s="32">
        <v>87500</v>
      </c>
      <c r="EP94" s="32">
        <v>79500</v>
      </c>
      <c r="EQ94" s="32">
        <v>92000</v>
      </c>
      <c r="ER94" s="32">
        <v>72000</v>
      </c>
      <c r="ES94" s="32">
        <v>66720</v>
      </c>
      <c r="ET94" s="32">
        <v>75000</v>
      </c>
      <c r="EU94" s="32">
        <v>58450</v>
      </c>
      <c r="EV94" s="32">
        <v>55000</v>
      </c>
      <c r="EW94" s="32">
        <v>76450</v>
      </c>
      <c r="EX94" s="32">
        <v>70000</v>
      </c>
      <c r="EY94" s="32">
        <v>64500</v>
      </c>
      <c r="EZ94" s="32">
        <v>59000</v>
      </c>
      <c r="FA94" s="32">
        <v>80000</v>
      </c>
      <c r="FB94" s="32">
        <v>77750</v>
      </c>
      <c r="FC94" s="32">
        <v>78950</v>
      </c>
      <c r="FD94" s="32">
        <v>75000</v>
      </c>
      <c r="FE94" s="32">
        <v>70000</v>
      </c>
      <c r="FF94" s="32">
        <v>64750</v>
      </c>
      <c r="FG94" s="32">
        <v>98750</v>
      </c>
      <c r="FH94" s="32">
        <v>55000</v>
      </c>
      <c r="FI94" s="32">
        <v>83000</v>
      </c>
      <c r="FJ94" s="32">
        <v>95000</v>
      </c>
      <c r="FK94" s="32">
        <v>71250</v>
      </c>
      <c r="FL94" s="32">
        <v>49000</v>
      </c>
      <c r="FM94" s="32">
        <v>95000</v>
      </c>
      <c r="FN94" s="32">
        <v>75500</v>
      </c>
      <c r="FO94" s="32">
        <v>75000</v>
      </c>
      <c r="FP94" s="32">
        <v>82900</v>
      </c>
      <c r="FQ94" s="32">
        <v>77500</v>
      </c>
      <c r="FR94" s="32">
        <v>80250</v>
      </c>
      <c r="FS94" s="32">
        <v>69250</v>
      </c>
      <c r="FT94" s="32">
        <v>61900</v>
      </c>
      <c r="FU94" s="32">
        <v>110000</v>
      </c>
      <c r="FV94" s="32">
        <v>103500</v>
      </c>
      <c r="FW94" s="32">
        <v>100000</v>
      </c>
      <c r="FX94" s="32">
        <v>79500</v>
      </c>
      <c r="FY94" s="32">
        <v>69000</v>
      </c>
      <c r="FZ94" s="32">
        <v>85000</v>
      </c>
      <c r="GA94" s="32">
        <v>133000</v>
      </c>
      <c r="GB94" s="32">
        <v>90000</v>
      </c>
      <c r="GC94" s="32">
        <v>85000</v>
      </c>
      <c r="GD94" s="32">
        <v>92500</v>
      </c>
      <c r="GE94" s="32">
        <v>102500</v>
      </c>
      <c r="GF94" s="32">
        <v>72000</v>
      </c>
      <c r="GG94" s="32">
        <v>115000</v>
      </c>
      <c r="GH94" s="32">
        <v>95000</v>
      </c>
      <c r="GI94" s="32">
        <v>50000</v>
      </c>
      <c r="GJ94" s="32">
        <v>50000</v>
      </c>
      <c r="GK94" s="32">
        <v>68750</v>
      </c>
      <c r="GL94" s="32">
        <v>76000</v>
      </c>
      <c r="GM94" s="32">
        <v>70000</v>
      </c>
      <c r="GN94" s="32">
        <v>95500</v>
      </c>
      <c r="GO94" s="32">
        <v>90000</v>
      </c>
      <c r="GP94" s="32">
        <v>87500</v>
      </c>
      <c r="GQ94" s="32">
        <v>115000</v>
      </c>
      <c r="GR94" s="32">
        <v>78000</v>
      </c>
      <c r="GS94" s="32">
        <v>134791</v>
      </c>
      <c r="GT94" s="32">
        <v>70000</v>
      </c>
      <c r="GU94" s="32">
        <v>77000</v>
      </c>
      <c r="GV94" s="32">
        <v>112500</v>
      </c>
      <c r="GW94" s="32">
        <v>95000</v>
      </c>
      <c r="GX94" s="32">
        <v>95000</v>
      </c>
      <c r="GY94" s="32">
        <v>76000</v>
      </c>
      <c r="GZ94" s="32">
        <v>95000</v>
      </c>
      <c r="HA94" s="32">
        <v>99900</v>
      </c>
      <c r="HB94" s="32">
        <v>110000</v>
      </c>
      <c r="HC94" s="32">
        <v>95000</v>
      </c>
      <c r="HD94" s="32">
        <v>89000</v>
      </c>
      <c r="HE94" s="32">
        <v>119000</v>
      </c>
      <c r="HF94" s="32">
        <v>100000</v>
      </c>
      <c r="HG94" s="32">
        <v>107500</v>
      </c>
      <c r="HH94" s="32">
        <v>114000</v>
      </c>
      <c r="HI94" s="32">
        <v>80000</v>
      </c>
      <c r="HJ94" s="32">
        <v>95000</v>
      </c>
      <c r="HK94" s="32">
        <v>105000</v>
      </c>
      <c r="HL94" s="32">
        <v>110000</v>
      </c>
      <c r="HM94" s="32">
        <v>115000</v>
      </c>
      <c r="HN94" s="32">
        <v>125000</v>
      </c>
      <c r="HO94" s="32">
        <v>137450</v>
      </c>
      <c r="HP94" s="32">
        <v>114950</v>
      </c>
      <c r="HQ94" s="32">
        <v>112250</v>
      </c>
      <c r="HR94" s="32">
        <v>107000</v>
      </c>
      <c r="HS94" s="32">
        <v>128050</v>
      </c>
      <c r="HT94" s="32">
        <v>129900</v>
      </c>
      <c r="HU94" s="32">
        <v>129750</v>
      </c>
      <c r="HV94" s="32">
        <v>115750</v>
      </c>
      <c r="HW94" s="32">
        <v>147000</v>
      </c>
      <c r="HX94" s="140">
        <v>115050</v>
      </c>
      <c r="HY94" s="32">
        <v>110111</v>
      </c>
      <c r="HZ94" s="32">
        <v>140000</v>
      </c>
      <c r="IA94" s="32">
        <v>160000</v>
      </c>
      <c r="IB94" s="32">
        <v>155000</v>
      </c>
      <c r="IC94" s="32">
        <v>128750</v>
      </c>
      <c r="ID94" s="32">
        <v>126250</v>
      </c>
      <c r="IE94" s="32">
        <v>99000</v>
      </c>
      <c r="IF94" s="32">
        <v>130000</v>
      </c>
      <c r="IG94" s="32">
        <v>110000</v>
      </c>
      <c r="IH94" s="32">
        <v>133690</v>
      </c>
      <c r="II94" s="32">
        <v>163000</v>
      </c>
      <c r="IJ94" s="140">
        <v>150000</v>
      </c>
      <c r="IK94" s="32"/>
      <c r="IL94" s="32"/>
      <c r="IM94" s="32"/>
      <c r="IN94" s="32"/>
      <c r="IO94" s="32"/>
      <c r="IP94" s="32"/>
      <c r="IQ94" s="32"/>
      <c r="IR94" s="32"/>
      <c r="IS94" s="32"/>
    </row>
    <row r="95" spans="1:253" ht="14.25" customHeight="1" x14ac:dyDescent="0.35">
      <c r="A95" s="217" t="s">
        <v>287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>
        <v>2327450</v>
      </c>
      <c r="CP95" s="32">
        <v>2644100</v>
      </c>
      <c r="CQ95" s="32">
        <v>5375400</v>
      </c>
      <c r="CR95" s="32">
        <v>3791500</v>
      </c>
      <c r="CS95" s="32">
        <v>3807677</v>
      </c>
      <c r="CT95" s="32">
        <v>3695300</v>
      </c>
      <c r="CU95" s="32">
        <v>5107275</v>
      </c>
      <c r="CV95" s="32">
        <v>2741940</v>
      </c>
      <c r="CW95" s="32">
        <v>1658369</v>
      </c>
      <c r="CX95" s="32">
        <v>2127000</v>
      </c>
      <c r="CY95" s="32">
        <v>4543800</v>
      </c>
      <c r="CZ95" s="32">
        <v>2750113</v>
      </c>
      <c r="DA95" s="32">
        <v>1681000</v>
      </c>
      <c r="DB95" s="32">
        <v>5252400</v>
      </c>
      <c r="DC95" s="32">
        <v>3509200</v>
      </c>
      <c r="DD95" s="32">
        <v>5026798</v>
      </c>
      <c r="DE95" s="32">
        <v>6387800</v>
      </c>
      <c r="DF95" s="32">
        <v>6432400</v>
      </c>
      <c r="DG95" s="32">
        <v>3154100</v>
      </c>
      <c r="DH95" s="32">
        <v>5447330</v>
      </c>
      <c r="DI95" s="32">
        <v>2668500</v>
      </c>
      <c r="DJ95" s="32">
        <v>7863364</v>
      </c>
      <c r="DK95" s="32">
        <v>2536350</v>
      </c>
      <c r="DL95" s="32">
        <v>3532900</v>
      </c>
      <c r="DM95" s="32">
        <v>2124035</v>
      </c>
      <c r="DN95" s="32">
        <v>3939605</v>
      </c>
      <c r="DO95" s="32">
        <v>4630005</v>
      </c>
      <c r="DP95" s="32">
        <v>3368710</v>
      </c>
      <c r="DQ95" s="32">
        <v>3257950</v>
      </c>
      <c r="DR95" s="32">
        <v>7206700</v>
      </c>
      <c r="DS95" s="32">
        <v>5406549</v>
      </c>
      <c r="DT95" s="32">
        <v>5065139</v>
      </c>
      <c r="DU95" s="32">
        <v>3675400</v>
      </c>
      <c r="DV95" s="32">
        <v>7863364</v>
      </c>
      <c r="DW95" s="32">
        <v>2534380</v>
      </c>
      <c r="DX95" s="32">
        <v>3080500</v>
      </c>
      <c r="DY95" s="32">
        <v>2865375</v>
      </c>
      <c r="DZ95" s="32">
        <v>3722800</v>
      </c>
      <c r="EA95" s="32">
        <v>3881000</v>
      </c>
      <c r="EB95" s="32">
        <v>3836000</v>
      </c>
      <c r="EC95" s="32">
        <v>3000675</v>
      </c>
      <c r="ED95" s="32">
        <v>6588649</v>
      </c>
      <c r="EE95" s="32">
        <v>5139575</v>
      </c>
      <c r="EF95" s="32">
        <v>5854320</v>
      </c>
      <c r="EG95" s="32">
        <v>7894700</v>
      </c>
      <c r="EH95" s="32">
        <v>8057704</v>
      </c>
      <c r="EI95" s="32">
        <v>3200000</v>
      </c>
      <c r="EJ95" s="32">
        <v>4621575</v>
      </c>
      <c r="EK95" s="32">
        <v>3271350</v>
      </c>
      <c r="EL95" s="32">
        <v>3078700</v>
      </c>
      <c r="EM95" s="32">
        <v>3519025</v>
      </c>
      <c r="EN95" s="32">
        <v>3740695</v>
      </c>
      <c r="EO95" s="32">
        <v>7356695</v>
      </c>
      <c r="EP95" s="32">
        <v>4458500</v>
      </c>
      <c r="EQ95" s="32">
        <v>7657400</v>
      </c>
      <c r="ER95" s="32">
        <v>3381378</v>
      </c>
      <c r="ES95" s="32">
        <v>8208152</v>
      </c>
      <c r="ET95" s="32">
        <v>3185718</v>
      </c>
      <c r="EU95" s="32">
        <v>6640300</v>
      </c>
      <c r="EV95" s="32">
        <v>5078250</v>
      </c>
      <c r="EW95" s="32">
        <v>2459250</v>
      </c>
      <c r="EX95" s="32">
        <v>3345030</v>
      </c>
      <c r="EY95" s="32">
        <v>8210679</v>
      </c>
      <c r="EZ95" s="32">
        <v>3679600</v>
      </c>
      <c r="FA95" s="32">
        <v>4087900</v>
      </c>
      <c r="FB95" s="32">
        <v>4985100</v>
      </c>
      <c r="FC95" s="32">
        <v>13338700</v>
      </c>
      <c r="FD95" s="32">
        <v>4675100</v>
      </c>
      <c r="FE95" s="32">
        <v>7074900</v>
      </c>
      <c r="FF95" s="32">
        <v>4085100</v>
      </c>
      <c r="FG95" s="32">
        <v>4251600</v>
      </c>
      <c r="FH95" s="32">
        <v>3322600</v>
      </c>
      <c r="FI95" s="32">
        <v>2801350</v>
      </c>
      <c r="FJ95" s="32">
        <v>2207000</v>
      </c>
      <c r="FK95" s="32">
        <v>6161850</v>
      </c>
      <c r="FL95" s="32">
        <v>4659400</v>
      </c>
      <c r="FM95" s="32">
        <v>4669996</v>
      </c>
      <c r="FN95" s="32">
        <v>7029590</v>
      </c>
      <c r="FO95" s="32">
        <v>4590800</v>
      </c>
      <c r="FP95" s="32">
        <v>5261044</v>
      </c>
      <c r="FQ95" s="32">
        <v>5867700</v>
      </c>
      <c r="FR95" s="32">
        <v>8205875</v>
      </c>
      <c r="FS95" s="32">
        <v>5235700</v>
      </c>
      <c r="FT95" s="32">
        <v>4549700</v>
      </c>
      <c r="FU95" s="32">
        <v>5044750</v>
      </c>
      <c r="FV95" s="32">
        <v>2561935</v>
      </c>
      <c r="FW95" s="32">
        <v>6601850</v>
      </c>
      <c r="FX95" s="32">
        <v>3912800</v>
      </c>
      <c r="FY95" s="32">
        <v>4981000</v>
      </c>
      <c r="FZ95" s="32">
        <v>6391080</v>
      </c>
      <c r="GA95" s="32">
        <v>8134101</v>
      </c>
      <c r="GB95" s="32">
        <v>5359701</v>
      </c>
      <c r="GC95" s="32">
        <v>3771810</v>
      </c>
      <c r="GD95" s="32">
        <v>4290400</v>
      </c>
      <c r="GE95" s="32">
        <v>3469300</v>
      </c>
      <c r="GF95" s="32">
        <v>2829000</v>
      </c>
      <c r="GG95" s="32">
        <v>3059400</v>
      </c>
      <c r="GH95" s="32">
        <v>4127725</v>
      </c>
      <c r="GI95" s="32">
        <v>3533000</v>
      </c>
      <c r="GJ95" s="32">
        <v>2981700</v>
      </c>
      <c r="GK95" s="32">
        <v>3675500</v>
      </c>
      <c r="GL95" s="32">
        <v>3691690</v>
      </c>
      <c r="GM95" s="32">
        <v>4313000</v>
      </c>
      <c r="GN95" s="32">
        <v>6638801</v>
      </c>
      <c r="GO95" s="32">
        <v>5782430</v>
      </c>
      <c r="GP95" s="32">
        <v>4182200</v>
      </c>
      <c r="GQ95" s="32">
        <v>2182800</v>
      </c>
      <c r="GR95" s="32">
        <v>4849500</v>
      </c>
      <c r="GS95" s="32">
        <v>3774150</v>
      </c>
      <c r="GT95" s="32">
        <v>4405050</v>
      </c>
      <c r="GU95" s="32">
        <v>3280075</v>
      </c>
      <c r="GV95" s="32">
        <v>2932399</v>
      </c>
      <c r="GW95" s="32">
        <v>3786500</v>
      </c>
      <c r="GX95" s="32">
        <v>3015900</v>
      </c>
      <c r="GY95" s="32">
        <v>5972150</v>
      </c>
      <c r="GZ95" s="32">
        <v>8867351</v>
      </c>
      <c r="HA95" s="32">
        <v>10544252</v>
      </c>
      <c r="HB95" s="32">
        <v>12498900</v>
      </c>
      <c r="HC95" s="32">
        <v>9993500</v>
      </c>
      <c r="HD95" s="32">
        <v>11859260</v>
      </c>
      <c r="HE95" s="32">
        <v>9617130</v>
      </c>
      <c r="HF95" s="32">
        <v>9117600</v>
      </c>
      <c r="HG95" s="32">
        <v>10843551</v>
      </c>
      <c r="HH95" s="32">
        <v>14066700</v>
      </c>
      <c r="HI95" s="32">
        <v>10934900</v>
      </c>
      <c r="HJ95" s="32">
        <v>15849600</v>
      </c>
      <c r="HK95" s="32">
        <v>14511950</v>
      </c>
      <c r="HL95" s="32">
        <v>13931527</v>
      </c>
      <c r="HM95" s="32">
        <v>12766850</v>
      </c>
      <c r="HN95" s="32">
        <v>14152000</v>
      </c>
      <c r="HO95" s="32">
        <v>12562820</v>
      </c>
      <c r="HP95" s="32">
        <v>14878527</v>
      </c>
      <c r="HQ95" s="32">
        <v>8700560</v>
      </c>
      <c r="HR95" s="32">
        <v>8185782</v>
      </c>
      <c r="HS95" s="32">
        <v>12576800</v>
      </c>
      <c r="HT95" s="32">
        <v>14486150</v>
      </c>
      <c r="HU95" s="32">
        <v>12006509</v>
      </c>
      <c r="HV95" s="32">
        <v>7882800</v>
      </c>
      <c r="HW95" s="32">
        <v>9324800</v>
      </c>
      <c r="HX95" s="140">
        <v>9946450</v>
      </c>
      <c r="HY95" s="32">
        <v>8499003</v>
      </c>
      <c r="HZ95" s="32">
        <v>10775800</v>
      </c>
      <c r="IA95" s="32">
        <v>6104900</v>
      </c>
      <c r="IB95" s="32">
        <v>6762550</v>
      </c>
      <c r="IC95" s="32">
        <v>7231855</v>
      </c>
      <c r="ID95" s="32">
        <v>6335180</v>
      </c>
      <c r="IE95" s="32">
        <v>6103250</v>
      </c>
      <c r="IF95" s="32">
        <v>8563500</v>
      </c>
      <c r="IG95" s="32">
        <v>7778800</v>
      </c>
      <c r="IH95" s="32">
        <v>8599190</v>
      </c>
      <c r="II95" s="32">
        <v>8586770</v>
      </c>
      <c r="IJ95" s="140">
        <v>8135900</v>
      </c>
      <c r="IK95" s="32"/>
      <c r="IL95" s="32"/>
      <c r="IM95" s="32"/>
      <c r="IN95" s="32"/>
      <c r="IO95" s="32"/>
      <c r="IP95" s="32"/>
      <c r="IQ95" s="32"/>
      <c r="IR95" s="32"/>
      <c r="IS95" s="32"/>
    </row>
    <row r="96" spans="1:253" ht="14.25" customHeight="1" x14ac:dyDescent="0.35">
      <c r="A96" s="216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31"/>
      <c r="HS96" s="131"/>
      <c r="HT96" s="131"/>
      <c r="HU96" s="131"/>
      <c r="HV96" s="131"/>
      <c r="HW96" s="131"/>
      <c r="HX96" s="122"/>
      <c r="HY96" s="131"/>
      <c r="HZ96" s="131"/>
      <c r="IA96" s="131"/>
      <c r="IB96" s="131"/>
      <c r="IC96" s="131"/>
      <c r="ID96" s="131"/>
      <c r="IE96" s="131"/>
      <c r="IF96" s="131"/>
      <c r="IG96" s="131"/>
      <c r="IH96" s="131"/>
      <c r="II96" s="131"/>
      <c r="IJ96" s="131"/>
      <c r="IK96" s="131"/>
      <c r="IL96" s="131"/>
      <c r="IM96" s="131"/>
      <c r="IN96" s="131"/>
      <c r="IO96" s="131"/>
      <c r="IP96" s="131"/>
      <c r="IQ96" s="131"/>
      <c r="IR96" s="131"/>
      <c r="IS96" s="131"/>
    </row>
    <row r="97" spans="1:271" ht="14.25" customHeight="1" x14ac:dyDescent="0.35">
      <c r="A97" s="205" t="s">
        <v>302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 t="s">
        <v>282</v>
      </c>
      <c r="V97" s="10"/>
      <c r="W97" s="10"/>
      <c r="X97" s="10"/>
      <c r="Y97" s="10"/>
      <c r="Z97" s="10" t="s">
        <v>283</v>
      </c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30">
        <v>39295</v>
      </c>
      <c r="BA97" s="30">
        <v>39326</v>
      </c>
      <c r="BB97" s="30">
        <v>39356</v>
      </c>
      <c r="BC97" s="30">
        <v>39387</v>
      </c>
      <c r="BD97" s="30">
        <v>39417</v>
      </c>
      <c r="BE97" s="30">
        <v>39448</v>
      </c>
      <c r="BF97" s="30">
        <v>39479</v>
      </c>
      <c r="BG97" s="30">
        <v>39508</v>
      </c>
      <c r="BH97" s="30">
        <v>39539</v>
      </c>
      <c r="BI97" s="30">
        <v>39569</v>
      </c>
      <c r="BJ97" s="30">
        <v>39600</v>
      </c>
      <c r="BK97" s="30">
        <v>39630</v>
      </c>
      <c r="BL97" s="30">
        <v>39661</v>
      </c>
      <c r="BM97" s="30">
        <v>39692</v>
      </c>
      <c r="BN97" s="30">
        <v>39722</v>
      </c>
      <c r="BO97" s="30">
        <v>39753</v>
      </c>
      <c r="BP97" s="30">
        <v>39783</v>
      </c>
      <c r="BQ97" s="30">
        <v>39814</v>
      </c>
      <c r="BR97" s="30">
        <v>39845</v>
      </c>
      <c r="BS97" s="30">
        <v>39873</v>
      </c>
      <c r="BT97" s="30">
        <v>39904</v>
      </c>
      <c r="BU97" s="30">
        <v>39934</v>
      </c>
      <c r="BV97" s="30">
        <v>39965</v>
      </c>
      <c r="BW97" s="30">
        <v>39995</v>
      </c>
      <c r="BX97" s="30">
        <v>40026</v>
      </c>
      <c r="BY97" s="30">
        <v>40057</v>
      </c>
      <c r="BZ97" s="30">
        <v>40087</v>
      </c>
      <c r="CA97" s="30">
        <v>40118</v>
      </c>
      <c r="CB97" s="30">
        <v>40148</v>
      </c>
      <c r="CC97" s="30">
        <v>40179</v>
      </c>
      <c r="CD97" s="30">
        <v>40210</v>
      </c>
      <c r="CE97" s="30">
        <v>40238</v>
      </c>
      <c r="CF97" s="30">
        <v>40269</v>
      </c>
      <c r="CG97" s="30">
        <v>40299</v>
      </c>
      <c r="CH97" s="30">
        <v>40330</v>
      </c>
      <c r="CI97" s="30">
        <v>40360</v>
      </c>
      <c r="CJ97" s="30">
        <v>40391</v>
      </c>
      <c r="CK97" s="30">
        <v>40422</v>
      </c>
      <c r="CL97" s="30">
        <v>40452</v>
      </c>
      <c r="CM97" s="30">
        <v>40483</v>
      </c>
      <c r="CN97" s="30">
        <v>40513</v>
      </c>
      <c r="CO97" s="30">
        <v>40544</v>
      </c>
      <c r="CP97" s="30">
        <v>40575</v>
      </c>
      <c r="CQ97" s="30">
        <v>40603</v>
      </c>
      <c r="CR97" s="30">
        <v>40634</v>
      </c>
      <c r="CS97" s="30">
        <v>40664</v>
      </c>
      <c r="CT97" s="30">
        <v>40695</v>
      </c>
      <c r="CU97" s="30">
        <v>40725</v>
      </c>
      <c r="CV97" s="30">
        <v>40756</v>
      </c>
      <c r="CW97" s="30">
        <v>40787</v>
      </c>
      <c r="CX97" s="30">
        <v>40817</v>
      </c>
      <c r="CY97" s="30">
        <v>40848</v>
      </c>
      <c r="CZ97" s="30">
        <v>40878</v>
      </c>
      <c r="DA97" s="30">
        <v>40909</v>
      </c>
      <c r="DB97" s="30">
        <v>40940</v>
      </c>
      <c r="DC97" s="30">
        <v>40969</v>
      </c>
      <c r="DD97" s="30">
        <v>41000</v>
      </c>
      <c r="DE97" s="30">
        <v>41030</v>
      </c>
      <c r="DF97" s="30">
        <v>41061</v>
      </c>
      <c r="DG97" s="30">
        <v>41091</v>
      </c>
      <c r="DH97" s="30">
        <v>41122</v>
      </c>
      <c r="DI97" s="30">
        <v>41153</v>
      </c>
      <c r="DJ97" s="30">
        <v>41183</v>
      </c>
      <c r="DK97" s="30">
        <v>41214</v>
      </c>
      <c r="DL97" s="30">
        <v>41244</v>
      </c>
      <c r="DM97" s="30">
        <v>41275</v>
      </c>
      <c r="DN97" s="30">
        <v>41306</v>
      </c>
      <c r="DO97" s="30">
        <v>41334</v>
      </c>
      <c r="DP97" s="30">
        <v>41365</v>
      </c>
      <c r="DQ97" s="30">
        <v>41395</v>
      </c>
      <c r="DR97" s="30">
        <v>41426</v>
      </c>
      <c r="DS97" s="30">
        <v>41456</v>
      </c>
      <c r="DT97" s="30">
        <v>41487</v>
      </c>
      <c r="DU97" s="30">
        <v>41518</v>
      </c>
      <c r="DV97" s="30">
        <v>41548</v>
      </c>
      <c r="DW97" s="30">
        <v>41579</v>
      </c>
      <c r="DX97" s="30">
        <v>41609</v>
      </c>
      <c r="DY97" s="30">
        <v>41640</v>
      </c>
      <c r="DZ97" s="30">
        <v>41671</v>
      </c>
      <c r="EA97" s="30">
        <v>41699</v>
      </c>
      <c r="EB97" s="30">
        <v>41730</v>
      </c>
      <c r="EC97" s="30">
        <v>41760</v>
      </c>
      <c r="ED97" s="30">
        <v>41791</v>
      </c>
      <c r="EE97" s="30">
        <v>41821</v>
      </c>
      <c r="EF97" s="30">
        <v>41852</v>
      </c>
      <c r="EG97" s="30">
        <v>41883</v>
      </c>
      <c r="EH97" s="30">
        <v>41913</v>
      </c>
      <c r="EI97" s="30">
        <v>41944</v>
      </c>
      <c r="EJ97" s="30">
        <v>41974</v>
      </c>
      <c r="EK97" s="30">
        <v>42005</v>
      </c>
      <c r="EL97" s="30">
        <v>42036</v>
      </c>
      <c r="EM97" s="30">
        <v>42064</v>
      </c>
      <c r="EN97" s="30">
        <v>42095</v>
      </c>
      <c r="EO97" s="30">
        <v>42125</v>
      </c>
      <c r="EP97" s="30">
        <v>42156</v>
      </c>
      <c r="EQ97" s="30">
        <v>42186</v>
      </c>
      <c r="ER97" s="30">
        <v>42217</v>
      </c>
      <c r="ES97" s="30">
        <v>42248</v>
      </c>
      <c r="ET97" s="30">
        <v>42278</v>
      </c>
      <c r="EU97" s="30">
        <v>42309</v>
      </c>
      <c r="EV97" s="30">
        <v>42339</v>
      </c>
      <c r="EW97" s="30">
        <v>42370</v>
      </c>
      <c r="EX97" s="30">
        <v>42401</v>
      </c>
      <c r="EY97" s="30">
        <v>42430</v>
      </c>
      <c r="EZ97" s="30">
        <v>42461</v>
      </c>
      <c r="FA97" s="30">
        <v>42491</v>
      </c>
      <c r="FB97" s="30">
        <v>42522</v>
      </c>
      <c r="FC97" s="30">
        <v>42552</v>
      </c>
      <c r="FD97" s="30">
        <v>42583</v>
      </c>
      <c r="FE97" s="30">
        <v>42614</v>
      </c>
      <c r="FF97" s="30">
        <v>42644</v>
      </c>
      <c r="FG97" s="30">
        <v>42675</v>
      </c>
      <c r="FH97" s="30">
        <v>42705</v>
      </c>
      <c r="FI97" s="30">
        <v>42736</v>
      </c>
      <c r="FJ97" s="30">
        <v>42767</v>
      </c>
      <c r="FK97" s="30">
        <v>42795</v>
      </c>
      <c r="FL97" s="30">
        <v>42826</v>
      </c>
      <c r="FM97" s="30">
        <v>42856</v>
      </c>
      <c r="FN97" s="30">
        <v>42887</v>
      </c>
      <c r="FO97" s="30">
        <v>42917</v>
      </c>
      <c r="FP97" s="30">
        <v>42948</v>
      </c>
      <c r="FQ97" s="30">
        <v>42979</v>
      </c>
      <c r="FR97" s="30">
        <v>43009</v>
      </c>
      <c r="FS97" s="30">
        <v>43040</v>
      </c>
      <c r="FT97" s="30">
        <v>43070</v>
      </c>
      <c r="FU97" s="30">
        <v>43101</v>
      </c>
      <c r="FV97" s="30">
        <v>43132</v>
      </c>
      <c r="FW97" s="30">
        <v>43160</v>
      </c>
      <c r="FX97" s="30">
        <v>43191</v>
      </c>
      <c r="FY97" s="30">
        <v>43221</v>
      </c>
      <c r="FZ97" s="30">
        <v>43252</v>
      </c>
      <c r="GA97" s="30">
        <v>43282</v>
      </c>
      <c r="GB97" s="30">
        <v>43313</v>
      </c>
      <c r="GC97" s="30">
        <v>43344</v>
      </c>
      <c r="GD97" s="30">
        <v>43374</v>
      </c>
      <c r="GE97" s="30">
        <v>43405</v>
      </c>
      <c r="GF97" s="30">
        <v>43435</v>
      </c>
      <c r="GG97" s="30">
        <v>43466</v>
      </c>
      <c r="GH97" s="30">
        <v>43497</v>
      </c>
      <c r="GI97" s="30">
        <v>43525</v>
      </c>
      <c r="GJ97" s="30">
        <v>43556</v>
      </c>
      <c r="GK97" s="30">
        <v>43586</v>
      </c>
      <c r="GL97" s="30">
        <v>43617</v>
      </c>
      <c r="GM97" s="30">
        <v>43647</v>
      </c>
      <c r="GN97" s="30">
        <v>43678</v>
      </c>
      <c r="GO97" s="30">
        <v>43709</v>
      </c>
      <c r="GP97" s="30">
        <v>43739</v>
      </c>
      <c r="GQ97" s="30">
        <v>43770</v>
      </c>
      <c r="GR97" s="30">
        <v>43800</v>
      </c>
      <c r="GS97" s="30">
        <v>43831</v>
      </c>
      <c r="GT97" s="30">
        <v>43862</v>
      </c>
      <c r="GU97" s="30">
        <v>43891</v>
      </c>
      <c r="GV97" s="30">
        <v>43922</v>
      </c>
      <c r="GW97" s="30">
        <v>43952</v>
      </c>
      <c r="GX97" s="30">
        <v>43983</v>
      </c>
      <c r="GY97" s="30">
        <v>44013</v>
      </c>
      <c r="GZ97" s="30">
        <v>44044</v>
      </c>
      <c r="HA97" s="30">
        <v>44075</v>
      </c>
      <c r="HB97" s="30">
        <v>44105</v>
      </c>
      <c r="HC97" s="30">
        <v>44136</v>
      </c>
      <c r="HD97" s="30">
        <v>44166</v>
      </c>
      <c r="HE97" s="30">
        <v>44197</v>
      </c>
      <c r="HF97" s="30">
        <v>44228</v>
      </c>
      <c r="HG97" s="30">
        <v>44256</v>
      </c>
      <c r="HH97" s="30">
        <v>44287</v>
      </c>
      <c r="HI97" s="30">
        <v>44317</v>
      </c>
      <c r="HJ97" s="30">
        <v>44348</v>
      </c>
      <c r="HK97" s="30">
        <v>44378</v>
      </c>
      <c r="HL97" s="30">
        <v>44409</v>
      </c>
      <c r="HM97" s="30">
        <v>44440</v>
      </c>
      <c r="HN97" s="30">
        <v>44470</v>
      </c>
      <c r="HO97" s="30">
        <v>44501</v>
      </c>
      <c r="HP97" s="30">
        <v>44531</v>
      </c>
      <c r="HQ97" s="30">
        <v>44562</v>
      </c>
      <c r="HR97" s="30">
        <v>44593</v>
      </c>
      <c r="HS97" s="30">
        <v>44621</v>
      </c>
      <c r="HT97" s="30">
        <v>44652</v>
      </c>
      <c r="HU97" s="30">
        <v>44682</v>
      </c>
      <c r="HV97" s="30">
        <v>44713</v>
      </c>
      <c r="HW97" s="30">
        <v>44743</v>
      </c>
      <c r="HX97" s="160">
        <v>44774</v>
      </c>
      <c r="HY97" s="30">
        <v>44805</v>
      </c>
      <c r="HZ97" s="30">
        <v>44835</v>
      </c>
      <c r="IA97" s="30">
        <v>44866</v>
      </c>
      <c r="IB97" s="30">
        <v>44896</v>
      </c>
      <c r="IC97" s="30">
        <v>44927</v>
      </c>
      <c r="ID97" s="30">
        <v>44958</v>
      </c>
      <c r="IE97" s="30">
        <v>44986</v>
      </c>
      <c r="IF97" s="30">
        <v>45017</v>
      </c>
      <c r="IG97" s="30">
        <v>45047</v>
      </c>
      <c r="IH97" s="30">
        <v>45078</v>
      </c>
      <c r="II97" s="30">
        <v>45108</v>
      </c>
      <c r="IJ97" s="160">
        <v>45139</v>
      </c>
      <c r="IK97" s="30">
        <v>45170</v>
      </c>
      <c r="IL97" s="30">
        <v>45200</v>
      </c>
      <c r="IM97" s="30">
        <v>45231</v>
      </c>
      <c r="IN97" s="30">
        <v>45261</v>
      </c>
      <c r="IO97" s="30">
        <v>45292</v>
      </c>
      <c r="IP97" s="30">
        <v>45323</v>
      </c>
      <c r="IQ97" s="30">
        <v>45352</v>
      </c>
      <c r="IR97" s="30">
        <v>45383</v>
      </c>
      <c r="IS97" s="30">
        <v>45413</v>
      </c>
    </row>
    <row r="98" spans="1:271" ht="14.25" customHeight="1" x14ac:dyDescent="0.35">
      <c r="A98" s="192" t="s">
        <v>21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>
        <v>29</v>
      </c>
      <c r="BF98" s="4">
        <v>18</v>
      </c>
      <c r="BG98" s="4">
        <v>13</v>
      </c>
      <c r="BH98" s="4">
        <v>26</v>
      </c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>
        <v>29</v>
      </c>
      <c r="CD98" s="4">
        <v>18</v>
      </c>
      <c r="CE98" s="4">
        <v>13</v>
      </c>
      <c r="CF98" s="4">
        <v>26</v>
      </c>
      <c r="CG98" s="4">
        <v>18</v>
      </c>
      <c r="CH98" s="4">
        <v>21</v>
      </c>
      <c r="CI98" s="4">
        <v>16</v>
      </c>
      <c r="CJ98" s="4">
        <v>24</v>
      </c>
      <c r="CK98" s="4">
        <v>31</v>
      </c>
      <c r="CL98" s="4">
        <v>15</v>
      </c>
      <c r="CM98" s="4">
        <v>18</v>
      </c>
      <c r="CN98" s="4">
        <v>13</v>
      </c>
      <c r="CO98" s="4">
        <v>14</v>
      </c>
      <c r="CP98" s="4">
        <v>16</v>
      </c>
      <c r="CQ98" s="4">
        <v>36</v>
      </c>
      <c r="CR98" s="4">
        <v>24</v>
      </c>
      <c r="CS98" s="4">
        <v>30</v>
      </c>
      <c r="CT98" s="4">
        <v>32</v>
      </c>
      <c r="CU98" s="4">
        <v>16</v>
      </c>
      <c r="CV98" s="4">
        <v>25</v>
      </c>
      <c r="CW98" s="4">
        <v>21</v>
      </c>
      <c r="CX98" s="4">
        <v>18</v>
      </c>
      <c r="CY98" s="4">
        <v>30</v>
      </c>
      <c r="CZ98" s="4">
        <v>25</v>
      </c>
      <c r="DA98" s="4">
        <v>17</v>
      </c>
      <c r="DB98" s="4">
        <v>31</v>
      </c>
      <c r="DC98" s="4">
        <v>37</v>
      </c>
      <c r="DD98" s="4">
        <v>48</v>
      </c>
      <c r="DE98" s="4">
        <v>33</v>
      </c>
      <c r="DF98" s="4">
        <v>33</v>
      </c>
      <c r="DG98" s="4">
        <v>30</v>
      </c>
      <c r="DH98" s="4">
        <v>43</v>
      </c>
      <c r="DI98" s="4">
        <v>26</v>
      </c>
      <c r="DJ98" s="4">
        <v>35</v>
      </c>
      <c r="DK98" s="4">
        <v>28</v>
      </c>
      <c r="DL98" s="4">
        <v>23</v>
      </c>
      <c r="DM98" s="4">
        <v>19</v>
      </c>
      <c r="DN98" s="4">
        <v>32</v>
      </c>
      <c r="DO98" s="4">
        <v>38</v>
      </c>
      <c r="DP98" s="4">
        <v>36</v>
      </c>
      <c r="DQ98" s="4">
        <v>35</v>
      </c>
      <c r="DR98" s="4">
        <v>31</v>
      </c>
      <c r="DS98" s="4">
        <v>38</v>
      </c>
      <c r="DT98" s="4">
        <v>41</v>
      </c>
      <c r="DU98" s="4">
        <v>35</v>
      </c>
      <c r="DV98" s="4">
        <v>53</v>
      </c>
      <c r="DW98" s="4">
        <v>23</v>
      </c>
      <c r="DX98" s="4">
        <v>55</v>
      </c>
      <c r="DY98" s="4">
        <v>21</v>
      </c>
      <c r="DZ98" s="4">
        <v>19</v>
      </c>
      <c r="EA98" s="4">
        <v>28</v>
      </c>
      <c r="EB98" s="4">
        <v>34</v>
      </c>
      <c r="EC98" s="4">
        <v>31</v>
      </c>
      <c r="ED98" s="4">
        <v>46</v>
      </c>
      <c r="EE98" s="4">
        <v>70</v>
      </c>
      <c r="EF98" s="4">
        <v>39</v>
      </c>
      <c r="EG98" s="4">
        <v>51</v>
      </c>
      <c r="EH98" s="4">
        <v>41</v>
      </c>
      <c r="EI98" s="4">
        <v>29</v>
      </c>
      <c r="EJ98" s="4">
        <v>30</v>
      </c>
      <c r="EK98" s="4">
        <v>27</v>
      </c>
      <c r="EL98" s="4">
        <v>29</v>
      </c>
      <c r="EM98" s="4">
        <v>39</v>
      </c>
      <c r="EN98" s="4">
        <v>37</v>
      </c>
      <c r="EO98" s="4">
        <v>34</v>
      </c>
      <c r="EP98" s="4">
        <v>35</v>
      </c>
      <c r="EQ98" s="4">
        <v>36</v>
      </c>
      <c r="ER98" s="4">
        <v>37</v>
      </c>
      <c r="ES98" s="4">
        <v>47</v>
      </c>
      <c r="ET98" s="4">
        <v>36</v>
      </c>
      <c r="EU98" s="4">
        <v>26</v>
      </c>
      <c r="EV98" s="4">
        <v>34</v>
      </c>
      <c r="EW98" s="4">
        <v>29</v>
      </c>
      <c r="EX98" s="4">
        <v>33</v>
      </c>
      <c r="EY98" s="4">
        <v>38</v>
      </c>
      <c r="EZ98" s="4">
        <v>35</v>
      </c>
      <c r="FA98" s="4">
        <v>33</v>
      </c>
      <c r="FB98" s="4">
        <v>47</v>
      </c>
      <c r="FC98" s="4">
        <v>40</v>
      </c>
      <c r="FD98" s="4">
        <v>42</v>
      </c>
      <c r="FE98" s="4">
        <v>47</v>
      </c>
      <c r="FF98" s="4">
        <v>40</v>
      </c>
      <c r="FG98" s="4">
        <v>24</v>
      </c>
      <c r="FH98" s="4">
        <v>20</v>
      </c>
      <c r="FI98" s="4">
        <v>27</v>
      </c>
      <c r="FJ98" s="4">
        <v>16</v>
      </c>
      <c r="FK98" s="4">
        <v>47</v>
      </c>
      <c r="FL98" s="4">
        <v>27</v>
      </c>
      <c r="FM98" s="4">
        <v>44</v>
      </c>
      <c r="FN98" s="4">
        <v>61</v>
      </c>
      <c r="FO98" s="4">
        <v>47</v>
      </c>
      <c r="FP98" s="4">
        <v>45</v>
      </c>
      <c r="FQ98" s="4">
        <v>40</v>
      </c>
      <c r="FR98" s="4">
        <v>61</v>
      </c>
      <c r="FS98" s="4">
        <v>38</v>
      </c>
      <c r="FT98" s="4">
        <v>33</v>
      </c>
      <c r="FU98" s="4">
        <v>30</v>
      </c>
      <c r="FV98" s="4">
        <v>18</v>
      </c>
      <c r="FW98" s="4">
        <v>37</v>
      </c>
      <c r="FX98" s="4">
        <v>35</v>
      </c>
      <c r="FY98" s="4">
        <v>39</v>
      </c>
      <c r="FZ98" s="4">
        <v>50</v>
      </c>
      <c r="GA98" s="4">
        <v>34</v>
      </c>
      <c r="GB98" s="4">
        <v>36</v>
      </c>
      <c r="GC98" s="4">
        <v>34</v>
      </c>
      <c r="GD98" s="4">
        <v>34</v>
      </c>
      <c r="GE98" s="4">
        <v>25</v>
      </c>
      <c r="GF98" s="4">
        <v>22</v>
      </c>
      <c r="GG98" s="4">
        <v>18</v>
      </c>
      <c r="GH98" s="4">
        <v>33</v>
      </c>
      <c r="GI98" s="4">
        <v>25</v>
      </c>
      <c r="GJ98" s="4">
        <v>35</v>
      </c>
      <c r="GK98" s="4">
        <v>34</v>
      </c>
      <c r="GL98" s="4">
        <v>37</v>
      </c>
      <c r="GM98" s="4">
        <v>41</v>
      </c>
      <c r="GN98" s="4">
        <v>35</v>
      </c>
      <c r="GO98" s="4">
        <v>33</v>
      </c>
      <c r="GP98" s="4">
        <v>29</v>
      </c>
      <c r="GQ98" s="4">
        <v>37</v>
      </c>
      <c r="GR98" s="4">
        <v>38</v>
      </c>
      <c r="GS98" s="4">
        <v>22</v>
      </c>
      <c r="GT98" s="4">
        <v>33</v>
      </c>
      <c r="GU98" s="4">
        <v>30</v>
      </c>
      <c r="GV98" s="4">
        <v>22</v>
      </c>
      <c r="GW98" s="4">
        <v>21</v>
      </c>
      <c r="GX98" s="4">
        <v>24</v>
      </c>
      <c r="GY98" s="4">
        <v>49</v>
      </c>
      <c r="GZ98" s="4">
        <v>71</v>
      </c>
      <c r="HA98" s="4">
        <v>73</v>
      </c>
      <c r="HB98" s="4">
        <v>80</v>
      </c>
      <c r="HC98" s="4">
        <v>65</v>
      </c>
      <c r="HD98" s="4">
        <v>79</v>
      </c>
      <c r="HE98" s="4">
        <v>63</v>
      </c>
      <c r="HF98" s="4">
        <v>53</v>
      </c>
      <c r="HG98" s="4">
        <v>65</v>
      </c>
      <c r="HH98" s="4">
        <v>86</v>
      </c>
      <c r="HI98" s="4">
        <v>92</v>
      </c>
      <c r="HJ98" s="4">
        <v>97</v>
      </c>
      <c r="HK98" s="4">
        <v>84</v>
      </c>
      <c r="HL98" s="4">
        <v>80</v>
      </c>
      <c r="HM98" s="4">
        <v>73</v>
      </c>
      <c r="HN98" s="4">
        <v>68</v>
      </c>
      <c r="HO98" s="4">
        <v>64</v>
      </c>
      <c r="HP98" s="4">
        <v>68</v>
      </c>
      <c r="HQ98" s="4">
        <v>50</v>
      </c>
      <c r="HR98" s="4">
        <v>54</v>
      </c>
      <c r="HS98" s="4">
        <v>66</v>
      </c>
      <c r="HT98" s="4">
        <v>67</v>
      </c>
      <c r="HU98" s="4">
        <v>75</v>
      </c>
      <c r="HV98" s="4">
        <v>47</v>
      </c>
      <c r="HW98" s="4">
        <v>51</v>
      </c>
      <c r="HX98" s="122">
        <v>54</v>
      </c>
      <c r="HY98" s="4">
        <v>44</v>
      </c>
      <c r="HZ98" s="4">
        <v>40</v>
      </c>
      <c r="IA98" s="4">
        <v>29</v>
      </c>
      <c r="IB98" s="4">
        <v>33</v>
      </c>
      <c r="IC98" s="4">
        <v>33</v>
      </c>
      <c r="ID98" s="4">
        <v>27</v>
      </c>
      <c r="IE98" s="4">
        <v>36</v>
      </c>
      <c r="IF98" s="4">
        <v>39</v>
      </c>
      <c r="IG98" s="4">
        <v>34</v>
      </c>
      <c r="IH98" s="4">
        <v>47</v>
      </c>
      <c r="II98" s="4">
        <v>39</v>
      </c>
      <c r="IJ98" s="122">
        <v>42</v>
      </c>
    </row>
    <row r="99" spans="1:271" ht="14.25" customHeight="1" x14ac:dyDescent="0.35">
      <c r="A99" s="192" t="s">
        <v>303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>
        <v>1</v>
      </c>
      <c r="BF99" s="4">
        <v>0</v>
      </c>
      <c r="BG99" s="4">
        <v>0</v>
      </c>
      <c r="BH99" s="4">
        <v>0</v>
      </c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>
        <v>1</v>
      </c>
      <c r="CD99" s="4">
        <v>0</v>
      </c>
      <c r="CE99" s="4">
        <v>0</v>
      </c>
      <c r="CF99" s="4">
        <v>0</v>
      </c>
      <c r="CG99" s="4">
        <v>1</v>
      </c>
      <c r="CH99" s="4">
        <v>3</v>
      </c>
      <c r="CI99" s="4">
        <v>1</v>
      </c>
      <c r="CJ99" s="4">
        <v>0</v>
      </c>
      <c r="CK99" s="4">
        <v>2</v>
      </c>
      <c r="CL99" s="4">
        <v>0</v>
      </c>
      <c r="CM99" s="4">
        <v>1</v>
      </c>
      <c r="CN99" s="4">
        <v>0</v>
      </c>
      <c r="CO99" s="4">
        <v>1</v>
      </c>
      <c r="CP99" s="4">
        <v>0</v>
      </c>
      <c r="CQ99" s="4">
        <v>1</v>
      </c>
      <c r="CR99" s="4">
        <v>1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2</v>
      </c>
      <c r="CZ99" s="4">
        <v>1</v>
      </c>
      <c r="DA99" s="4">
        <v>0</v>
      </c>
      <c r="DB99" s="4">
        <v>0</v>
      </c>
      <c r="DC99" s="4">
        <v>2</v>
      </c>
      <c r="DD99" s="4">
        <v>2</v>
      </c>
      <c r="DE99" s="4">
        <v>1</v>
      </c>
      <c r="DF99" s="4">
        <v>0</v>
      </c>
      <c r="DG99" s="4">
        <v>0</v>
      </c>
      <c r="DH99" s="4">
        <v>1</v>
      </c>
      <c r="DI99" s="4">
        <v>0</v>
      </c>
      <c r="DJ99" s="4">
        <v>5</v>
      </c>
      <c r="DK99" s="4">
        <v>2</v>
      </c>
      <c r="DL99" s="4">
        <v>3</v>
      </c>
      <c r="DM99" s="4">
        <v>5</v>
      </c>
      <c r="DN99" s="4">
        <v>16</v>
      </c>
      <c r="DO99" s="4">
        <v>4</v>
      </c>
      <c r="DP99" s="4">
        <v>4</v>
      </c>
      <c r="DQ99" s="4">
        <v>0</v>
      </c>
      <c r="DR99" s="4">
        <v>2</v>
      </c>
      <c r="DS99" s="4">
        <v>0</v>
      </c>
      <c r="DT99" s="4">
        <v>0</v>
      </c>
      <c r="DU99" s="4">
        <v>1</v>
      </c>
      <c r="DV99" s="4">
        <v>1</v>
      </c>
      <c r="DW99" s="4">
        <v>0</v>
      </c>
      <c r="DX99" s="4">
        <v>3</v>
      </c>
      <c r="DY99" s="4">
        <v>0</v>
      </c>
      <c r="DZ99" s="4">
        <v>0</v>
      </c>
      <c r="EA99" s="4">
        <v>1</v>
      </c>
      <c r="EB99" s="4">
        <v>0</v>
      </c>
      <c r="EC99" s="4">
        <v>1</v>
      </c>
      <c r="ED99" s="4">
        <v>3</v>
      </c>
      <c r="EE99" s="4">
        <v>0</v>
      </c>
      <c r="EF99" s="4">
        <v>2</v>
      </c>
      <c r="EG99" s="4">
        <v>0</v>
      </c>
      <c r="EH99" s="4">
        <v>1</v>
      </c>
      <c r="EI99" s="4">
        <v>1</v>
      </c>
      <c r="EJ99" s="4">
        <v>2</v>
      </c>
      <c r="EK99" s="4">
        <v>3</v>
      </c>
      <c r="EL99" s="4">
        <v>0</v>
      </c>
      <c r="EM99" s="4">
        <v>0</v>
      </c>
      <c r="EN99" s="4">
        <v>0</v>
      </c>
      <c r="EO99" s="4">
        <v>1</v>
      </c>
      <c r="EP99" s="4">
        <v>1</v>
      </c>
      <c r="EQ99" s="4">
        <v>1</v>
      </c>
      <c r="ER99" s="4">
        <v>0</v>
      </c>
      <c r="ES99" s="4">
        <v>1</v>
      </c>
      <c r="ET99" s="4">
        <v>1</v>
      </c>
      <c r="EU99" s="4">
        <v>0</v>
      </c>
      <c r="EV99" s="4">
        <v>4</v>
      </c>
      <c r="EW99" s="4">
        <v>0</v>
      </c>
      <c r="EX99" s="4">
        <v>1</v>
      </c>
      <c r="EY99" s="4">
        <v>1</v>
      </c>
      <c r="EZ99" s="4">
        <v>1</v>
      </c>
      <c r="FA99" s="4">
        <v>3</v>
      </c>
      <c r="FB99" s="4">
        <v>0</v>
      </c>
      <c r="FC99" s="4">
        <v>1</v>
      </c>
      <c r="FD99" s="4">
        <v>0</v>
      </c>
      <c r="FE99" s="4">
        <v>0</v>
      </c>
      <c r="FF99" s="4">
        <v>1</v>
      </c>
      <c r="FG99" s="4">
        <v>0</v>
      </c>
      <c r="FH99" s="4">
        <v>1</v>
      </c>
      <c r="FI99" s="4">
        <v>0</v>
      </c>
      <c r="FJ99" s="4">
        <v>2</v>
      </c>
      <c r="FK99" s="4">
        <v>2</v>
      </c>
      <c r="FL99" s="4">
        <v>0</v>
      </c>
      <c r="FM99" s="4">
        <v>0</v>
      </c>
      <c r="FN99" s="4">
        <v>10</v>
      </c>
      <c r="FO99" s="4">
        <v>1</v>
      </c>
      <c r="FP99" s="4">
        <v>2</v>
      </c>
      <c r="FQ99" s="4">
        <v>1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4</v>
      </c>
      <c r="FX99" s="4">
        <v>0</v>
      </c>
      <c r="FY99" s="4">
        <v>2</v>
      </c>
      <c r="FZ99" s="4">
        <v>0</v>
      </c>
      <c r="GA99" s="4">
        <v>2</v>
      </c>
      <c r="GB99" s="4">
        <v>0</v>
      </c>
      <c r="GC99" s="4">
        <v>1</v>
      </c>
      <c r="GD99" s="4">
        <v>1</v>
      </c>
      <c r="GE99" s="4">
        <v>1</v>
      </c>
      <c r="GF99" s="4">
        <v>0</v>
      </c>
      <c r="GG99" s="4">
        <v>0</v>
      </c>
      <c r="GH99" s="4">
        <v>0</v>
      </c>
      <c r="GI99" s="4">
        <v>3</v>
      </c>
      <c r="GJ99" s="4">
        <v>0</v>
      </c>
      <c r="GK99" s="4">
        <v>0</v>
      </c>
      <c r="GL99" s="4">
        <v>0</v>
      </c>
      <c r="GM99" s="4">
        <v>1</v>
      </c>
      <c r="GN99" s="4">
        <v>2</v>
      </c>
      <c r="GO99" s="4">
        <v>0</v>
      </c>
      <c r="GP99" s="4">
        <v>0</v>
      </c>
      <c r="GQ99" s="4">
        <v>0</v>
      </c>
      <c r="GR99" s="4">
        <v>2</v>
      </c>
      <c r="GS99" s="4">
        <v>0</v>
      </c>
      <c r="GT99" s="4">
        <v>0</v>
      </c>
      <c r="GU99" s="4">
        <v>1</v>
      </c>
      <c r="GV99" s="4">
        <v>1</v>
      </c>
      <c r="GW99" s="4">
        <v>0</v>
      </c>
      <c r="GX99" s="4">
        <v>0</v>
      </c>
      <c r="GY99" s="4">
        <v>0</v>
      </c>
      <c r="GZ99" s="4">
        <v>0</v>
      </c>
      <c r="HA99" s="4">
        <v>1</v>
      </c>
      <c r="HB99" s="4">
        <v>1</v>
      </c>
      <c r="HC99" s="4">
        <v>1</v>
      </c>
      <c r="HD99" s="4">
        <v>0</v>
      </c>
      <c r="HE99" s="4">
        <v>1</v>
      </c>
      <c r="HF99" s="4">
        <v>0</v>
      </c>
      <c r="HG99" s="4">
        <v>1</v>
      </c>
      <c r="HH99" s="4">
        <v>2</v>
      </c>
      <c r="HI99" s="4">
        <v>1</v>
      </c>
      <c r="HJ99" s="4">
        <v>3</v>
      </c>
      <c r="HK99" s="4">
        <v>3</v>
      </c>
      <c r="HL99" s="4">
        <v>2</v>
      </c>
      <c r="HM99" s="4">
        <v>2</v>
      </c>
      <c r="HN99" s="4">
        <v>1</v>
      </c>
      <c r="HO99" s="4">
        <v>1</v>
      </c>
      <c r="HP99" s="4">
        <v>3</v>
      </c>
      <c r="HQ99" s="4">
        <v>2</v>
      </c>
      <c r="HR99" s="4">
        <v>1</v>
      </c>
      <c r="HS99" s="4">
        <v>4</v>
      </c>
      <c r="HT99" s="4">
        <v>2</v>
      </c>
      <c r="HU99" s="4">
        <v>1</v>
      </c>
      <c r="HV99" s="4">
        <v>1</v>
      </c>
      <c r="HW99" s="4">
        <v>3</v>
      </c>
      <c r="HX99" s="122">
        <v>1</v>
      </c>
      <c r="HY99" s="4">
        <v>2</v>
      </c>
      <c r="HZ99" s="4">
        <v>2</v>
      </c>
      <c r="IA99" s="4">
        <v>0</v>
      </c>
      <c r="IB99" s="4">
        <v>2</v>
      </c>
      <c r="IC99" s="4">
        <v>3</v>
      </c>
      <c r="ID99" s="4">
        <v>4</v>
      </c>
      <c r="IE99" s="4">
        <v>1</v>
      </c>
      <c r="IF99" s="4">
        <v>0</v>
      </c>
      <c r="IG99" s="4">
        <v>2</v>
      </c>
      <c r="IH99" s="4">
        <v>2</v>
      </c>
      <c r="II99" s="4">
        <v>1</v>
      </c>
      <c r="IJ99" s="122">
        <v>1</v>
      </c>
    </row>
    <row r="100" spans="1:271" ht="14.25" customHeight="1" x14ac:dyDescent="0.35">
      <c r="A100" s="192" t="s">
        <v>304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>
        <v>0</v>
      </c>
      <c r="BF100" s="4">
        <v>1</v>
      </c>
      <c r="BG100" s="4">
        <v>0</v>
      </c>
      <c r="BH100" s="4">
        <v>0</v>
      </c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>
        <v>0</v>
      </c>
      <c r="CD100" s="4">
        <v>1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1</v>
      </c>
      <c r="CM100" s="4">
        <v>0</v>
      </c>
      <c r="CN100" s="4">
        <v>0</v>
      </c>
      <c r="CO100" s="4">
        <v>0</v>
      </c>
      <c r="CP100" s="4">
        <v>2</v>
      </c>
      <c r="CQ100" s="4">
        <v>0</v>
      </c>
      <c r="CR100" s="4">
        <v>1</v>
      </c>
      <c r="CS100" s="4">
        <v>2</v>
      </c>
      <c r="CT100" s="4">
        <v>0</v>
      </c>
      <c r="CU100" s="4">
        <v>0</v>
      </c>
      <c r="CV100" s="4">
        <v>1</v>
      </c>
      <c r="CW100" s="4">
        <v>0</v>
      </c>
      <c r="CX100" s="4">
        <v>0</v>
      </c>
      <c r="CY100" s="4">
        <v>13</v>
      </c>
      <c r="CZ100" s="4">
        <v>8</v>
      </c>
      <c r="DA100" s="4">
        <v>1</v>
      </c>
      <c r="DB100" s="4">
        <v>0</v>
      </c>
      <c r="DC100" s="4">
        <v>10</v>
      </c>
      <c r="DD100" s="4">
        <v>0</v>
      </c>
      <c r="DE100" s="4">
        <v>5</v>
      </c>
      <c r="DF100" s="4">
        <v>1</v>
      </c>
      <c r="DG100" s="4">
        <v>0</v>
      </c>
      <c r="DH100" s="4">
        <v>0</v>
      </c>
      <c r="DI100" s="4">
        <v>1</v>
      </c>
      <c r="DJ100" s="4">
        <v>0</v>
      </c>
      <c r="DK100" s="4">
        <v>0</v>
      </c>
      <c r="DL100" s="4">
        <v>0</v>
      </c>
      <c r="DM100" s="4">
        <v>0</v>
      </c>
      <c r="DN100" s="4">
        <v>1</v>
      </c>
      <c r="DO100" s="4">
        <v>0</v>
      </c>
      <c r="DP100" s="4">
        <v>1</v>
      </c>
      <c r="DQ100" s="4">
        <v>1</v>
      </c>
      <c r="DR100" s="4">
        <v>0</v>
      </c>
      <c r="DS100" s="4">
        <v>1</v>
      </c>
      <c r="DT100" s="4">
        <v>2</v>
      </c>
      <c r="DU100" s="4">
        <v>2</v>
      </c>
      <c r="DV100" s="4">
        <v>1</v>
      </c>
      <c r="DW100" s="4">
        <v>0</v>
      </c>
      <c r="DX100" s="4">
        <v>1</v>
      </c>
      <c r="DY100" s="4">
        <v>0</v>
      </c>
      <c r="DZ100" s="4">
        <v>2</v>
      </c>
      <c r="EA100" s="4">
        <v>0</v>
      </c>
      <c r="EB100" s="4">
        <v>1</v>
      </c>
      <c r="EC100" s="4">
        <v>0</v>
      </c>
      <c r="ED100" s="4">
        <v>2</v>
      </c>
      <c r="EE100" s="4">
        <v>2</v>
      </c>
      <c r="EF100" s="4">
        <v>2</v>
      </c>
      <c r="EG100" s="4">
        <v>0</v>
      </c>
      <c r="EH100" s="4">
        <v>4</v>
      </c>
      <c r="EI100" s="4">
        <v>2</v>
      </c>
      <c r="EJ100" s="4">
        <v>1</v>
      </c>
      <c r="EK100" s="4">
        <v>0</v>
      </c>
      <c r="EL100" s="4">
        <v>0</v>
      </c>
      <c r="EM100" s="4">
        <v>1</v>
      </c>
      <c r="EN100" s="4">
        <v>0</v>
      </c>
      <c r="EO100" s="4">
        <v>0</v>
      </c>
      <c r="EP100" s="4">
        <v>0</v>
      </c>
      <c r="EQ100" s="4">
        <v>3</v>
      </c>
      <c r="ER100" s="4">
        <v>1</v>
      </c>
      <c r="ES100" s="4">
        <v>2</v>
      </c>
      <c r="ET100" s="4">
        <v>0</v>
      </c>
      <c r="EU100" s="4">
        <v>0</v>
      </c>
      <c r="EV100" s="4">
        <v>1</v>
      </c>
      <c r="EW100" s="4">
        <v>2</v>
      </c>
      <c r="EX100" s="4">
        <v>1</v>
      </c>
      <c r="EY100" s="4">
        <v>0</v>
      </c>
      <c r="EZ100" s="4">
        <v>0</v>
      </c>
      <c r="FA100" s="4">
        <v>1</v>
      </c>
      <c r="FB100" s="4">
        <v>1</v>
      </c>
      <c r="FC100" s="4">
        <v>3</v>
      </c>
      <c r="FD100" s="4">
        <v>1</v>
      </c>
      <c r="FE100" s="4">
        <v>3</v>
      </c>
      <c r="FF100" s="4">
        <v>1</v>
      </c>
      <c r="FG100" s="4">
        <v>0</v>
      </c>
      <c r="FH100" s="4">
        <v>1</v>
      </c>
      <c r="FI100" s="4">
        <v>0</v>
      </c>
      <c r="FJ100" s="4">
        <v>1</v>
      </c>
      <c r="FK100" s="4">
        <v>3</v>
      </c>
      <c r="FL100" s="4">
        <v>2</v>
      </c>
      <c r="FM100" s="4">
        <v>1</v>
      </c>
      <c r="FN100" s="4">
        <v>0</v>
      </c>
      <c r="FO100" s="4">
        <v>0</v>
      </c>
      <c r="FP100" s="4">
        <v>2</v>
      </c>
      <c r="FQ100" s="4">
        <v>0</v>
      </c>
      <c r="FR100" s="4">
        <v>3</v>
      </c>
      <c r="FS100" s="4">
        <v>1</v>
      </c>
      <c r="FT100" s="4">
        <v>1</v>
      </c>
      <c r="FU100" s="4">
        <v>1</v>
      </c>
      <c r="FV100" s="4">
        <v>3</v>
      </c>
      <c r="FW100" s="4">
        <v>1</v>
      </c>
      <c r="FX100" s="4">
        <v>0</v>
      </c>
      <c r="FY100" s="4">
        <v>0</v>
      </c>
      <c r="FZ100" s="4">
        <v>1</v>
      </c>
      <c r="GA100" s="4">
        <v>0</v>
      </c>
      <c r="GB100" s="4">
        <v>1</v>
      </c>
      <c r="GC100" s="4">
        <v>0</v>
      </c>
      <c r="GD100" s="4">
        <v>1</v>
      </c>
      <c r="GE100" s="4">
        <v>0</v>
      </c>
      <c r="GF100" s="4">
        <v>0</v>
      </c>
      <c r="GG100" s="4">
        <v>1</v>
      </c>
      <c r="GH100" s="4">
        <v>1</v>
      </c>
      <c r="GI100" s="4">
        <v>1</v>
      </c>
      <c r="GJ100" s="4">
        <v>1</v>
      </c>
      <c r="GK100" s="4">
        <v>0</v>
      </c>
      <c r="GL100" s="4">
        <v>0</v>
      </c>
      <c r="GM100" s="4">
        <v>1</v>
      </c>
      <c r="GN100" s="4">
        <v>0</v>
      </c>
      <c r="GO100" s="4">
        <v>0</v>
      </c>
      <c r="GP100" s="4">
        <v>3</v>
      </c>
      <c r="GQ100" s="4">
        <v>2</v>
      </c>
      <c r="GR100" s="4">
        <v>0</v>
      </c>
      <c r="GS100" s="4">
        <v>0</v>
      </c>
      <c r="GT100" s="4">
        <v>0</v>
      </c>
      <c r="GU100" s="4">
        <v>4</v>
      </c>
      <c r="GV100" s="4">
        <v>1</v>
      </c>
      <c r="GW100" s="4">
        <v>4</v>
      </c>
      <c r="GX100" s="4">
        <v>0</v>
      </c>
      <c r="GY100" s="4">
        <v>1</v>
      </c>
      <c r="GZ100" s="4">
        <v>2</v>
      </c>
      <c r="HA100" s="4">
        <v>2</v>
      </c>
      <c r="HB100" s="4">
        <v>2</v>
      </c>
      <c r="HC100" s="4">
        <v>1</v>
      </c>
      <c r="HD100" s="4">
        <v>0</v>
      </c>
      <c r="HE100" s="4">
        <v>1</v>
      </c>
      <c r="HF100" s="4">
        <v>2</v>
      </c>
      <c r="HG100" s="4">
        <v>1</v>
      </c>
      <c r="HH100" s="4">
        <v>2</v>
      </c>
      <c r="HI100" s="4">
        <v>2</v>
      </c>
      <c r="HJ100" s="4">
        <v>1</v>
      </c>
      <c r="HK100" s="4">
        <v>4</v>
      </c>
      <c r="HL100" s="4">
        <v>2</v>
      </c>
      <c r="HM100" s="4">
        <v>1</v>
      </c>
      <c r="HN100" s="4">
        <v>2</v>
      </c>
      <c r="HO100" s="4">
        <v>0</v>
      </c>
      <c r="HP100" s="4">
        <v>1</v>
      </c>
      <c r="HQ100" s="4">
        <v>1</v>
      </c>
      <c r="HR100" s="4">
        <v>3</v>
      </c>
      <c r="HS100" s="4">
        <v>1</v>
      </c>
      <c r="HT100" s="4">
        <v>1</v>
      </c>
      <c r="HU100" s="4">
        <v>2</v>
      </c>
      <c r="HV100" s="4">
        <v>1</v>
      </c>
      <c r="HW100" s="4">
        <v>0</v>
      </c>
      <c r="HX100" s="122">
        <v>1</v>
      </c>
      <c r="HY100" s="4">
        <v>1</v>
      </c>
      <c r="HZ100" s="4">
        <v>0</v>
      </c>
      <c r="IA100" s="4">
        <v>1</v>
      </c>
      <c r="IB100" s="4">
        <v>0</v>
      </c>
      <c r="IC100" s="4">
        <v>0</v>
      </c>
      <c r="ID100" s="4">
        <v>1</v>
      </c>
      <c r="IE100" s="4">
        <v>1</v>
      </c>
      <c r="IF100" s="4">
        <v>0</v>
      </c>
      <c r="IG100" s="4">
        <v>3</v>
      </c>
      <c r="IH100" s="4">
        <v>1</v>
      </c>
      <c r="II100" s="4">
        <v>2</v>
      </c>
      <c r="IJ100" s="122">
        <v>2</v>
      </c>
    </row>
    <row r="101" spans="1:271" ht="14.25" customHeight="1" x14ac:dyDescent="0.35">
      <c r="A101" s="192" t="s">
        <v>104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>
        <v>0</v>
      </c>
      <c r="BF101" s="4">
        <v>3</v>
      </c>
      <c r="BG101" s="4">
        <v>0</v>
      </c>
      <c r="BH101" s="4">
        <v>3</v>
      </c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>
        <v>0</v>
      </c>
      <c r="CD101" s="4">
        <v>3</v>
      </c>
      <c r="CE101" s="4">
        <v>0</v>
      </c>
      <c r="CF101" s="4">
        <v>3</v>
      </c>
      <c r="CG101" s="4">
        <v>2</v>
      </c>
      <c r="CH101" s="4">
        <v>1</v>
      </c>
      <c r="CI101" s="4">
        <v>0</v>
      </c>
      <c r="CJ101" s="4">
        <v>0</v>
      </c>
      <c r="CK101" s="4">
        <v>0</v>
      </c>
      <c r="CL101" s="4">
        <v>0</v>
      </c>
      <c r="CM101" s="4">
        <v>1</v>
      </c>
      <c r="CN101" s="4">
        <v>0</v>
      </c>
      <c r="CO101" s="4">
        <v>0</v>
      </c>
      <c r="CP101" s="4">
        <v>0</v>
      </c>
      <c r="CQ101" s="4">
        <v>0</v>
      </c>
      <c r="CR101" s="4">
        <v>1</v>
      </c>
      <c r="CS101" s="4">
        <v>0</v>
      </c>
      <c r="CT101" s="4">
        <v>1</v>
      </c>
      <c r="CU101" s="4">
        <v>2</v>
      </c>
      <c r="CV101" s="4">
        <v>1</v>
      </c>
      <c r="CW101" s="4">
        <v>2</v>
      </c>
      <c r="CX101" s="4">
        <v>0</v>
      </c>
      <c r="CY101" s="4">
        <v>0</v>
      </c>
      <c r="CZ101" s="4">
        <v>4</v>
      </c>
      <c r="DA101" s="4">
        <v>0</v>
      </c>
      <c r="DB101" s="4">
        <v>0</v>
      </c>
      <c r="DC101" s="4">
        <v>1</v>
      </c>
      <c r="DD101" s="4">
        <v>1</v>
      </c>
      <c r="DE101" s="4">
        <v>1</v>
      </c>
      <c r="DF101" s="4">
        <v>1</v>
      </c>
      <c r="DG101" s="4">
        <v>0</v>
      </c>
      <c r="DH101" s="4">
        <v>1</v>
      </c>
      <c r="DI101" s="4">
        <v>1</v>
      </c>
      <c r="DJ101" s="4">
        <v>0</v>
      </c>
      <c r="DK101" s="4">
        <v>0</v>
      </c>
      <c r="DL101" s="4">
        <v>1</v>
      </c>
      <c r="DM101" s="4">
        <v>0</v>
      </c>
      <c r="DN101" s="4">
        <v>2</v>
      </c>
      <c r="DO101" s="4">
        <v>2</v>
      </c>
      <c r="DP101" s="4">
        <v>0</v>
      </c>
      <c r="DQ101" s="4">
        <v>0</v>
      </c>
      <c r="DR101" s="4">
        <v>1</v>
      </c>
      <c r="DS101" s="4">
        <v>0</v>
      </c>
      <c r="DT101" s="4">
        <v>0</v>
      </c>
      <c r="DU101" s="4">
        <v>0</v>
      </c>
      <c r="DV101" s="4">
        <v>1</v>
      </c>
      <c r="DW101" s="4">
        <v>4</v>
      </c>
      <c r="DX101" s="4">
        <v>0</v>
      </c>
      <c r="DY101" s="4">
        <v>0</v>
      </c>
      <c r="DZ101" s="4">
        <v>3</v>
      </c>
      <c r="EA101" s="4">
        <v>0</v>
      </c>
      <c r="EB101" s="4">
        <v>0</v>
      </c>
      <c r="EC101" s="4">
        <v>1</v>
      </c>
      <c r="ED101" s="4">
        <v>0</v>
      </c>
      <c r="EE101" s="4">
        <v>1</v>
      </c>
      <c r="EF101" s="4">
        <v>1</v>
      </c>
      <c r="EG101" s="4">
        <v>1</v>
      </c>
      <c r="EH101" s="4">
        <v>2</v>
      </c>
      <c r="EI101" s="4">
        <v>2</v>
      </c>
      <c r="EJ101" s="4">
        <v>2</v>
      </c>
      <c r="EK101" s="4">
        <v>1</v>
      </c>
      <c r="EL101" s="4">
        <v>1</v>
      </c>
      <c r="EM101" s="4">
        <v>0</v>
      </c>
      <c r="EN101" s="4">
        <v>0</v>
      </c>
      <c r="EO101" s="4">
        <v>1</v>
      </c>
      <c r="EP101" s="4">
        <v>4</v>
      </c>
      <c r="EQ101" s="4">
        <v>3</v>
      </c>
      <c r="ER101" s="4">
        <v>1</v>
      </c>
      <c r="ES101" s="4">
        <v>0</v>
      </c>
      <c r="ET101" s="4">
        <v>2</v>
      </c>
      <c r="EU101" s="4">
        <v>2</v>
      </c>
      <c r="EV101" s="4">
        <v>3</v>
      </c>
      <c r="EW101" s="4">
        <v>1</v>
      </c>
      <c r="EX101" s="4">
        <v>2</v>
      </c>
      <c r="EY101" s="4">
        <v>4</v>
      </c>
      <c r="EZ101" s="4">
        <v>2</v>
      </c>
      <c r="FA101" s="4">
        <v>2</v>
      </c>
      <c r="FB101" s="4">
        <v>0</v>
      </c>
      <c r="FC101" s="4">
        <v>2</v>
      </c>
      <c r="FD101" s="4">
        <v>1</v>
      </c>
      <c r="FE101" s="4">
        <v>1</v>
      </c>
      <c r="FF101" s="4">
        <v>2</v>
      </c>
      <c r="FG101" s="4">
        <v>2</v>
      </c>
      <c r="FH101" s="4">
        <v>1</v>
      </c>
      <c r="FI101" s="4">
        <v>2</v>
      </c>
      <c r="FJ101" s="4">
        <v>0</v>
      </c>
      <c r="FK101" s="4">
        <v>2</v>
      </c>
      <c r="FL101" s="4">
        <v>4</v>
      </c>
      <c r="FM101" s="4">
        <v>1</v>
      </c>
      <c r="FN101" s="4">
        <v>4</v>
      </c>
      <c r="FO101" s="4">
        <v>1</v>
      </c>
      <c r="FP101" s="4">
        <v>3</v>
      </c>
      <c r="FQ101" s="4">
        <v>3</v>
      </c>
      <c r="FR101" s="4">
        <v>2</v>
      </c>
      <c r="FS101" s="4">
        <v>1</v>
      </c>
      <c r="FT101" s="4">
        <v>2</v>
      </c>
      <c r="FU101" s="4">
        <v>4</v>
      </c>
      <c r="FV101" s="4">
        <v>1</v>
      </c>
      <c r="FW101" s="4">
        <v>1</v>
      </c>
      <c r="FX101" s="4">
        <v>0</v>
      </c>
      <c r="FY101" s="4">
        <v>1</v>
      </c>
      <c r="FZ101" s="4">
        <v>2</v>
      </c>
      <c r="GA101" s="4">
        <v>1</v>
      </c>
      <c r="GB101" s="4">
        <v>0</v>
      </c>
      <c r="GC101" s="4">
        <v>0</v>
      </c>
      <c r="GD101" s="4">
        <v>0</v>
      </c>
      <c r="GE101" s="4">
        <v>0</v>
      </c>
      <c r="GF101" s="4">
        <v>1</v>
      </c>
      <c r="GG101" s="4">
        <v>2</v>
      </c>
      <c r="GH101" s="4">
        <v>3</v>
      </c>
      <c r="GI101" s="4">
        <v>1</v>
      </c>
      <c r="GJ101" s="4">
        <v>1</v>
      </c>
      <c r="GK101" s="4">
        <v>0</v>
      </c>
      <c r="GL101" s="4">
        <v>2</v>
      </c>
      <c r="GM101" s="4">
        <v>2</v>
      </c>
      <c r="GN101" s="4">
        <v>2</v>
      </c>
      <c r="GO101" s="4">
        <v>2</v>
      </c>
      <c r="GP101" s="4">
        <v>0</v>
      </c>
      <c r="GQ101" s="4">
        <v>4</v>
      </c>
      <c r="GR101" s="4">
        <v>1</v>
      </c>
      <c r="GS101" s="4">
        <v>1</v>
      </c>
      <c r="GT101" s="4">
        <v>0</v>
      </c>
      <c r="GU101" s="4">
        <v>3</v>
      </c>
      <c r="GV101" s="4">
        <v>1</v>
      </c>
      <c r="GW101" s="4">
        <v>2</v>
      </c>
      <c r="GX101" s="4">
        <v>3</v>
      </c>
      <c r="GY101" s="4">
        <v>3</v>
      </c>
      <c r="GZ101" s="4">
        <v>3</v>
      </c>
      <c r="HA101" s="4">
        <v>3</v>
      </c>
      <c r="HB101" s="4">
        <v>1</v>
      </c>
      <c r="HC101" s="4">
        <v>4</v>
      </c>
      <c r="HD101" s="4">
        <v>1</v>
      </c>
      <c r="HE101" s="4">
        <v>3</v>
      </c>
      <c r="HF101" s="4">
        <v>2</v>
      </c>
      <c r="HG101" s="4">
        <v>0</v>
      </c>
      <c r="HH101" s="4">
        <v>3</v>
      </c>
      <c r="HI101" s="4">
        <v>4</v>
      </c>
      <c r="HJ101" s="4">
        <v>2</v>
      </c>
      <c r="HK101" s="4">
        <v>6</v>
      </c>
      <c r="HL101" s="4">
        <v>5</v>
      </c>
      <c r="HM101" s="4">
        <v>5</v>
      </c>
      <c r="HN101" s="4">
        <v>4</v>
      </c>
      <c r="HO101" s="4">
        <v>5</v>
      </c>
      <c r="HP101" s="4">
        <v>4</v>
      </c>
      <c r="HQ101" s="4">
        <v>3</v>
      </c>
      <c r="HR101" s="4">
        <v>3</v>
      </c>
      <c r="HS101" s="4">
        <v>9</v>
      </c>
      <c r="HT101" s="4">
        <v>5</v>
      </c>
      <c r="HU101" s="4">
        <v>3</v>
      </c>
      <c r="HV101" s="4">
        <v>2</v>
      </c>
      <c r="HW101" s="4">
        <v>2</v>
      </c>
      <c r="HX101" s="122">
        <v>6</v>
      </c>
      <c r="HY101" s="4">
        <v>1</v>
      </c>
      <c r="HZ101" s="4">
        <v>1</v>
      </c>
      <c r="IA101" s="4">
        <v>1</v>
      </c>
      <c r="IB101" s="4">
        <v>1</v>
      </c>
      <c r="IC101" s="4">
        <v>2</v>
      </c>
      <c r="ID101" s="4">
        <v>4</v>
      </c>
      <c r="IE101" s="4">
        <v>4</v>
      </c>
      <c r="IF101" s="4">
        <v>8</v>
      </c>
      <c r="IG101" s="4">
        <v>2</v>
      </c>
      <c r="IH101" s="4">
        <v>5</v>
      </c>
      <c r="II101" s="4">
        <v>1</v>
      </c>
      <c r="IJ101" s="122">
        <v>0</v>
      </c>
    </row>
    <row r="102" spans="1:271" ht="15" customHeight="1" x14ac:dyDescent="0.35">
      <c r="A102" s="192" t="s">
        <v>311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2</v>
      </c>
      <c r="GZ102">
        <v>2</v>
      </c>
      <c r="HA102">
        <v>1</v>
      </c>
      <c r="HB102">
        <v>2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 s="144">
        <v>0</v>
      </c>
      <c r="HY102" s="4">
        <v>0</v>
      </c>
      <c r="HZ102" s="4">
        <v>0</v>
      </c>
      <c r="IA102" s="4">
        <v>0</v>
      </c>
      <c r="IB102" s="4">
        <v>0</v>
      </c>
      <c r="IC102" s="4">
        <v>0</v>
      </c>
      <c r="ID102" s="4">
        <v>0</v>
      </c>
      <c r="IE102" s="4">
        <v>0</v>
      </c>
      <c r="IF102" s="4">
        <v>0</v>
      </c>
      <c r="IG102" s="4">
        <v>0</v>
      </c>
      <c r="IH102" s="4">
        <v>0</v>
      </c>
      <c r="II102" s="4">
        <v>0</v>
      </c>
      <c r="IJ102" s="122">
        <v>0</v>
      </c>
    </row>
    <row r="103" spans="1:271" ht="14.25" customHeight="1" x14ac:dyDescent="0.35">
      <c r="A103" s="208" t="s">
        <v>305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>
        <f t="shared" ref="BE103:CJ103" si="69">SUM(BE98:BE101)</f>
        <v>30</v>
      </c>
      <c r="BF103" s="13">
        <f t="shared" si="69"/>
        <v>22</v>
      </c>
      <c r="BG103" s="13">
        <f t="shared" si="69"/>
        <v>13</v>
      </c>
      <c r="BH103" s="13">
        <f t="shared" si="69"/>
        <v>29</v>
      </c>
      <c r="BI103" s="13">
        <f t="shared" si="69"/>
        <v>0</v>
      </c>
      <c r="BJ103" s="13">
        <f t="shared" si="69"/>
        <v>0</v>
      </c>
      <c r="BK103" s="13">
        <f t="shared" si="69"/>
        <v>0</v>
      </c>
      <c r="BL103" s="13">
        <f t="shared" si="69"/>
        <v>0</v>
      </c>
      <c r="BM103" s="13">
        <f t="shared" si="69"/>
        <v>0</v>
      </c>
      <c r="BN103" s="13">
        <f t="shared" si="69"/>
        <v>0</v>
      </c>
      <c r="BO103" s="13">
        <f t="shared" si="69"/>
        <v>0</v>
      </c>
      <c r="BP103" s="13">
        <f t="shared" si="69"/>
        <v>0</v>
      </c>
      <c r="BQ103" s="13">
        <f t="shared" si="69"/>
        <v>0</v>
      </c>
      <c r="BR103" s="13">
        <f t="shared" si="69"/>
        <v>0</v>
      </c>
      <c r="BS103" s="13">
        <f t="shared" si="69"/>
        <v>0</v>
      </c>
      <c r="BT103" s="13">
        <f t="shared" si="69"/>
        <v>0</v>
      </c>
      <c r="BU103" s="13">
        <f t="shared" si="69"/>
        <v>0</v>
      </c>
      <c r="BV103" s="13">
        <f t="shared" si="69"/>
        <v>0</v>
      </c>
      <c r="BW103" s="13">
        <f t="shared" si="69"/>
        <v>0</v>
      </c>
      <c r="BX103" s="13">
        <f t="shared" si="69"/>
        <v>0</v>
      </c>
      <c r="BY103" s="13">
        <f t="shared" si="69"/>
        <v>0</v>
      </c>
      <c r="BZ103" s="13">
        <f t="shared" si="69"/>
        <v>0</v>
      </c>
      <c r="CA103" s="13">
        <f t="shared" si="69"/>
        <v>0</v>
      </c>
      <c r="CB103" s="13">
        <f t="shared" si="69"/>
        <v>0</v>
      </c>
      <c r="CC103" s="13">
        <f t="shared" si="69"/>
        <v>30</v>
      </c>
      <c r="CD103" s="13">
        <f t="shared" si="69"/>
        <v>22</v>
      </c>
      <c r="CE103" s="13">
        <f t="shared" si="69"/>
        <v>13</v>
      </c>
      <c r="CF103" s="13">
        <f t="shared" si="69"/>
        <v>29</v>
      </c>
      <c r="CG103" s="13">
        <f t="shared" si="69"/>
        <v>21</v>
      </c>
      <c r="CH103" s="13">
        <f t="shared" si="69"/>
        <v>25</v>
      </c>
      <c r="CI103" s="13">
        <f t="shared" si="69"/>
        <v>17</v>
      </c>
      <c r="CJ103" s="13">
        <f t="shared" si="69"/>
        <v>24</v>
      </c>
      <c r="CK103" s="13">
        <f t="shared" ref="CK103:DP103" si="70">SUM(CK98:CK101)</f>
        <v>33</v>
      </c>
      <c r="CL103" s="13">
        <f t="shared" si="70"/>
        <v>16</v>
      </c>
      <c r="CM103" s="13">
        <f t="shared" si="70"/>
        <v>20</v>
      </c>
      <c r="CN103" s="13">
        <f t="shared" si="70"/>
        <v>13</v>
      </c>
      <c r="CO103" s="13">
        <f t="shared" si="70"/>
        <v>15</v>
      </c>
      <c r="CP103" s="13">
        <f t="shared" si="70"/>
        <v>18</v>
      </c>
      <c r="CQ103" s="13">
        <f t="shared" si="70"/>
        <v>37</v>
      </c>
      <c r="CR103" s="13">
        <f t="shared" si="70"/>
        <v>27</v>
      </c>
      <c r="CS103" s="13">
        <f t="shared" si="70"/>
        <v>32</v>
      </c>
      <c r="CT103" s="13">
        <f t="shared" si="70"/>
        <v>33</v>
      </c>
      <c r="CU103" s="13">
        <f t="shared" si="70"/>
        <v>18</v>
      </c>
      <c r="CV103" s="13">
        <f t="shared" si="70"/>
        <v>27</v>
      </c>
      <c r="CW103" s="13">
        <f t="shared" si="70"/>
        <v>23</v>
      </c>
      <c r="CX103" s="13">
        <f t="shared" si="70"/>
        <v>18</v>
      </c>
      <c r="CY103" s="13">
        <f t="shared" si="70"/>
        <v>45</v>
      </c>
      <c r="CZ103" s="13">
        <f t="shared" si="70"/>
        <v>38</v>
      </c>
      <c r="DA103" s="13">
        <f t="shared" si="70"/>
        <v>18</v>
      </c>
      <c r="DB103" s="13">
        <f t="shared" si="70"/>
        <v>31</v>
      </c>
      <c r="DC103" s="13">
        <f t="shared" si="70"/>
        <v>50</v>
      </c>
      <c r="DD103" s="13">
        <f t="shared" si="70"/>
        <v>51</v>
      </c>
      <c r="DE103" s="13">
        <f t="shared" si="70"/>
        <v>40</v>
      </c>
      <c r="DF103" s="13">
        <f t="shared" si="70"/>
        <v>35</v>
      </c>
      <c r="DG103" s="13">
        <f t="shared" si="70"/>
        <v>30</v>
      </c>
      <c r="DH103" s="13">
        <f t="shared" si="70"/>
        <v>45</v>
      </c>
      <c r="DI103" s="13">
        <f t="shared" si="70"/>
        <v>28</v>
      </c>
      <c r="DJ103" s="13">
        <f t="shared" si="70"/>
        <v>40</v>
      </c>
      <c r="DK103" s="13">
        <f t="shared" si="70"/>
        <v>30</v>
      </c>
      <c r="DL103" s="13">
        <f t="shared" si="70"/>
        <v>27</v>
      </c>
      <c r="DM103" s="13">
        <f t="shared" si="70"/>
        <v>24</v>
      </c>
      <c r="DN103" s="13">
        <f t="shared" si="70"/>
        <v>51</v>
      </c>
      <c r="DO103" s="13">
        <f t="shared" si="70"/>
        <v>44</v>
      </c>
      <c r="DP103" s="13">
        <f t="shared" si="70"/>
        <v>41</v>
      </c>
      <c r="DQ103" s="13">
        <f t="shared" ref="DQ103:EV103" si="71">SUM(DQ98:DQ101)</f>
        <v>36</v>
      </c>
      <c r="DR103" s="13">
        <f t="shared" si="71"/>
        <v>34</v>
      </c>
      <c r="DS103" s="13">
        <f t="shared" si="71"/>
        <v>39</v>
      </c>
      <c r="DT103" s="13">
        <f t="shared" si="71"/>
        <v>43</v>
      </c>
      <c r="DU103" s="13">
        <f t="shared" si="71"/>
        <v>38</v>
      </c>
      <c r="DV103" s="13">
        <f t="shared" si="71"/>
        <v>56</v>
      </c>
      <c r="DW103" s="13">
        <f t="shared" si="71"/>
        <v>27</v>
      </c>
      <c r="DX103" s="13">
        <f t="shared" si="71"/>
        <v>59</v>
      </c>
      <c r="DY103" s="13">
        <f t="shared" si="71"/>
        <v>21</v>
      </c>
      <c r="DZ103" s="13">
        <f t="shared" si="71"/>
        <v>24</v>
      </c>
      <c r="EA103" s="13">
        <f t="shared" si="71"/>
        <v>29</v>
      </c>
      <c r="EB103" s="13">
        <f t="shared" si="71"/>
        <v>35</v>
      </c>
      <c r="EC103" s="13">
        <f t="shared" si="71"/>
        <v>33</v>
      </c>
      <c r="ED103" s="13">
        <f t="shared" si="71"/>
        <v>51</v>
      </c>
      <c r="EE103" s="13">
        <f t="shared" si="71"/>
        <v>73</v>
      </c>
      <c r="EF103" s="13">
        <f t="shared" si="71"/>
        <v>44</v>
      </c>
      <c r="EG103" s="13">
        <f t="shared" si="71"/>
        <v>52</v>
      </c>
      <c r="EH103" s="13">
        <f t="shared" si="71"/>
        <v>48</v>
      </c>
      <c r="EI103" s="13">
        <f t="shared" si="71"/>
        <v>34</v>
      </c>
      <c r="EJ103" s="13">
        <f t="shared" si="71"/>
        <v>35</v>
      </c>
      <c r="EK103" s="13">
        <f t="shared" si="71"/>
        <v>31</v>
      </c>
      <c r="EL103" s="13">
        <f t="shared" si="71"/>
        <v>30</v>
      </c>
      <c r="EM103" s="13">
        <f t="shared" si="71"/>
        <v>40</v>
      </c>
      <c r="EN103" s="13">
        <f t="shared" si="71"/>
        <v>37</v>
      </c>
      <c r="EO103" s="13">
        <f t="shared" si="71"/>
        <v>36</v>
      </c>
      <c r="EP103" s="13">
        <f t="shared" si="71"/>
        <v>40</v>
      </c>
      <c r="EQ103" s="13">
        <f t="shared" si="71"/>
        <v>43</v>
      </c>
      <c r="ER103" s="13">
        <f t="shared" si="71"/>
        <v>39</v>
      </c>
      <c r="ES103" s="13">
        <f t="shared" si="71"/>
        <v>50</v>
      </c>
      <c r="ET103" s="13">
        <f t="shared" si="71"/>
        <v>39</v>
      </c>
      <c r="EU103" s="13">
        <f t="shared" si="71"/>
        <v>28</v>
      </c>
      <c r="EV103" s="13">
        <f t="shared" si="71"/>
        <v>42</v>
      </c>
      <c r="EW103" s="13">
        <f t="shared" ref="EW103:GB103" si="72">SUM(EW98:EW101)</f>
        <v>32</v>
      </c>
      <c r="EX103" s="13">
        <f t="shared" si="72"/>
        <v>37</v>
      </c>
      <c r="EY103" s="13">
        <f t="shared" si="72"/>
        <v>43</v>
      </c>
      <c r="EZ103" s="13">
        <f t="shared" si="72"/>
        <v>38</v>
      </c>
      <c r="FA103" s="13">
        <f t="shared" si="72"/>
        <v>39</v>
      </c>
      <c r="FB103" s="13">
        <f t="shared" si="72"/>
        <v>48</v>
      </c>
      <c r="FC103" s="13">
        <f t="shared" si="72"/>
        <v>46</v>
      </c>
      <c r="FD103" s="13">
        <f t="shared" si="72"/>
        <v>44</v>
      </c>
      <c r="FE103" s="13">
        <f t="shared" si="72"/>
        <v>51</v>
      </c>
      <c r="FF103" s="13">
        <f t="shared" si="72"/>
        <v>44</v>
      </c>
      <c r="FG103" s="13">
        <f t="shared" si="72"/>
        <v>26</v>
      </c>
      <c r="FH103" s="13">
        <f t="shared" si="72"/>
        <v>23</v>
      </c>
      <c r="FI103" s="13">
        <f t="shared" si="72"/>
        <v>29</v>
      </c>
      <c r="FJ103" s="13">
        <f t="shared" si="72"/>
        <v>19</v>
      </c>
      <c r="FK103" s="13">
        <f t="shared" si="72"/>
        <v>54</v>
      </c>
      <c r="FL103" s="13">
        <f t="shared" si="72"/>
        <v>33</v>
      </c>
      <c r="FM103" s="13">
        <f t="shared" si="72"/>
        <v>46</v>
      </c>
      <c r="FN103" s="13">
        <f t="shared" si="72"/>
        <v>75</v>
      </c>
      <c r="FO103" s="13">
        <f t="shared" si="72"/>
        <v>49</v>
      </c>
      <c r="FP103" s="13">
        <f t="shared" si="72"/>
        <v>52</v>
      </c>
      <c r="FQ103" s="13">
        <f t="shared" si="72"/>
        <v>44</v>
      </c>
      <c r="FR103" s="13">
        <f t="shared" si="72"/>
        <v>66</v>
      </c>
      <c r="FS103" s="13">
        <f t="shared" si="72"/>
        <v>40</v>
      </c>
      <c r="FT103" s="13">
        <f t="shared" si="72"/>
        <v>36</v>
      </c>
      <c r="FU103" s="13">
        <f t="shared" si="72"/>
        <v>35</v>
      </c>
      <c r="FV103" s="13">
        <f t="shared" si="72"/>
        <v>22</v>
      </c>
      <c r="FW103" s="13">
        <f t="shared" si="72"/>
        <v>43</v>
      </c>
      <c r="FX103" s="13">
        <f t="shared" si="72"/>
        <v>35</v>
      </c>
      <c r="FY103" s="13">
        <f t="shared" si="72"/>
        <v>42</v>
      </c>
      <c r="FZ103" s="13">
        <f t="shared" si="72"/>
        <v>53</v>
      </c>
      <c r="GA103" s="13">
        <f t="shared" si="72"/>
        <v>37</v>
      </c>
      <c r="GB103" s="13">
        <f t="shared" si="72"/>
        <v>37</v>
      </c>
      <c r="GC103" s="13">
        <f t="shared" ref="GC103:GR103" si="73">SUM(GC98:GC101)</f>
        <v>35</v>
      </c>
      <c r="GD103" s="13">
        <f t="shared" si="73"/>
        <v>36</v>
      </c>
      <c r="GE103" s="13">
        <f t="shared" si="73"/>
        <v>26</v>
      </c>
      <c r="GF103" s="13">
        <f t="shared" si="73"/>
        <v>23</v>
      </c>
      <c r="GG103" s="13">
        <f t="shared" si="73"/>
        <v>21</v>
      </c>
      <c r="GH103" s="13">
        <f t="shared" si="73"/>
        <v>37</v>
      </c>
      <c r="GI103" s="13">
        <f t="shared" si="73"/>
        <v>30</v>
      </c>
      <c r="GJ103" s="13">
        <f t="shared" si="73"/>
        <v>37</v>
      </c>
      <c r="GK103" s="13">
        <f t="shared" si="73"/>
        <v>34</v>
      </c>
      <c r="GL103" s="13">
        <f t="shared" si="73"/>
        <v>39</v>
      </c>
      <c r="GM103" s="13">
        <f t="shared" si="73"/>
        <v>45</v>
      </c>
      <c r="GN103" s="13">
        <f t="shared" si="73"/>
        <v>39</v>
      </c>
      <c r="GO103" s="13">
        <f t="shared" si="73"/>
        <v>35</v>
      </c>
      <c r="GP103" s="13">
        <f t="shared" si="73"/>
        <v>32</v>
      </c>
      <c r="GQ103" s="13">
        <f t="shared" si="73"/>
        <v>43</v>
      </c>
      <c r="GR103" s="13">
        <f t="shared" si="73"/>
        <v>41</v>
      </c>
      <c r="GS103" s="13">
        <f>SUM(GS98:GS102)</f>
        <v>23</v>
      </c>
      <c r="GT103" s="13">
        <f t="shared" ref="GT103:HJ103" si="74">SUM(GT98:GT102)</f>
        <v>33</v>
      </c>
      <c r="GU103" s="13">
        <f t="shared" si="74"/>
        <v>38</v>
      </c>
      <c r="GV103" s="13">
        <f t="shared" si="74"/>
        <v>25</v>
      </c>
      <c r="GW103" s="13">
        <f t="shared" si="74"/>
        <v>27</v>
      </c>
      <c r="GX103" s="13">
        <f t="shared" si="74"/>
        <v>27</v>
      </c>
      <c r="GY103" s="13">
        <f t="shared" si="74"/>
        <v>55</v>
      </c>
      <c r="GZ103" s="13">
        <f t="shared" si="74"/>
        <v>78</v>
      </c>
      <c r="HA103" s="13">
        <f t="shared" si="74"/>
        <v>80</v>
      </c>
      <c r="HB103" s="13">
        <f t="shared" si="74"/>
        <v>86</v>
      </c>
      <c r="HC103" s="13">
        <f t="shared" si="74"/>
        <v>71</v>
      </c>
      <c r="HD103" s="13">
        <f t="shared" si="74"/>
        <v>80</v>
      </c>
      <c r="HE103" s="13">
        <f t="shared" si="74"/>
        <v>68</v>
      </c>
      <c r="HF103" s="13">
        <f t="shared" si="74"/>
        <v>57</v>
      </c>
      <c r="HG103" s="13">
        <f t="shared" si="74"/>
        <v>67</v>
      </c>
      <c r="HH103" s="13">
        <f t="shared" si="74"/>
        <v>93</v>
      </c>
      <c r="HI103" s="13">
        <f t="shared" si="74"/>
        <v>99</v>
      </c>
      <c r="HJ103" s="13">
        <f t="shared" si="74"/>
        <v>103</v>
      </c>
      <c r="HK103" s="13">
        <f t="shared" ref="HK103:HQ103" si="75">SUM(HK98:HK102)</f>
        <v>97</v>
      </c>
      <c r="HL103" s="13">
        <f t="shared" si="75"/>
        <v>89</v>
      </c>
      <c r="HM103" s="13">
        <f t="shared" si="75"/>
        <v>81</v>
      </c>
      <c r="HN103" s="13">
        <f t="shared" si="75"/>
        <v>75</v>
      </c>
      <c r="HO103" s="13">
        <f t="shared" si="75"/>
        <v>70</v>
      </c>
      <c r="HP103" s="13">
        <f t="shared" si="75"/>
        <v>76</v>
      </c>
      <c r="HQ103" s="13">
        <f t="shared" si="75"/>
        <v>56</v>
      </c>
      <c r="HR103" s="13">
        <f t="shared" ref="HR103:HX103" si="76">SUM(HR98:HR102)</f>
        <v>61</v>
      </c>
      <c r="HS103" s="13">
        <f t="shared" si="76"/>
        <v>80</v>
      </c>
      <c r="HT103" s="13">
        <f t="shared" si="76"/>
        <v>75</v>
      </c>
      <c r="HU103" s="13">
        <f t="shared" si="76"/>
        <v>81</v>
      </c>
      <c r="HV103" s="13">
        <f t="shared" si="76"/>
        <v>51</v>
      </c>
      <c r="HW103" s="13">
        <f t="shared" si="76"/>
        <v>56</v>
      </c>
      <c r="HX103" s="122">
        <f t="shared" si="76"/>
        <v>62</v>
      </c>
      <c r="HY103" s="13">
        <f>SUM(HY98:HY102)</f>
        <v>48</v>
      </c>
      <c r="HZ103" s="13">
        <f>SUM(HZ98:HZ102)</f>
        <v>43</v>
      </c>
      <c r="IA103" s="13">
        <f>SUM(IA98:IA102)</f>
        <v>31</v>
      </c>
      <c r="IB103" s="13">
        <f>SUM(IB98:IB102)</f>
        <v>36</v>
      </c>
      <c r="IC103" s="13">
        <f>SUM(IC98:IC102)</f>
        <v>38</v>
      </c>
      <c r="ID103" s="13">
        <f t="shared" ref="ID103:IS103" si="77">SUM(ID98:ID102)</f>
        <v>36</v>
      </c>
      <c r="IE103" s="13">
        <f t="shared" si="77"/>
        <v>42</v>
      </c>
      <c r="IF103" s="13">
        <f t="shared" si="77"/>
        <v>47</v>
      </c>
      <c r="IG103" s="13">
        <f t="shared" si="77"/>
        <v>41</v>
      </c>
      <c r="IH103" s="13">
        <f t="shared" si="77"/>
        <v>55</v>
      </c>
      <c r="II103" s="13">
        <f t="shared" si="77"/>
        <v>43</v>
      </c>
      <c r="IJ103" s="122">
        <f t="shared" si="77"/>
        <v>45</v>
      </c>
      <c r="IK103" s="13">
        <f t="shared" si="77"/>
        <v>0</v>
      </c>
      <c r="IL103" s="13">
        <f t="shared" si="77"/>
        <v>0</v>
      </c>
      <c r="IM103" s="13">
        <f t="shared" si="77"/>
        <v>0</v>
      </c>
      <c r="IN103" s="13">
        <f t="shared" si="77"/>
        <v>0</v>
      </c>
      <c r="IO103" s="13">
        <f t="shared" si="77"/>
        <v>0</v>
      </c>
      <c r="IP103" s="13">
        <f t="shared" si="77"/>
        <v>0</v>
      </c>
      <c r="IQ103" s="13">
        <f t="shared" si="77"/>
        <v>0</v>
      </c>
      <c r="IR103" s="13">
        <f t="shared" si="77"/>
        <v>0</v>
      </c>
      <c r="IS103" s="13">
        <f t="shared" si="77"/>
        <v>0</v>
      </c>
    </row>
    <row r="104" spans="1:271" ht="14.25" customHeight="1" x14ac:dyDescent="0.35">
      <c r="A104" s="216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1"/>
      <c r="BA104" s="131"/>
      <c r="BB104" s="131"/>
      <c r="BC104" s="131"/>
      <c r="BD104" s="131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29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</row>
    <row r="105" spans="1:271" ht="14.25" customHeight="1" x14ac:dyDescent="0.35">
      <c r="A105" s="205" t="s">
        <v>306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121"/>
      <c r="BA105" s="121"/>
      <c r="BB105" s="121"/>
      <c r="BC105" s="121"/>
      <c r="BD105" s="121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</row>
    <row r="106" spans="1:271" ht="14.25" customHeight="1" x14ac:dyDescent="0.35">
      <c r="A106" s="192" t="s">
        <v>307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>
        <v>4</v>
      </c>
      <c r="EN106" s="4">
        <v>1</v>
      </c>
      <c r="EO106" s="4">
        <v>2</v>
      </c>
      <c r="EP106" s="4">
        <v>0</v>
      </c>
      <c r="EQ106" s="4">
        <v>3</v>
      </c>
      <c r="ER106" s="4">
        <v>2</v>
      </c>
      <c r="ES106" s="4">
        <v>4</v>
      </c>
      <c r="ET106" s="4">
        <v>0</v>
      </c>
      <c r="EU106" s="4">
        <v>5</v>
      </c>
      <c r="EV106" s="4">
        <v>4</v>
      </c>
      <c r="EW106" s="4">
        <v>2</v>
      </c>
      <c r="EX106" s="4">
        <v>1</v>
      </c>
      <c r="EY106" s="4">
        <v>2</v>
      </c>
      <c r="EZ106" s="4">
        <v>5</v>
      </c>
      <c r="FA106" s="4">
        <v>3</v>
      </c>
      <c r="FB106" s="4">
        <v>5</v>
      </c>
      <c r="FC106" s="4">
        <v>0</v>
      </c>
      <c r="FD106" s="4">
        <v>1</v>
      </c>
      <c r="FE106" s="4">
        <v>1</v>
      </c>
      <c r="FF106" s="4">
        <v>4</v>
      </c>
      <c r="FG106" s="4">
        <v>1</v>
      </c>
      <c r="FH106" s="4">
        <v>5</v>
      </c>
      <c r="FI106" s="4">
        <v>0</v>
      </c>
      <c r="FJ106" s="4">
        <v>1</v>
      </c>
      <c r="FK106" s="4">
        <v>1</v>
      </c>
      <c r="FL106" s="4">
        <v>6</v>
      </c>
      <c r="FM106" s="4">
        <v>6</v>
      </c>
      <c r="FN106" s="4">
        <v>1</v>
      </c>
      <c r="FO106" s="4">
        <v>0</v>
      </c>
      <c r="FP106" s="4">
        <v>1</v>
      </c>
      <c r="FQ106" s="4">
        <v>0</v>
      </c>
      <c r="FR106" s="4">
        <v>2</v>
      </c>
      <c r="FS106" s="4">
        <v>2</v>
      </c>
      <c r="FT106" s="4">
        <v>6</v>
      </c>
      <c r="FU106" s="4">
        <v>0</v>
      </c>
      <c r="FV106" s="4">
        <v>1</v>
      </c>
      <c r="FW106" s="4">
        <v>2</v>
      </c>
      <c r="FX106" s="4">
        <v>3</v>
      </c>
      <c r="FY106" s="4">
        <v>4</v>
      </c>
      <c r="FZ106" s="4">
        <v>3</v>
      </c>
      <c r="GA106" s="4">
        <v>0</v>
      </c>
      <c r="GB106" s="4">
        <v>0</v>
      </c>
      <c r="GC106" s="4">
        <v>1</v>
      </c>
      <c r="GD106" s="4">
        <v>3</v>
      </c>
      <c r="GE106" s="4">
        <v>1</v>
      </c>
      <c r="GF106" s="4">
        <v>3</v>
      </c>
      <c r="GG106" s="4">
        <v>4</v>
      </c>
      <c r="GH106" s="4">
        <v>3</v>
      </c>
      <c r="GI106" s="4">
        <v>4</v>
      </c>
      <c r="GJ106" s="4">
        <v>3</v>
      </c>
      <c r="GK106" s="4">
        <v>1</v>
      </c>
      <c r="GL106" s="4">
        <v>3</v>
      </c>
      <c r="GM106" s="4">
        <v>1</v>
      </c>
      <c r="GN106" s="4">
        <v>3</v>
      </c>
      <c r="GO106" s="4">
        <v>2</v>
      </c>
      <c r="GP106" s="4">
        <v>3</v>
      </c>
      <c r="GQ106" s="4">
        <v>1</v>
      </c>
      <c r="GR106" s="4">
        <v>4</v>
      </c>
      <c r="GS106" s="4">
        <v>2</v>
      </c>
      <c r="GT106" s="4">
        <v>2</v>
      </c>
      <c r="GU106" s="4">
        <v>0</v>
      </c>
      <c r="GV106" s="4">
        <v>2</v>
      </c>
      <c r="GW106" s="4">
        <v>2</v>
      </c>
      <c r="GX106" s="4">
        <v>3</v>
      </c>
      <c r="GY106" s="4">
        <v>1</v>
      </c>
      <c r="GZ106" s="4">
        <v>3</v>
      </c>
      <c r="HA106" s="4">
        <v>7</v>
      </c>
      <c r="HB106" s="4">
        <v>2</v>
      </c>
      <c r="HC106" s="4">
        <v>2</v>
      </c>
      <c r="HD106" s="4">
        <v>5</v>
      </c>
      <c r="HE106" s="4">
        <v>4</v>
      </c>
      <c r="HF106" s="4">
        <v>4</v>
      </c>
      <c r="HG106" s="4">
        <v>3</v>
      </c>
      <c r="HH106" s="4">
        <v>3</v>
      </c>
      <c r="HI106" s="4">
        <v>4</v>
      </c>
      <c r="HJ106" s="4">
        <v>3</v>
      </c>
      <c r="HK106" s="4">
        <v>9</v>
      </c>
      <c r="HL106" s="4">
        <v>6</v>
      </c>
      <c r="HM106" s="4">
        <v>2</v>
      </c>
      <c r="HN106" s="4">
        <v>5</v>
      </c>
      <c r="HO106" s="4">
        <v>3</v>
      </c>
      <c r="HP106" s="4">
        <v>3</v>
      </c>
      <c r="HQ106" s="4">
        <v>4</v>
      </c>
      <c r="HR106" s="4">
        <v>5</v>
      </c>
      <c r="HS106" s="4">
        <v>7</v>
      </c>
      <c r="HT106" s="4">
        <v>4</v>
      </c>
      <c r="HU106" s="4">
        <v>3</v>
      </c>
      <c r="HV106" s="4">
        <v>4</v>
      </c>
      <c r="HW106" s="4">
        <v>6</v>
      </c>
      <c r="HX106" s="122">
        <v>2</v>
      </c>
      <c r="HY106" s="4">
        <v>3</v>
      </c>
      <c r="HZ106" s="4">
        <v>3</v>
      </c>
      <c r="IA106" s="4">
        <v>3</v>
      </c>
      <c r="IB106" s="4">
        <v>1</v>
      </c>
      <c r="IC106" s="4">
        <v>2</v>
      </c>
      <c r="ID106" s="4">
        <v>1</v>
      </c>
      <c r="IE106" s="4">
        <v>6</v>
      </c>
      <c r="IF106" s="4">
        <v>1</v>
      </c>
      <c r="IG106" s="4">
        <v>2</v>
      </c>
      <c r="IH106" s="4">
        <v>1</v>
      </c>
      <c r="II106" s="4">
        <v>0</v>
      </c>
      <c r="IJ106" s="122">
        <v>1</v>
      </c>
      <c r="IK106" s="4"/>
      <c r="IL106" s="4"/>
      <c r="IM106" s="4"/>
      <c r="IN106" s="4"/>
      <c r="IO106" s="4"/>
      <c r="IP106" s="4"/>
      <c r="IQ106" s="4"/>
      <c r="IR106" s="4"/>
      <c r="IS106" s="4"/>
    </row>
    <row r="107" spans="1:271" ht="14.25" customHeight="1" x14ac:dyDescent="0.35">
      <c r="A107" s="217" t="s">
        <v>285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>
        <v>113966</v>
      </c>
      <c r="EM107" s="32">
        <v>301000</v>
      </c>
      <c r="EN107" s="32">
        <v>134500</v>
      </c>
      <c r="EO107" s="32">
        <v>505000</v>
      </c>
      <c r="EP107" s="32">
        <v>0</v>
      </c>
      <c r="EQ107" s="32">
        <v>411666</v>
      </c>
      <c r="ER107" s="32">
        <v>617500</v>
      </c>
      <c r="ES107" s="32">
        <v>583250</v>
      </c>
      <c r="ET107" s="32">
        <v>0</v>
      </c>
      <c r="EU107" s="32">
        <v>694500</v>
      </c>
      <c r="EV107" s="32">
        <v>624750</v>
      </c>
      <c r="EW107" s="32">
        <v>1640000</v>
      </c>
      <c r="EX107" s="32">
        <v>208897</v>
      </c>
      <c r="EY107" s="32">
        <v>705000</v>
      </c>
      <c r="EZ107" s="32">
        <v>515000</v>
      </c>
      <c r="FA107" s="32">
        <v>1235333</v>
      </c>
      <c r="FB107" s="32">
        <v>582124</v>
      </c>
      <c r="FC107" s="32">
        <v>0</v>
      </c>
      <c r="FD107" s="32">
        <v>134000</v>
      </c>
      <c r="FE107" s="32">
        <v>340000</v>
      </c>
      <c r="FF107" s="32">
        <v>183750</v>
      </c>
      <c r="FG107" s="32">
        <v>320000</v>
      </c>
      <c r="FH107" s="32">
        <v>243400</v>
      </c>
      <c r="FI107" s="32">
        <v>0</v>
      </c>
      <c r="FJ107" s="32">
        <v>110000</v>
      </c>
      <c r="FK107" s="32">
        <v>511000</v>
      </c>
      <c r="FL107" s="32">
        <v>305000</v>
      </c>
      <c r="FM107" s="32">
        <v>311250</v>
      </c>
      <c r="FN107" s="32">
        <v>800000</v>
      </c>
      <c r="FO107" s="32">
        <v>0</v>
      </c>
      <c r="FP107" s="32">
        <v>234000</v>
      </c>
      <c r="FQ107" s="32">
        <v>0</v>
      </c>
      <c r="FR107" s="32">
        <v>198250</v>
      </c>
      <c r="FS107" s="32">
        <v>455000</v>
      </c>
      <c r="FT107" s="32">
        <v>524066</v>
      </c>
      <c r="FU107" s="32">
        <v>0</v>
      </c>
      <c r="FV107" s="32">
        <v>575000</v>
      </c>
      <c r="FW107" s="32">
        <v>922500</v>
      </c>
      <c r="FX107" s="32">
        <v>342500</v>
      </c>
      <c r="FY107" s="32">
        <v>365156</v>
      </c>
      <c r="FZ107" s="32">
        <v>595833</v>
      </c>
      <c r="GA107" s="32">
        <v>0</v>
      </c>
      <c r="GB107" s="32">
        <v>0</v>
      </c>
      <c r="GC107" s="32">
        <v>370000</v>
      </c>
      <c r="GD107" s="32">
        <v>485833</v>
      </c>
      <c r="GE107" s="32">
        <v>160000</v>
      </c>
      <c r="GF107" s="32">
        <v>437500</v>
      </c>
      <c r="GG107" s="32">
        <v>571125</v>
      </c>
      <c r="GH107" s="32">
        <v>286333</v>
      </c>
      <c r="GI107" s="32">
        <v>527500</v>
      </c>
      <c r="GJ107" s="32">
        <v>513333</v>
      </c>
      <c r="GK107" s="32">
        <v>350000</v>
      </c>
      <c r="GL107" s="32">
        <v>355000</v>
      </c>
      <c r="GM107" s="32">
        <v>489500</v>
      </c>
      <c r="GN107" s="32">
        <v>125000</v>
      </c>
      <c r="GO107" s="32">
        <v>642500</v>
      </c>
      <c r="GP107" s="32">
        <v>901666</v>
      </c>
      <c r="GQ107" s="32">
        <v>130000</v>
      </c>
      <c r="GR107" s="32">
        <v>301250</v>
      </c>
      <c r="GS107" s="32">
        <v>431250</v>
      </c>
      <c r="GT107" s="32">
        <v>1100000</v>
      </c>
      <c r="GU107" s="32">
        <v>0</v>
      </c>
      <c r="GV107" s="32">
        <v>510000</v>
      </c>
      <c r="GW107" s="32">
        <v>360000</v>
      </c>
      <c r="GX107" s="32">
        <v>1373633</v>
      </c>
      <c r="GY107" s="32">
        <v>510000</v>
      </c>
      <c r="GZ107" s="32">
        <v>527000</v>
      </c>
      <c r="HA107" s="32">
        <v>348714</v>
      </c>
      <c r="HB107" s="32">
        <v>392500</v>
      </c>
      <c r="HC107" s="32">
        <v>362000</v>
      </c>
      <c r="HD107" s="32">
        <v>729000</v>
      </c>
      <c r="HE107" s="32">
        <v>393375</v>
      </c>
      <c r="HF107" s="32">
        <v>443750</v>
      </c>
      <c r="HG107" s="32">
        <v>256000</v>
      </c>
      <c r="HH107" s="32">
        <v>347500</v>
      </c>
      <c r="HI107" s="32">
        <v>512375</v>
      </c>
      <c r="HJ107" s="32">
        <v>850000</v>
      </c>
      <c r="HK107" s="32">
        <v>785166</v>
      </c>
      <c r="HL107" s="32">
        <v>1029333</v>
      </c>
      <c r="HM107" s="32">
        <v>530250</v>
      </c>
      <c r="HN107" s="32">
        <v>771600</v>
      </c>
      <c r="HO107" s="32">
        <v>630000</v>
      </c>
      <c r="HP107" s="32">
        <v>951966</v>
      </c>
      <c r="HQ107" s="32">
        <v>1560000</v>
      </c>
      <c r="HR107" s="32">
        <v>879000</v>
      </c>
      <c r="HS107" s="32">
        <v>967000</v>
      </c>
      <c r="HT107" s="32">
        <v>745250</v>
      </c>
      <c r="HU107" s="32">
        <v>471666</v>
      </c>
      <c r="HV107" s="32">
        <v>497000</v>
      </c>
      <c r="HW107" s="32">
        <v>1157000</v>
      </c>
      <c r="HX107" s="140">
        <v>774000</v>
      </c>
      <c r="HY107" s="32">
        <v>449951</v>
      </c>
      <c r="HZ107" s="32">
        <v>515000</v>
      </c>
      <c r="IA107" s="32">
        <v>441666</v>
      </c>
      <c r="IB107" s="32">
        <v>1845000</v>
      </c>
      <c r="IC107" s="32">
        <v>2654500</v>
      </c>
      <c r="ID107" s="32">
        <v>623000</v>
      </c>
      <c r="IE107" s="32">
        <v>802498</v>
      </c>
      <c r="IF107" s="32">
        <v>750000</v>
      </c>
      <c r="IG107" s="32">
        <v>348000</v>
      </c>
      <c r="IH107" s="32">
        <v>370000</v>
      </c>
      <c r="II107" s="32">
        <v>0</v>
      </c>
      <c r="IJ107" s="140">
        <v>500000</v>
      </c>
      <c r="IK107" s="32"/>
      <c r="IL107" s="32"/>
      <c r="IM107" s="32"/>
      <c r="IN107" s="32"/>
      <c r="IO107" s="32"/>
      <c r="IP107" s="32"/>
      <c r="IQ107" s="32"/>
      <c r="IR107" s="32"/>
      <c r="IS107" s="32"/>
    </row>
    <row r="108" spans="1:271" ht="14.25" customHeight="1" x14ac:dyDescent="0.35">
      <c r="A108" s="217" t="s">
        <v>286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>
        <v>119000</v>
      </c>
      <c r="EM108" s="32">
        <v>305000</v>
      </c>
      <c r="EN108" s="32">
        <v>134500</v>
      </c>
      <c r="EO108" s="32">
        <v>505000</v>
      </c>
      <c r="EP108" s="32">
        <v>0</v>
      </c>
      <c r="EQ108" s="32">
        <v>435000</v>
      </c>
      <c r="ER108" s="32">
        <v>617500</v>
      </c>
      <c r="ES108" s="32">
        <v>247500</v>
      </c>
      <c r="ET108" s="32">
        <v>0</v>
      </c>
      <c r="EU108" s="32">
        <v>493500</v>
      </c>
      <c r="EV108" s="32">
        <v>480000</v>
      </c>
      <c r="EW108" s="32">
        <v>1640000</v>
      </c>
      <c r="EX108" s="32">
        <v>208897</v>
      </c>
      <c r="EY108" s="32">
        <v>705000</v>
      </c>
      <c r="EZ108" s="32">
        <v>320000</v>
      </c>
      <c r="FA108" s="32">
        <v>675000</v>
      </c>
      <c r="FB108" s="32">
        <v>200000</v>
      </c>
      <c r="FC108" s="32">
        <v>0</v>
      </c>
      <c r="FD108" s="32">
        <v>134000</v>
      </c>
      <c r="FE108" s="32">
        <v>340000</v>
      </c>
      <c r="FF108" s="32">
        <v>135000</v>
      </c>
      <c r="FG108" s="32">
        <v>320000</v>
      </c>
      <c r="FH108" s="32">
        <v>250000</v>
      </c>
      <c r="FI108" s="32">
        <v>0</v>
      </c>
      <c r="FJ108" s="32">
        <v>110000</v>
      </c>
      <c r="FK108" s="32">
        <v>511000</v>
      </c>
      <c r="FL108" s="32">
        <v>324875</v>
      </c>
      <c r="FM108" s="32">
        <v>293750</v>
      </c>
      <c r="FN108" s="32">
        <v>800000</v>
      </c>
      <c r="FO108" s="32">
        <v>0</v>
      </c>
      <c r="FP108" s="32">
        <v>234000</v>
      </c>
      <c r="FQ108" s="32">
        <v>0</v>
      </c>
      <c r="FR108" s="32">
        <v>198250</v>
      </c>
      <c r="FS108" s="32">
        <v>455000</v>
      </c>
      <c r="FT108" s="32">
        <v>344750</v>
      </c>
      <c r="FU108" s="32">
        <v>0</v>
      </c>
      <c r="FV108" s="32">
        <v>575000</v>
      </c>
      <c r="FW108" s="32">
        <v>922500</v>
      </c>
      <c r="FX108" s="32">
        <v>225000</v>
      </c>
      <c r="FY108" s="32">
        <v>356500</v>
      </c>
      <c r="FZ108" s="32">
        <v>290000</v>
      </c>
      <c r="GA108" s="32">
        <v>0</v>
      </c>
      <c r="GB108" s="32">
        <v>0</v>
      </c>
      <c r="GC108" s="32">
        <v>370000</v>
      </c>
      <c r="GD108" s="32">
        <v>460000</v>
      </c>
      <c r="GE108" s="32">
        <v>160000</v>
      </c>
      <c r="GF108" s="32">
        <v>437500</v>
      </c>
      <c r="GG108" s="32">
        <v>455000</v>
      </c>
      <c r="GH108" s="32">
        <v>130000</v>
      </c>
      <c r="GI108" s="32">
        <v>450000</v>
      </c>
      <c r="GJ108" s="32">
        <v>400000</v>
      </c>
      <c r="GK108" s="32">
        <v>350000</v>
      </c>
      <c r="GL108" s="32">
        <v>300000</v>
      </c>
      <c r="GM108" s="32">
        <v>489500</v>
      </c>
      <c r="GN108" s="32">
        <v>239000</v>
      </c>
      <c r="GO108" s="32">
        <v>642500</v>
      </c>
      <c r="GP108" s="32">
        <v>1100000</v>
      </c>
      <c r="GQ108" s="32">
        <v>130000</v>
      </c>
      <c r="GR108" s="32">
        <v>255000</v>
      </c>
      <c r="GS108" s="32">
        <v>431250</v>
      </c>
      <c r="GT108" s="32">
        <v>1100000</v>
      </c>
      <c r="GU108" s="32">
        <v>0</v>
      </c>
      <c r="GV108" s="32">
        <v>510000</v>
      </c>
      <c r="GW108" s="32">
        <v>550000</v>
      </c>
      <c r="GX108" s="32">
        <v>647500</v>
      </c>
      <c r="GY108" s="32">
        <v>510000</v>
      </c>
      <c r="GZ108" s="32">
        <v>575000</v>
      </c>
      <c r="HA108" s="32">
        <v>365000</v>
      </c>
      <c r="HB108" s="32">
        <v>392500</v>
      </c>
      <c r="HC108" s="32">
        <v>362000</v>
      </c>
      <c r="HD108" s="32">
        <v>430000</v>
      </c>
      <c r="HE108" s="32">
        <v>402000</v>
      </c>
      <c r="HF108" s="32">
        <v>532000</v>
      </c>
      <c r="HG108" s="32">
        <v>350000</v>
      </c>
      <c r="HH108" s="32">
        <v>368500</v>
      </c>
      <c r="HI108" s="32">
        <v>522250</v>
      </c>
      <c r="HJ108" s="32">
        <v>510000</v>
      </c>
      <c r="HK108" s="32">
        <v>757500</v>
      </c>
      <c r="HL108" s="32">
        <v>467500</v>
      </c>
      <c r="HM108" s="32">
        <v>530250</v>
      </c>
      <c r="HN108" s="32">
        <v>450000</v>
      </c>
      <c r="HO108" s="32">
        <v>450000</v>
      </c>
      <c r="HP108" s="32">
        <v>760000</v>
      </c>
      <c r="HQ108" s="32">
        <v>532500</v>
      </c>
      <c r="HR108" s="32">
        <v>660000</v>
      </c>
      <c r="HS108" s="32">
        <v>730000</v>
      </c>
      <c r="HT108" s="32">
        <v>776000</v>
      </c>
      <c r="HU108" s="32">
        <v>395000</v>
      </c>
      <c r="HV108" s="32">
        <v>497500</v>
      </c>
      <c r="HW108" s="32">
        <v>706000</v>
      </c>
      <c r="HX108" s="140">
        <v>387000</v>
      </c>
      <c r="HY108" s="32">
        <v>549854</v>
      </c>
      <c r="HZ108" s="32">
        <v>470000</v>
      </c>
      <c r="IA108" s="32">
        <v>365000</v>
      </c>
      <c r="IB108" s="32">
        <v>1845000</v>
      </c>
      <c r="IC108" s="32">
        <v>2654500</v>
      </c>
      <c r="ID108" s="32">
        <v>625000</v>
      </c>
      <c r="IE108" s="32">
        <v>446000</v>
      </c>
      <c r="IF108" s="32">
        <v>750000</v>
      </c>
      <c r="IG108" s="32">
        <v>348000</v>
      </c>
      <c r="IH108" s="32">
        <v>370000</v>
      </c>
      <c r="II108" s="32">
        <v>0</v>
      </c>
      <c r="IJ108" s="140">
        <v>500000</v>
      </c>
      <c r="IK108" s="32"/>
      <c r="IL108" s="32"/>
      <c r="IM108" s="32"/>
      <c r="IN108" s="32"/>
      <c r="IO108" s="32"/>
      <c r="IP108" s="32"/>
      <c r="IQ108" s="32"/>
      <c r="IR108" s="32"/>
      <c r="IS108" s="32"/>
    </row>
    <row r="109" spans="1:271" ht="14.25" customHeight="1" x14ac:dyDescent="0.35">
      <c r="A109" s="217" t="s">
        <v>287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>
        <v>683800</v>
      </c>
      <c r="EM109" s="32">
        <v>1204000</v>
      </c>
      <c r="EN109" s="32">
        <v>134500</v>
      </c>
      <c r="EO109" s="32">
        <v>1010000</v>
      </c>
      <c r="EP109" s="32">
        <v>0</v>
      </c>
      <c r="EQ109" s="32">
        <v>1235000</v>
      </c>
      <c r="ER109" s="32">
        <v>1235000</v>
      </c>
      <c r="ES109" s="32">
        <v>2333000</v>
      </c>
      <c r="ET109" s="32">
        <v>0</v>
      </c>
      <c r="EU109" s="32">
        <v>3472500</v>
      </c>
      <c r="EV109" s="32">
        <v>2499000</v>
      </c>
      <c r="EW109" s="32">
        <v>3280000</v>
      </c>
      <c r="EX109" s="32">
        <v>208897</v>
      </c>
      <c r="EY109" s="32">
        <v>1410000</v>
      </c>
      <c r="EZ109" s="32">
        <v>2575000</v>
      </c>
      <c r="FA109" s="32">
        <v>3706000</v>
      </c>
      <c r="FB109" s="32">
        <v>2910620</v>
      </c>
      <c r="FC109" s="32">
        <v>0</v>
      </c>
      <c r="FD109" s="32">
        <v>134000</v>
      </c>
      <c r="FE109" s="32">
        <v>340000</v>
      </c>
      <c r="FF109" s="32">
        <v>735000</v>
      </c>
      <c r="FG109" s="32">
        <v>320000</v>
      </c>
      <c r="FH109" s="32">
        <v>1217000</v>
      </c>
      <c r="FI109" s="32">
        <v>0</v>
      </c>
      <c r="FJ109" s="32">
        <v>110000</v>
      </c>
      <c r="FK109" s="32">
        <v>511000</v>
      </c>
      <c r="FL109" s="32">
        <v>1830000</v>
      </c>
      <c r="FM109" s="32">
        <v>1867500</v>
      </c>
      <c r="FN109" s="32">
        <v>800000</v>
      </c>
      <c r="FO109" s="32">
        <v>0</v>
      </c>
      <c r="FP109" s="32">
        <v>234000</v>
      </c>
      <c r="FQ109" s="32">
        <v>0</v>
      </c>
      <c r="FR109" s="32">
        <v>396500</v>
      </c>
      <c r="FS109" s="32">
        <v>910000</v>
      </c>
      <c r="FT109" s="32">
        <v>3144400</v>
      </c>
      <c r="FU109" s="32">
        <v>0</v>
      </c>
      <c r="FV109" s="32">
        <v>5750000</v>
      </c>
      <c r="FW109" s="32">
        <v>1845000</v>
      </c>
      <c r="FX109" s="32">
        <v>1027500</v>
      </c>
      <c r="FY109" s="32">
        <v>1460625</v>
      </c>
      <c r="FZ109" s="32">
        <v>1787500</v>
      </c>
      <c r="GA109" s="32">
        <v>0</v>
      </c>
      <c r="GB109" s="32">
        <v>0</v>
      </c>
      <c r="GC109" s="32">
        <v>370000</v>
      </c>
      <c r="GD109" s="32">
        <v>1457500</v>
      </c>
      <c r="GE109" s="32">
        <v>160000</v>
      </c>
      <c r="GF109" s="32">
        <v>875000</v>
      </c>
      <c r="GG109" s="32">
        <v>2284500</v>
      </c>
      <c r="GH109" s="32">
        <v>859000</v>
      </c>
      <c r="GI109" s="32">
        <v>2110000</v>
      </c>
      <c r="GJ109" s="32">
        <v>1540000</v>
      </c>
      <c r="GK109" s="32">
        <v>350000</v>
      </c>
      <c r="GL109" s="32">
        <v>1065000</v>
      </c>
      <c r="GM109" s="32">
        <v>979000</v>
      </c>
      <c r="GN109" s="32">
        <v>2464000</v>
      </c>
      <c r="GO109" s="32">
        <v>1285000</v>
      </c>
      <c r="GP109" s="32">
        <v>2705000</v>
      </c>
      <c r="GQ109" s="32">
        <v>130000</v>
      </c>
      <c r="GR109" s="32">
        <v>1205000</v>
      </c>
      <c r="GS109" s="32">
        <v>862500</v>
      </c>
      <c r="GT109" s="32">
        <v>2200000</v>
      </c>
      <c r="GU109" s="32">
        <v>0</v>
      </c>
      <c r="GV109" s="32">
        <v>1020000</v>
      </c>
      <c r="GW109" s="32">
        <v>1100000</v>
      </c>
      <c r="GX109" s="32">
        <v>4120900</v>
      </c>
      <c r="GY109" s="32">
        <v>510000</v>
      </c>
      <c r="GZ109" s="32">
        <v>1581000</v>
      </c>
      <c r="HA109" s="32">
        <v>2441000</v>
      </c>
      <c r="HB109" s="32">
        <v>785000</v>
      </c>
      <c r="HC109" s="32">
        <v>724000</v>
      </c>
      <c r="HD109" s="32">
        <v>3645000</v>
      </c>
      <c r="HE109" s="32">
        <v>1573500</v>
      </c>
      <c r="HF109" s="32">
        <v>1775000</v>
      </c>
      <c r="HG109" s="32">
        <v>5506000</v>
      </c>
      <c r="HH109" s="32">
        <v>1042500</v>
      </c>
      <c r="HI109" s="32">
        <v>2049500</v>
      </c>
      <c r="HJ109" s="32">
        <v>2550000</v>
      </c>
      <c r="HK109" s="32">
        <v>7066500</v>
      </c>
      <c r="HL109" s="32">
        <v>6176000</v>
      </c>
      <c r="HM109" s="32">
        <v>1060500</v>
      </c>
      <c r="HN109" s="32">
        <v>3858000</v>
      </c>
      <c r="HO109" s="32">
        <v>1890000</v>
      </c>
      <c r="HP109" s="32">
        <v>2855900</v>
      </c>
      <c r="HQ109" s="32">
        <v>6240000</v>
      </c>
      <c r="HR109" s="32">
        <v>4395000</v>
      </c>
      <c r="HS109" s="32">
        <v>6769000</v>
      </c>
      <c r="HT109" s="32">
        <v>2981000</v>
      </c>
      <c r="HU109" s="32">
        <v>1415000</v>
      </c>
      <c r="HV109" s="32">
        <v>1988000</v>
      </c>
      <c r="HW109" s="32">
        <v>6942000</v>
      </c>
      <c r="HX109" s="140">
        <v>387000</v>
      </c>
      <c r="HY109" s="32">
        <v>1349854</v>
      </c>
      <c r="HZ109" s="32">
        <v>1545000</v>
      </c>
      <c r="IA109" s="32">
        <v>1325000</v>
      </c>
      <c r="IB109" s="32">
        <v>1845000</v>
      </c>
      <c r="IC109" s="32">
        <v>5309000</v>
      </c>
      <c r="ID109" s="32">
        <v>625000</v>
      </c>
      <c r="IE109" s="32">
        <v>4814990</v>
      </c>
      <c r="IF109" s="32">
        <v>750000</v>
      </c>
      <c r="IG109" s="32">
        <v>696000</v>
      </c>
      <c r="IH109" s="32">
        <v>370000</v>
      </c>
      <c r="II109" s="32">
        <v>0</v>
      </c>
      <c r="IJ109" s="140">
        <v>500000</v>
      </c>
      <c r="IK109" s="32"/>
      <c r="IL109" s="32"/>
      <c r="IM109" s="32"/>
      <c r="IN109" s="32"/>
      <c r="IO109" s="32"/>
      <c r="IP109" s="32"/>
      <c r="IQ109" s="32"/>
      <c r="IR109" s="32"/>
      <c r="IS109" s="32"/>
    </row>
    <row r="110" spans="1:271" s="141" customFormat="1" ht="14.25" customHeight="1" x14ac:dyDescent="0.35">
      <c r="A110" s="219" t="s">
        <v>308</v>
      </c>
      <c r="IJ110" s="231"/>
    </row>
    <row r="111" spans="1:271" s="30" customFormat="1" ht="14.25" customHeight="1" x14ac:dyDescent="0.35">
      <c r="A111" s="202"/>
      <c r="IC111" s="30" t="s">
        <v>47</v>
      </c>
      <c r="ID111" s="30" t="s">
        <v>48</v>
      </c>
      <c r="IE111" s="30" t="s">
        <v>49</v>
      </c>
      <c r="IF111" s="30" t="s">
        <v>50</v>
      </c>
      <c r="IG111" s="30" t="s">
        <v>4</v>
      </c>
      <c r="IH111" s="30" t="s">
        <v>51</v>
      </c>
      <c r="II111" s="30" t="s">
        <v>386</v>
      </c>
      <c r="IJ111" s="228" t="s">
        <v>53</v>
      </c>
      <c r="IK111" s="30" t="s">
        <v>54</v>
      </c>
      <c r="IL111" s="30" t="s">
        <v>55</v>
      </c>
      <c r="IM111" s="30" t="s">
        <v>56</v>
      </c>
      <c r="IN111" s="30" t="s">
        <v>46</v>
      </c>
    </row>
    <row r="112" spans="1:271" ht="14.25" customHeight="1" x14ac:dyDescent="0.35">
      <c r="A112" s="206">
        <v>2009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IB112">
        <v>2009</v>
      </c>
      <c r="IC112">
        <v>213.32</v>
      </c>
      <c r="ID112">
        <v>203.73</v>
      </c>
      <c r="IE112">
        <v>202.1</v>
      </c>
      <c r="IF112">
        <v>215.98</v>
      </c>
      <c r="IG112">
        <v>196.85</v>
      </c>
      <c r="IH112">
        <v>205.7</v>
      </c>
      <c r="II112">
        <v>202.33</v>
      </c>
      <c r="IJ112" s="144">
        <v>207.43</v>
      </c>
      <c r="IK112">
        <v>189.5</v>
      </c>
      <c r="IL112">
        <v>167.37</v>
      </c>
      <c r="IM112">
        <v>186.35</v>
      </c>
      <c r="IN112">
        <v>211.52</v>
      </c>
      <c r="IO112" s="232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</row>
    <row r="113" spans="1:271" ht="14.25" customHeight="1" x14ac:dyDescent="0.35">
      <c r="A113" s="206">
        <v>2010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IB113">
        <v>2010</v>
      </c>
      <c r="IC113">
        <v>200.29</v>
      </c>
      <c r="ID113">
        <v>178.04</v>
      </c>
      <c r="IE113">
        <v>176.08</v>
      </c>
      <c r="IF113">
        <v>188.89</v>
      </c>
      <c r="IG113">
        <v>211.08</v>
      </c>
      <c r="IH113">
        <v>187.99</v>
      </c>
      <c r="II113">
        <v>191.37</v>
      </c>
      <c r="IJ113" s="144">
        <v>182.79</v>
      </c>
      <c r="IK113">
        <v>189.73</v>
      </c>
      <c r="IL113">
        <v>192.71</v>
      </c>
      <c r="IM113">
        <v>177.07</v>
      </c>
      <c r="IN113">
        <v>180.9</v>
      </c>
      <c r="IO113" s="232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  <c r="JE113" s="182"/>
      <c r="JF113" s="182"/>
      <c r="JG113" s="182"/>
      <c r="JH113" s="182"/>
      <c r="JI113" s="182"/>
      <c r="JJ113" s="182"/>
      <c r="JK113" s="182"/>
    </row>
    <row r="114" spans="1:271" ht="14.25" customHeight="1" x14ac:dyDescent="0.35">
      <c r="A114" s="206">
        <v>2011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IB114">
        <v>2011</v>
      </c>
      <c r="IC114">
        <v>185.85</v>
      </c>
      <c r="ID114">
        <v>183.74</v>
      </c>
      <c r="IE114">
        <v>197.21</v>
      </c>
      <c r="IF114">
        <v>183.15</v>
      </c>
      <c r="IG114">
        <v>186.97</v>
      </c>
      <c r="IH114">
        <v>162.72999999999999</v>
      </c>
      <c r="II114">
        <v>162.08000000000001</v>
      </c>
      <c r="IJ114" s="144">
        <v>162.25</v>
      </c>
      <c r="IK114">
        <v>177.71</v>
      </c>
      <c r="IL114">
        <v>155.44</v>
      </c>
      <c r="IM114">
        <v>175.24</v>
      </c>
      <c r="IN114">
        <v>165.95</v>
      </c>
      <c r="IO114" s="232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  <c r="JE114" s="182"/>
      <c r="JF114" s="182"/>
      <c r="JG114" s="182"/>
      <c r="JH114" s="182"/>
      <c r="JI114" s="182"/>
      <c r="JJ114" s="182"/>
      <c r="JK114" s="182"/>
    </row>
    <row r="115" spans="1:271" ht="14.25" customHeight="1" x14ac:dyDescent="0.35">
      <c r="A115" s="206">
        <v>2012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IB115">
        <v>2012</v>
      </c>
      <c r="IC115">
        <v>163.74</v>
      </c>
      <c r="ID115">
        <v>158.38999999999999</v>
      </c>
      <c r="IE115">
        <v>177.35</v>
      </c>
      <c r="IF115">
        <v>176.04</v>
      </c>
      <c r="IG115">
        <v>171.77</v>
      </c>
      <c r="IH115">
        <v>158.62</v>
      </c>
      <c r="II115">
        <v>158.85</v>
      </c>
      <c r="IJ115" s="144">
        <v>163.63999999999999</v>
      </c>
      <c r="IK115">
        <v>158.21</v>
      </c>
      <c r="IL115">
        <v>169.43</v>
      </c>
      <c r="IM115">
        <v>183.21</v>
      </c>
      <c r="IN115">
        <v>178.99</v>
      </c>
      <c r="IO115" s="232"/>
      <c r="IP115" s="182"/>
      <c r="IQ115" s="182"/>
      <c r="IR115" s="182"/>
      <c r="IS115" s="182"/>
      <c r="IT115" s="182"/>
      <c r="IU115" s="182"/>
      <c r="IV115" s="182"/>
      <c r="IW115" s="182"/>
      <c r="IX115" s="182"/>
      <c r="IY115" s="182"/>
      <c r="IZ115" s="182"/>
      <c r="JA115" s="182"/>
      <c r="JB115" s="182"/>
      <c r="JC115" s="182"/>
      <c r="JD115" s="182"/>
      <c r="JE115" s="182"/>
      <c r="JF115" s="182"/>
      <c r="JG115" s="182"/>
      <c r="JH115" s="182"/>
      <c r="JI115" s="182"/>
      <c r="JJ115" s="182"/>
      <c r="JK115" s="182"/>
    </row>
    <row r="116" spans="1:271" ht="14.25" customHeight="1" x14ac:dyDescent="0.35">
      <c r="A116" s="206">
        <v>2013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IB116">
        <v>2013</v>
      </c>
      <c r="IC116">
        <v>153.63</v>
      </c>
      <c r="ID116">
        <v>143.28</v>
      </c>
      <c r="IE116">
        <v>167.48</v>
      </c>
      <c r="IF116">
        <v>156.33000000000001</v>
      </c>
      <c r="IG116">
        <v>182.69</v>
      </c>
      <c r="IH116">
        <v>165.93</v>
      </c>
      <c r="II116">
        <v>167.24</v>
      </c>
      <c r="IJ116" s="144">
        <v>172.27</v>
      </c>
      <c r="IK116">
        <v>163.34</v>
      </c>
      <c r="IL116">
        <v>181.41</v>
      </c>
      <c r="IM116">
        <v>173.15</v>
      </c>
      <c r="IN116">
        <v>172.22</v>
      </c>
      <c r="IO116" s="232"/>
      <c r="IP116" s="182"/>
      <c r="IQ116" s="182"/>
      <c r="IR116" s="182"/>
      <c r="IS116" s="182"/>
      <c r="IT116" s="182"/>
      <c r="IU116" s="182"/>
      <c r="IV116" s="182"/>
      <c r="IW116" s="182"/>
      <c r="IX116" s="182"/>
      <c r="IY116" s="182"/>
      <c r="IZ116" s="182"/>
      <c r="JA116" s="182"/>
      <c r="JB116" s="182"/>
      <c r="JC116" s="182"/>
      <c r="JD116" s="182"/>
      <c r="JE116" s="182"/>
      <c r="JF116" s="182"/>
      <c r="JG116" s="182"/>
      <c r="JH116" s="182"/>
      <c r="JI116" s="182"/>
      <c r="JJ116" s="182"/>
      <c r="JK116" s="182"/>
    </row>
    <row r="117" spans="1:271" ht="14.25" customHeight="1" x14ac:dyDescent="0.35">
      <c r="A117" s="206">
        <v>2014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IB117">
        <v>2014</v>
      </c>
      <c r="IC117">
        <v>169.84</v>
      </c>
      <c r="ID117">
        <v>165.27</v>
      </c>
      <c r="IE117">
        <v>164.02</v>
      </c>
      <c r="IF117">
        <v>175</v>
      </c>
      <c r="IG117">
        <v>180.33</v>
      </c>
      <c r="IH117">
        <v>175.67</v>
      </c>
      <c r="II117">
        <v>159.03</v>
      </c>
      <c r="IJ117" s="144">
        <v>164.11</v>
      </c>
      <c r="IK117">
        <v>170.42</v>
      </c>
      <c r="IL117">
        <v>177.12</v>
      </c>
      <c r="IM117">
        <v>181.19</v>
      </c>
      <c r="IN117">
        <v>179.21</v>
      </c>
      <c r="IO117" s="232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  <c r="JE117" s="182"/>
      <c r="JF117" s="182"/>
      <c r="JG117" s="182"/>
      <c r="JH117" s="182"/>
      <c r="JI117" s="182"/>
      <c r="JJ117" s="182"/>
      <c r="JK117" s="182"/>
    </row>
    <row r="118" spans="1:271" ht="14.25" customHeight="1" x14ac:dyDescent="0.35">
      <c r="A118" s="206">
        <v>2015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4"/>
      <c r="BA118" s="4"/>
      <c r="BB118" s="4"/>
      <c r="BC118" s="4"/>
      <c r="BD118" s="4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IB118">
        <v>2015</v>
      </c>
      <c r="IC118">
        <v>164.68</v>
      </c>
      <c r="ID118">
        <v>181.32</v>
      </c>
      <c r="IE118">
        <v>179.89</v>
      </c>
      <c r="IF118">
        <v>184.31</v>
      </c>
      <c r="IG118">
        <v>177.38</v>
      </c>
      <c r="IH118">
        <v>176.27</v>
      </c>
      <c r="II118">
        <v>166.99</v>
      </c>
      <c r="IJ118" s="144">
        <v>172.72</v>
      </c>
      <c r="IK118">
        <v>177.21</v>
      </c>
      <c r="IL118">
        <v>176.75</v>
      </c>
      <c r="IM118">
        <v>177.87</v>
      </c>
      <c r="IN118">
        <v>183.29</v>
      </c>
      <c r="IO118" s="232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  <c r="JE118" s="182"/>
      <c r="JF118" s="182"/>
      <c r="JG118" s="182"/>
      <c r="JH118" s="182"/>
      <c r="JI118" s="182"/>
      <c r="JJ118" s="182"/>
      <c r="JK118" s="182"/>
    </row>
    <row r="119" spans="1:271" ht="14.25" customHeight="1" x14ac:dyDescent="0.35">
      <c r="A119" s="206">
        <v>2016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4"/>
      <c r="BA119" s="4"/>
      <c r="BB119" s="4"/>
      <c r="BC119" s="4"/>
      <c r="BD119" s="4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IB119">
        <v>2016</v>
      </c>
      <c r="IC119">
        <v>187.52</v>
      </c>
      <c r="ID119">
        <v>182.08</v>
      </c>
      <c r="IE119">
        <v>180.7</v>
      </c>
      <c r="IF119">
        <v>183.47</v>
      </c>
      <c r="IG119">
        <v>184.88</v>
      </c>
      <c r="IH119">
        <v>176.61</v>
      </c>
      <c r="II119">
        <v>181.42</v>
      </c>
      <c r="IJ119" s="144">
        <v>182.96</v>
      </c>
      <c r="IK119">
        <v>180.63</v>
      </c>
      <c r="IL119">
        <v>179.36</v>
      </c>
      <c r="IM119">
        <v>187.09</v>
      </c>
      <c r="IN119">
        <v>188.42</v>
      </c>
      <c r="IO119" s="232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  <c r="JE119" s="182"/>
      <c r="JF119" s="182"/>
      <c r="JG119" s="182"/>
      <c r="JH119" s="182"/>
      <c r="JI119" s="182"/>
      <c r="JJ119" s="182"/>
      <c r="JK119" s="182"/>
    </row>
    <row r="120" spans="1:271" ht="14.25" customHeight="1" x14ac:dyDescent="0.35">
      <c r="A120" s="192">
        <v>2017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4"/>
      <c r="BA120" s="4"/>
      <c r="BB120" s="4"/>
      <c r="BC120" s="4"/>
      <c r="BD120" s="4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IB120">
        <v>2017</v>
      </c>
      <c r="IC120">
        <v>188.33</v>
      </c>
      <c r="ID120">
        <v>190</v>
      </c>
      <c r="IE120">
        <v>186.32</v>
      </c>
      <c r="IF120">
        <v>194.52</v>
      </c>
      <c r="IG120">
        <v>186.88</v>
      </c>
      <c r="IH120">
        <v>199.37</v>
      </c>
      <c r="II120">
        <v>192.57</v>
      </c>
      <c r="IJ120" s="144">
        <v>187.96</v>
      </c>
      <c r="IK120">
        <v>193.7</v>
      </c>
      <c r="IL120">
        <v>178.97</v>
      </c>
      <c r="IM120">
        <v>197.64</v>
      </c>
      <c r="IN120">
        <v>205.61</v>
      </c>
      <c r="IO120" s="232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  <c r="JE120" s="182"/>
      <c r="JF120" s="182"/>
      <c r="JG120" s="182"/>
      <c r="JH120" s="182"/>
      <c r="JI120" s="182"/>
      <c r="JJ120" s="182"/>
      <c r="JK120" s="182"/>
    </row>
    <row r="121" spans="1:271" ht="14.25" customHeight="1" x14ac:dyDescent="0.35">
      <c r="A121" s="192">
        <v>2018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4"/>
      <c r="BA121" s="4"/>
      <c r="BB121" s="4"/>
      <c r="BC121" s="4"/>
      <c r="BD121" s="4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IB121">
        <v>2018</v>
      </c>
      <c r="IC121">
        <v>188.25</v>
      </c>
      <c r="ID121">
        <v>199.07</v>
      </c>
      <c r="IE121">
        <v>192.74</v>
      </c>
      <c r="IF121">
        <v>197.21</v>
      </c>
      <c r="IG121">
        <v>190.2</v>
      </c>
      <c r="IH121">
        <v>201.49</v>
      </c>
      <c r="II121">
        <v>192.05</v>
      </c>
      <c r="IJ121" s="144">
        <v>196.28</v>
      </c>
      <c r="IK121">
        <v>191.31</v>
      </c>
      <c r="IL121">
        <v>200.35</v>
      </c>
      <c r="IM121">
        <v>199.4</v>
      </c>
      <c r="IN121">
        <v>211.82</v>
      </c>
      <c r="IO121" s="232"/>
      <c r="IP121" s="182"/>
      <c r="IQ121" s="182"/>
      <c r="IR121" s="182"/>
      <c r="IS121" s="182"/>
      <c r="IT121" s="182"/>
      <c r="IU121" s="182"/>
      <c r="IV121" s="182"/>
      <c r="IW121" s="182"/>
      <c r="IX121" s="182"/>
      <c r="IY121" s="182"/>
      <c r="IZ121" s="182"/>
      <c r="JA121" s="182"/>
      <c r="JB121" s="182"/>
      <c r="JC121" s="182"/>
      <c r="JD121" s="182"/>
      <c r="JE121" s="182"/>
      <c r="JF121" s="182"/>
      <c r="JG121" s="182"/>
      <c r="JH121" s="182"/>
      <c r="JI121" s="182"/>
      <c r="JJ121" s="182"/>
      <c r="JK121" s="182"/>
    </row>
    <row r="122" spans="1:271" ht="14.25" customHeight="1" x14ac:dyDescent="0.35">
      <c r="A122" s="192">
        <v>2019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4"/>
      <c r="BA122" s="4"/>
      <c r="BB122" s="4"/>
      <c r="BC122" s="4"/>
      <c r="BD122" s="4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IB122">
        <v>2019</v>
      </c>
      <c r="IC122">
        <v>193.75</v>
      </c>
      <c r="ID122">
        <v>184.26</v>
      </c>
      <c r="IE122">
        <v>205.74</v>
      </c>
      <c r="IF122">
        <v>193.05</v>
      </c>
      <c r="IG122">
        <v>193.44</v>
      </c>
      <c r="IH122">
        <v>195.42</v>
      </c>
      <c r="II122">
        <v>184.67</v>
      </c>
      <c r="IJ122" s="144">
        <v>204.31</v>
      </c>
      <c r="IK122">
        <v>195.19</v>
      </c>
      <c r="IL122">
        <v>197.75</v>
      </c>
      <c r="IM122">
        <v>206.55</v>
      </c>
      <c r="IN122">
        <v>203.06</v>
      </c>
      <c r="IO122" s="232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  <c r="JE122" s="182"/>
      <c r="JF122" s="182"/>
      <c r="JG122" s="182"/>
      <c r="JH122" s="182"/>
      <c r="JI122" s="182"/>
      <c r="JJ122" s="182"/>
      <c r="JK122" s="182"/>
    </row>
    <row r="123" spans="1:271" ht="14.25" customHeight="1" x14ac:dyDescent="0.35">
      <c r="A123" s="192">
        <v>2020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4"/>
      <c r="BA123" s="4"/>
      <c r="BB123" s="4"/>
      <c r="BC123" s="4"/>
      <c r="BD123" s="4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IB123">
        <v>2020</v>
      </c>
      <c r="IC123">
        <v>196.69</v>
      </c>
      <c r="ID123">
        <v>195.26</v>
      </c>
      <c r="IE123">
        <v>207.95</v>
      </c>
      <c r="IF123">
        <v>209.44</v>
      </c>
      <c r="IG123">
        <v>198.29</v>
      </c>
      <c r="IH123">
        <v>194.29</v>
      </c>
      <c r="II123">
        <v>209.22</v>
      </c>
      <c r="IJ123" s="144">
        <v>213.24</v>
      </c>
      <c r="IK123">
        <v>162.47999999999999</v>
      </c>
      <c r="IL123">
        <v>229.99</v>
      </c>
      <c r="IM123">
        <v>236.69</v>
      </c>
      <c r="IN123">
        <v>242.66</v>
      </c>
      <c r="IO123" s="232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  <c r="JE123" s="182"/>
      <c r="JF123" s="182"/>
      <c r="JG123" s="182"/>
      <c r="JH123" s="182"/>
      <c r="JI123" s="182"/>
      <c r="JJ123" s="182"/>
      <c r="JK123" s="182"/>
    </row>
    <row r="124" spans="1:271" ht="14.25" customHeight="1" x14ac:dyDescent="0.35">
      <c r="A124" s="192">
        <v>2021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4"/>
      <c r="BA124" s="4"/>
      <c r="BB124" s="4"/>
      <c r="BC124" s="4"/>
      <c r="BD124" s="4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IB124">
        <v>2021</v>
      </c>
      <c r="IC124">
        <v>237.52</v>
      </c>
      <c r="ID124">
        <v>245.52</v>
      </c>
      <c r="IE124">
        <v>252.33</v>
      </c>
      <c r="IF124">
        <v>255.75</v>
      </c>
      <c r="IG124">
        <v>262.18</v>
      </c>
      <c r="IH124">
        <v>275.73</v>
      </c>
      <c r="II124">
        <v>268.08999999999997</v>
      </c>
      <c r="IJ124" s="144">
        <v>281.8</v>
      </c>
      <c r="IK124">
        <v>290.67</v>
      </c>
      <c r="IL124">
        <v>289.16000000000003</v>
      </c>
      <c r="IM124">
        <v>297.16000000000003</v>
      </c>
      <c r="IN124">
        <v>302.05</v>
      </c>
      <c r="IO124" s="232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  <c r="JE124" s="182"/>
      <c r="JF124" s="182"/>
      <c r="JG124" s="182"/>
      <c r="JH124" s="182"/>
      <c r="JI124" s="182"/>
      <c r="JJ124" s="182"/>
      <c r="JK124" s="182"/>
    </row>
    <row r="125" spans="1:271" ht="14.25" customHeight="1" x14ac:dyDescent="0.35">
      <c r="A125" s="192">
        <v>2022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4"/>
      <c r="BA125" s="4"/>
      <c r="BB125" s="4"/>
      <c r="BC125" s="4"/>
      <c r="BD125" s="4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IB125">
        <v>2022</v>
      </c>
      <c r="IC125">
        <v>310.64</v>
      </c>
      <c r="ID125">
        <v>340.41</v>
      </c>
      <c r="IE125">
        <v>319.95</v>
      </c>
      <c r="IF125">
        <v>342.32</v>
      </c>
      <c r="IG125">
        <v>335.53</v>
      </c>
      <c r="IH125">
        <v>331.96</v>
      </c>
      <c r="II125">
        <v>331.11</v>
      </c>
      <c r="IJ125" s="144">
        <v>318.64</v>
      </c>
      <c r="IK125">
        <v>337.83</v>
      </c>
      <c r="IL125">
        <v>336.67</v>
      </c>
      <c r="IM125">
        <v>311.29000000000002</v>
      </c>
      <c r="IN125">
        <v>320.14</v>
      </c>
      <c r="IO125" s="232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  <c r="JE125" s="182"/>
      <c r="JF125" s="182"/>
      <c r="JG125" s="182"/>
      <c r="JH125" s="182"/>
      <c r="JI125" s="182"/>
      <c r="JJ125" s="182"/>
      <c r="JK125" s="182"/>
    </row>
    <row r="126" spans="1:271" ht="14.25" customHeight="1" x14ac:dyDescent="0.35">
      <c r="A126" s="192">
        <v>2023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4"/>
      <c r="BA126" s="4"/>
      <c r="BB126" s="4"/>
      <c r="BC126" s="4"/>
      <c r="BD126" s="4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IB126">
        <v>2023</v>
      </c>
      <c r="IC126">
        <v>332.14</v>
      </c>
      <c r="ID126">
        <v>317.22000000000003</v>
      </c>
      <c r="IE126">
        <v>336.5</v>
      </c>
      <c r="IF126">
        <v>336.21</v>
      </c>
      <c r="IG126">
        <v>344.38</v>
      </c>
      <c r="IH126">
        <v>342.46</v>
      </c>
      <c r="II126">
        <v>311.95999999999998</v>
      </c>
      <c r="IJ126" s="144">
        <v>317.32</v>
      </c>
      <c r="IK126" s="182"/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  <c r="JE126" s="182"/>
      <c r="JF126" s="182"/>
      <c r="JG126" s="182"/>
      <c r="JH126" s="182"/>
      <c r="JI126" s="182"/>
      <c r="JJ126" s="182"/>
      <c r="JK126" s="182"/>
    </row>
    <row r="127" spans="1:271" s="97" customFormat="1" ht="14.25" customHeight="1" x14ac:dyDescent="0.35">
      <c r="A127" s="220" t="s">
        <v>309</v>
      </c>
      <c r="W127" s="97" t="e">
        <f>W62+#REF!+#REF!</f>
        <v>#REF!</v>
      </c>
      <c r="AA127" s="97">
        <v>301984</v>
      </c>
      <c r="AC127" s="97">
        <v>235000</v>
      </c>
      <c r="IJ127" s="227"/>
    </row>
    <row r="128" spans="1:271" s="30" customFormat="1" ht="14.25" customHeight="1" x14ac:dyDescent="0.35">
      <c r="A128" s="202"/>
      <c r="AA128" s="30">
        <v>306442</v>
      </c>
      <c r="AC128" s="30">
        <v>235000</v>
      </c>
      <c r="IC128" s="30" t="s">
        <v>0</v>
      </c>
      <c r="ID128" s="30" t="s">
        <v>1</v>
      </c>
      <c r="IE128" s="30" t="s">
        <v>2</v>
      </c>
      <c r="IF128" s="30" t="s">
        <v>3</v>
      </c>
      <c r="IG128" s="30" t="s">
        <v>4</v>
      </c>
      <c r="IH128" s="30" t="s">
        <v>5</v>
      </c>
      <c r="II128" s="30" t="s">
        <v>7</v>
      </c>
      <c r="IJ128" s="228" t="s">
        <v>7</v>
      </c>
      <c r="IK128" s="30" t="s">
        <v>8</v>
      </c>
      <c r="IL128" s="30" t="s">
        <v>9</v>
      </c>
      <c r="IM128" s="30" t="s">
        <v>10</v>
      </c>
      <c r="IN128" s="30" t="s">
        <v>11</v>
      </c>
    </row>
    <row r="129" spans="1:248" ht="14.25" hidden="1" customHeight="1" x14ac:dyDescent="0.3">
      <c r="A129" s="201">
        <v>2006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IC129">
        <v>163</v>
      </c>
      <c r="IJ129" s="144"/>
    </row>
    <row r="130" spans="1:248" ht="14.25" hidden="1" customHeight="1" x14ac:dyDescent="0.3">
      <c r="A130" s="201">
        <v>2007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IC130">
        <v>199</v>
      </c>
      <c r="IJ130" s="144"/>
    </row>
    <row r="131" spans="1:248" ht="14.25" hidden="1" customHeight="1" x14ac:dyDescent="0.3">
      <c r="A131" s="201">
        <v>2008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IC131">
        <v>195</v>
      </c>
      <c r="IJ131" s="144"/>
    </row>
    <row r="132" spans="1:248" ht="14.25" hidden="1" customHeight="1" x14ac:dyDescent="0.3">
      <c r="A132" s="201">
        <v>2009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IC132">
        <v>192</v>
      </c>
      <c r="IJ132" s="144"/>
    </row>
    <row r="133" spans="1:248" ht="14.25" hidden="1" customHeight="1" x14ac:dyDescent="0.3">
      <c r="A133" s="192">
        <v>2010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IC133">
        <v>229</v>
      </c>
      <c r="IJ133" s="144"/>
    </row>
    <row r="134" spans="1:248" ht="14.25" hidden="1" customHeight="1" x14ac:dyDescent="0.3">
      <c r="A134" s="192">
        <v>2011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IC134">
        <v>197</v>
      </c>
      <c r="IJ134" s="144"/>
    </row>
    <row r="135" spans="1:248" ht="14.25" hidden="1" customHeight="1" x14ac:dyDescent="0.3">
      <c r="A135" s="201">
        <v>2012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IC135">
        <v>273</v>
      </c>
      <c r="IJ135" s="144"/>
    </row>
    <row r="136" spans="1:248" ht="14.25" customHeight="1" x14ac:dyDescent="0.35">
      <c r="A136" s="192">
        <v>2013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4"/>
      <c r="BA136" s="4"/>
      <c r="BB136" s="4"/>
      <c r="BC136" s="4"/>
      <c r="BD136" s="4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IB136">
        <v>2013</v>
      </c>
      <c r="IC136">
        <v>0</v>
      </c>
      <c r="ID136">
        <v>178</v>
      </c>
      <c r="IE136">
        <v>201</v>
      </c>
      <c r="IF136">
        <v>246</v>
      </c>
      <c r="IG136">
        <v>215</v>
      </c>
      <c r="IH136">
        <v>213</v>
      </c>
      <c r="II136">
        <v>232</v>
      </c>
      <c r="IJ136" s="144">
        <v>219</v>
      </c>
      <c r="IK136">
        <v>231</v>
      </c>
      <c r="IL136">
        <v>237</v>
      </c>
      <c r="IM136">
        <v>212</v>
      </c>
      <c r="IN136">
        <v>216</v>
      </c>
    </row>
    <row r="137" spans="1:248" ht="14.25" customHeight="1" x14ac:dyDescent="0.35">
      <c r="A137" s="206">
        <v>2014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4"/>
      <c r="BA137" s="4"/>
      <c r="BB137" s="4"/>
      <c r="BC137" s="4"/>
      <c r="BD137" s="4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IB137">
        <v>2014</v>
      </c>
      <c r="IC137">
        <v>206</v>
      </c>
      <c r="ID137">
        <v>202</v>
      </c>
      <c r="IE137">
        <v>206</v>
      </c>
      <c r="IF137">
        <v>231</v>
      </c>
      <c r="IG137">
        <v>212</v>
      </c>
      <c r="IH137">
        <v>227</v>
      </c>
      <c r="II137">
        <v>218</v>
      </c>
      <c r="IJ137" s="144">
        <v>191</v>
      </c>
      <c r="IK137">
        <v>199</v>
      </c>
      <c r="IL137">
        <v>212</v>
      </c>
      <c r="IM137">
        <v>205</v>
      </c>
      <c r="IN137">
        <v>234</v>
      </c>
    </row>
    <row r="138" spans="1:248" ht="14.25" customHeight="1" x14ac:dyDescent="0.35">
      <c r="A138" s="206">
        <v>2015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4"/>
      <c r="BA138" s="4"/>
      <c r="BB138" s="4"/>
      <c r="BC138" s="4"/>
      <c r="BD138" s="4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IB138">
        <v>2015</v>
      </c>
      <c r="IC138">
        <v>237</v>
      </c>
      <c r="ID138">
        <v>233</v>
      </c>
      <c r="IE138">
        <v>212</v>
      </c>
      <c r="IF138">
        <v>237</v>
      </c>
      <c r="IG138">
        <v>197</v>
      </c>
      <c r="IH138">
        <v>218</v>
      </c>
      <c r="II138">
        <v>212</v>
      </c>
      <c r="IJ138" s="144">
        <v>190</v>
      </c>
      <c r="IK138">
        <v>215</v>
      </c>
      <c r="IL138">
        <v>235</v>
      </c>
      <c r="IM138">
        <v>216</v>
      </c>
      <c r="IN138">
        <v>216</v>
      </c>
    </row>
    <row r="139" spans="1:248" ht="14.25" customHeight="1" x14ac:dyDescent="0.35">
      <c r="A139" s="206">
        <v>2016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4"/>
      <c r="BA139" s="4"/>
      <c r="BB139" s="4"/>
      <c r="BC139" s="4"/>
      <c r="BD139" s="4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IB139">
        <v>2016</v>
      </c>
      <c r="IC139">
        <v>214</v>
      </c>
      <c r="ID139">
        <v>197</v>
      </c>
      <c r="IE139">
        <v>198</v>
      </c>
      <c r="IF139">
        <v>207</v>
      </c>
      <c r="IG139">
        <v>209</v>
      </c>
      <c r="IH139">
        <v>182</v>
      </c>
      <c r="II139">
        <v>224</v>
      </c>
      <c r="IJ139" s="144">
        <v>197</v>
      </c>
      <c r="IK139">
        <v>203</v>
      </c>
      <c r="IL139">
        <v>185</v>
      </c>
      <c r="IM139">
        <v>254</v>
      </c>
      <c r="IN139">
        <v>211</v>
      </c>
    </row>
    <row r="140" spans="1:248" ht="14.25" customHeight="1" x14ac:dyDescent="0.35">
      <c r="A140" s="192">
        <v>2017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4"/>
      <c r="BA140" s="4"/>
      <c r="BB140" s="4"/>
      <c r="BC140" s="4"/>
      <c r="BD140" s="4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IB140">
        <v>2017</v>
      </c>
      <c r="IC140">
        <v>223</v>
      </c>
      <c r="ID140">
        <v>191</v>
      </c>
      <c r="IE140">
        <v>192</v>
      </c>
      <c r="IF140">
        <v>160</v>
      </c>
      <c r="IG140">
        <v>135</v>
      </c>
      <c r="IH140">
        <v>137</v>
      </c>
      <c r="II140">
        <v>119</v>
      </c>
      <c r="IJ140" s="144">
        <v>142</v>
      </c>
      <c r="IK140">
        <v>120</v>
      </c>
      <c r="IL140">
        <v>147</v>
      </c>
      <c r="IM140">
        <v>141</v>
      </c>
      <c r="IN140">
        <v>120</v>
      </c>
    </row>
    <row r="141" spans="1:248" ht="14.25" customHeight="1" x14ac:dyDescent="0.35">
      <c r="A141" s="192">
        <v>2018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4"/>
      <c r="BA141" s="4"/>
      <c r="BB141" s="4"/>
      <c r="BC141" s="4"/>
      <c r="BD141" s="4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IB141">
        <v>2018</v>
      </c>
      <c r="IC141">
        <v>170</v>
      </c>
      <c r="ID141">
        <v>117</v>
      </c>
      <c r="IE141">
        <v>123</v>
      </c>
      <c r="IF141">
        <v>133</v>
      </c>
      <c r="IG141">
        <v>132</v>
      </c>
      <c r="IH141">
        <v>126</v>
      </c>
      <c r="II141">
        <v>129</v>
      </c>
      <c r="IJ141" s="144">
        <v>137</v>
      </c>
      <c r="IK141">
        <v>110</v>
      </c>
      <c r="IL141">
        <v>117</v>
      </c>
      <c r="IM141">
        <v>118</v>
      </c>
      <c r="IN141">
        <v>110</v>
      </c>
    </row>
    <row r="142" spans="1:248" ht="14.25" customHeight="1" x14ac:dyDescent="0.35">
      <c r="A142" s="192">
        <v>2019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4"/>
      <c r="BA142" s="4"/>
      <c r="BB142" s="4"/>
      <c r="BC142" s="4"/>
      <c r="BD142" s="4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IB142">
        <v>2019</v>
      </c>
      <c r="IC142">
        <v>104</v>
      </c>
      <c r="ID142">
        <v>122</v>
      </c>
      <c r="IE142">
        <v>106</v>
      </c>
      <c r="IF142">
        <v>118</v>
      </c>
      <c r="IG142">
        <v>108</v>
      </c>
      <c r="IH142">
        <v>127</v>
      </c>
      <c r="II142">
        <v>119</v>
      </c>
      <c r="IJ142" s="144">
        <v>136</v>
      </c>
      <c r="IK142">
        <v>112</v>
      </c>
      <c r="IL142">
        <v>103</v>
      </c>
      <c r="IM142">
        <v>111</v>
      </c>
      <c r="IN142">
        <v>125</v>
      </c>
    </row>
    <row r="143" spans="1:248" ht="14.25" customHeight="1" x14ac:dyDescent="0.35">
      <c r="A143" s="192">
        <v>2020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4"/>
      <c r="BA143" s="4"/>
      <c r="BB143" s="4"/>
      <c r="BC143" s="4"/>
      <c r="BD143" s="4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IB143">
        <v>2020</v>
      </c>
      <c r="IC143">
        <v>109</v>
      </c>
      <c r="ID143">
        <v>119</v>
      </c>
      <c r="IE143">
        <v>121</v>
      </c>
      <c r="IF143">
        <v>96</v>
      </c>
      <c r="IG143">
        <v>115</v>
      </c>
      <c r="IH143">
        <v>97</v>
      </c>
      <c r="II143">
        <v>126</v>
      </c>
      <c r="IJ143" s="144">
        <v>131</v>
      </c>
      <c r="IK143">
        <v>114</v>
      </c>
      <c r="IL143">
        <v>115</v>
      </c>
      <c r="IM143">
        <v>94</v>
      </c>
      <c r="IN143">
        <v>81</v>
      </c>
    </row>
    <row r="144" spans="1:248" ht="14.25" customHeight="1" x14ac:dyDescent="0.35">
      <c r="A144" s="192">
        <v>2021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4"/>
      <c r="BA144" s="4"/>
      <c r="BB144" s="4"/>
      <c r="BC144" s="4"/>
      <c r="BD144" s="4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IB144">
        <v>2021</v>
      </c>
      <c r="IC144">
        <v>92</v>
      </c>
      <c r="ID144">
        <v>71</v>
      </c>
      <c r="IE144">
        <v>71</v>
      </c>
      <c r="IF144">
        <v>52</v>
      </c>
      <c r="IG144">
        <v>51</v>
      </c>
      <c r="IH144">
        <v>46</v>
      </c>
      <c r="II144">
        <v>34</v>
      </c>
      <c r="IJ144" s="144">
        <v>41</v>
      </c>
      <c r="IK144">
        <v>28</v>
      </c>
      <c r="IL144">
        <v>38</v>
      </c>
      <c r="IM144">
        <v>47</v>
      </c>
      <c r="IN144">
        <v>50</v>
      </c>
    </row>
    <row r="145" spans="1:248" ht="14.25" customHeight="1" x14ac:dyDescent="0.3">
      <c r="A145" s="189">
        <v>2022</v>
      </c>
      <c r="IB145">
        <v>2022</v>
      </c>
      <c r="IC145">
        <v>44</v>
      </c>
      <c r="ID145">
        <v>43</v>
      </c>
      <c r="IE145">
        <v>39</v>
      </c>
      <c r="IF145">
        <v>38</v>
      </c>
      <c r="IG145">
        <v>27</v>
      </c>
      <c r="IH145">
        <v>23</v>
      </c>
      <c r="II145">
        <v>33</v>
      </c>
      <c r="IJ145" s="144">
        <v>27</v>
      </c>
      <c r="IK145">
        <v>35</v>
      </c>
      <c r="IL145">
        <v>39</v>
      </c>
      <c r="IM145">
        <v>49</v>
      </c>
      <c r="IN145">
        <v>51</v>
      </c>
    </row>
    <row r="146" spans="1:248" ht="14.25" customHeight="1" x14ac:dyDescent="0.3">
      <c r="A146" s="189">
        <v>2023</v>
      </c>
      <c r="IB146">
        <v>2023</v>
      </c>
      <c r="IC146">
        <v>64</v>
      </c>
      <c r="ID146">
        <v>55</v>
      </c>
      <c r="IE146">
        <v>64</v>
      </c>
      <c r="IF146">
        <v>45</v>
      </c>
      <c r="IG146">
        <v>53</v>
      </c>
      <c r="IH146">
        <v>50</v>
      </c>
      <c r="II146">
        <v>41</v>
      </c>
      <c r="IJ146" s="144">
        <v>38</v>
      </c>
    </row>
    <row r="147" spans="1:248" s="142" customFormat="1" ht="14.25" customHeight="1" x14ac:dyDescent="0.35">
      <c r="A147" s="221"/>
      <c r="IJ147" s="229"/>
    </row>
    <row r="148" spans="1:248" s="180" customFormat="1" ht="14.25" customHeight="1" x14ac:dyDescent="0.35">
      <c r="A148" s="222" t="s">
        <v>359</v>
      </c>
      <c r="W148" s="180" t="e">
        <f>W81+#REF!+#REF!</f>
        <v>#REF!</v>
      </c>
      <c r="AA148" s="180">
        <v>301984</v>
      </c>
      <c r="AC148" s="180">
        <v>235000</v>
      </c>
      <c r="IJ148" s="230"/>
    </row>
    <row r="149" spans="1:248" s="30" customFormat="1" ht="14.5" x14ac:dyDescent="0.35">
      <c r="A149" s="202"/>
      <c r="AA149" s="30">
        <v>306442</v>
      </c>
      <c r="AC149" s="30">
        <v>235000</v>
      </c>
      <c r="IC149" s="30" t="s">
        <v>0</v>
      </c>
      <c r="ID149" s="30" t="s">
        <v>1</v>
      </c>
      <c r="IE149" s="30" t="s">
        <v>2</v>
      </c>
      <c r="IF149" s="30" t="s">
        <v>3</v>
      </c>
      <c r="IG149" s="30" t="s">
        <v>4</v>
      </c>
      <c r="IH149" s="30" t="s">
        <v>5</v>
      </c>
      <c r="II149" s="30" t="s">
        <v>7</v>
      </c>
      <c r="IJ149" s="228" t="s">
        <v>7</v>
      </c>
      <c r="IK149" s="30" t="s">
        <v>8</v>
      </c>
      <c r="IL149" s="30" t="s">
        <v>9</v>
      </c>
      <c r="IM149" s="30" t="s">
        <v>10</v>
      </c>
      <c r="IN149" s="30" t="s">
        <v>11</v>
      </c>
    </row>
    <row r="150" spans="1:248" ht="14.5" x14ac:dyDescent="0.3">
      <c r="A150" s="201">
        <v>2007</v>
      </c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IC150">
        <v>163</v>
      </c>
      <c r="IJ150" s="144"/>
    </row>
    <row r="151" spans="1:248" ht="14.5" x14ac:dyDescent="0.3">
      <c r="A151" s="201">
        <v>2008</v>
      </c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IC151">
        <v>199</v>
      </c>
      <c r="IJ151" s="144"/>
    </row>
    <row r="152" spans="1:248" ht="14.5" x14ac:dyDescent="0.3">
      <c r="A152" s="201">
        <v>2009</v>
      </c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IC152">
        <v>195</v>
      </c>
      <c r="IJ152" s="144"/>
    </row>
    <row r="153" spans="1:248" ht="14.5" x14ac:dyDescent="0.3">
      <c r="A153" s="192">
        <v>2010</v>
      </c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IC153">
        <v>192</v>
      </c>
      <c r="IJ153" s="144"/>
    </row>
    <row r="154" spans="1:248" ht="14.5" x14ac:dyDescent="0.3">
      <c r="A154" s="192">
        <v>2011</v>
      </c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IC154">
        <v>229</v>
      </c>
      <c r="IJ154" s="144"/>
    </row>
    <row r="155" spans="1:248" ht="14.5" x14ac:dyDescent="0.3">
      <c r="A155" s="201">
        <v>2012</v>
      </c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IC155">
        <v>197</v>
      </c>
      <c r="IJ155" s="144"/>
    </row>
    <row r="156" spans="1:248" ht="14.5" x14ac:dyDescent="0.3">
      <c r="A156" s="192">
        <v>2017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IB156">
        <v>2017</v>
      </c>
      <c r="IC156">
        <v>244</v>
      </c>
      <c r="ID156">
        <v>284</v>
      </c>
      <c r="IE156">
        <v>238</v>
      </c>
      <c r="IF156">
        <v>235</v>
      </c>
      <c r="IG156">
        <v>284</v>
      </c>
      <c r="IH156">
        <v>196</v>
      </c>
      <c r="II156">
        <v>304</v>
      </c>
      <c r="IJ156" s="144">
        <v>192</v>
      </c>
      <c r="IK156">
        <v>351</v>
      </c>
      <c r="IL156">
        <v>247</v>
      </c>
      <c r="IM156">
        <v>166</v>
      </c>
      <c r="IN156">
        <v>196</v>
      </c>
    </row>
    <row r="157" spans="1:248" ht="14.5" x14ac:dyDescent="0.3">
      <c r="A157" s="192">
        <v>2018</v>
      </c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IB157">
        <v>2018</v>
      </c>
      <c r="IC157">
        <v>296</v>
      </c>
      <c r="ID157">
        <v>172</v>
      </c>
      <c r="IE157">
        <v>200</v>
      </c>
      <c r="IF157">
        <v>311</v>
      </c>
      <c r="IG157">
        <v>249</v>
      </c>
      <c r="IH157">
        <v>246</v>
      </c>
      <c r="II157">
        <v>200</v>
      </c>
      <c r="IJ157" s="144">
        <v>173</v>
      </c>
      <c r="IK157">
        <v>164</v>
      </c>
      <c r="IL157">
        <v>327</v>
      </c>
      <c r="IM157">
        <v>401</v>
      </c>
      <c r="IN157">
        <v>203</v>
      </c>
    </row>
    <row r="158" spans="1:248" ht="14.25" customHeight="1" x14ac:dyDescent="0.3">
      <c r="A158" s="192">
        <v>2019</v>
      </c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IB158">
        <v>2019</v>
      </c>
      <c r="IC158">
        <v>141</v>
      </c>
      <c r="ID158">
        <v>224</v>
      </c>
      <c r="IE158">
        <v>162</v>
      </c>
      <c r="IF158">
        <v>279</v>
      </c>
      <c r="IG158">
        <v>253</v>
      </c>
      <c r="IH158">
        <v>195</v>
      </c>
      <c r="II158">
        <v>237</v>
      </c>
      <c r="IJ158" s="144">
        <v>370</v>
      </c>
      <c r="IK158">
        <v>195</v>
      </c>
      <c r="IL158">
        <v>181</v>
      </c>
      <c r="IM158">
        <v>145</v>
      </c>
      <c r="IN158">
        <v>245</v>
      </c>
    </row>
    <row r="159" spans="1:248" ht="14.25" customHeight="1" x14ac:dyDescent="0.3">
      <c r="A159" s="192">
        <v>2020</v>
      </c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IB159">
        <v>2020</v>
      </c>
      <c r="IC159">
        <v>174</v>
      </c>
      <c r="ID159">
        <v>104</v>
      </c>
      <c r="IE159">
        <v>195</v>
      </c>
      <c r="IF159">
        <v>189</v>
      </c>
      <c r="IG159">
        <v>150</v>
      </c>
      <c r="IH159">
        <v>189</v>
      </c>
      <c r="II159">
        <v>282</v>
      </c>
      <c r="IJ159" s="144">
        <v>189</v>
      </c>
      <c r="IK159">
        <v>276</v>
      </c>
      <c r="IL159">
        <v>254</v>
      </c>
      <c r="IM159">
        <v>211</v>
      </c>
      <c r="IN159">
        <v>176</v>
      </c>
    </row>
    <row r="160" spans="1:248" ht="14.25" customHeight="1" x14ac:dyDescent="0.35">
      <c r="A160" s="192">
        <v>2021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4"/>
      <c r="BA160" s="4"/>
      <c r="BB160" s="4"/>
      <c r="BC160" s="4"/>
      <c r="BD160" s="4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IB160">
        <v>2021</v>
      </c>
      <c r="IC160">
        <v>184</v>
      </c>
      <c r="ID160">
        <v>203</v>
      </c>
      <c r="IE160">
        <v>228</v>
      </c>
      <c r="IF160">
        <v>204</v>
      </c>
      <c r="IG160">
        <v>119</v>
      </c>
      <c r="IH160">
        <v>158</v>
      </c>
      <c r="II160">
        <v>145</v>
      </c>
      <c r="IJ160" s="144">
        <v>139</v>
      </c>
      <c r="IK160">
        <v>146</v>
      </c>
      <c r="IL160">
        <v>162</v>
      </c>
      <c r="IM160">
        <v>208</v>
      </c>
      <c r="IN160">
        <v>165</v>
      </c>
    </row>
    <row r="161" spans="1:248" ht="14.25" customHeight="1" x14ac:dyDescent="0.35">
      <c r="A161" s="192">
        <v>2022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4"/>
      <c r="BA161" s="4"/>
      <c r="BB161" s="4"/>
      <c r="BC161" s="4"/>
      <c r="BD161" s="4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IB161">
        <v>2022</v>
      </c>
      <c r="IC161">
        <v>190</v>
      </c>
      <c r="ID161">
        <v>121</v>
      </c>
      <c r="IE161">
        <v>199</v>
      </c>
      <c r="IF161">
        <v>217</v>
      </c>
      <c r="IG161">
        <v>182</v>
      </c>
      <c r="IH161">
        <v>126</v>
      </c>
      <c r="II161">
        <v>88</v>
      </c>
      <c r="IJ161" s="144">
        <v>116</v>
      </c>
      <c r="IK161">
        <v>84</v>
      </c>
      <c r="IL161">
        <v>140</v>
      </c>
      <c r="IM161">
        <v>209</v>
      </c>
      <c r="IN161">
        <v>233</v>
      </c>
    </row>
    <row r="162" spans="1:248" ht="14.25" customHeight="1" x14ac:dyDescent="0.35">
      <c r="A162" s="192">
        <v>2023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4"/>
      <c r="BA162" s="4"/>
      <c r="BB162" s="4"/>
      <c r="BC162" s="4"/>
      <c r="BD162" s="4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IB162">
        <v>2023</v>
      </c>
      <c r="IC162">
        <v>101</v>
      </c>
      <c r="ID162">
        <v>207</v>
      </c>
      <c r="IE162">
        <v>138</v>
      </c>
      <c r="IF162">
        <v>118</v>
      </c>
      <c r="IG162">
        <v>133</v>
      </c>
      <c r="IH162">
        <v>191</v>
      </c>
      <c r="II162">
        <v>89</v>
      </c>
      <c r="IJ162" s="144">
        <v>96</v>
      </c>
    </row>
    <row r="163" spans="1:248" s="181" customFormat="1" ht="14.25" customHeight="1" x14ac:dyDescent="0.35">
      <c r="A163" s="223"/>
    </row>
  </sheetData>
  <phoneticPr fontId="25" type="noConversion"/>
  <pageMargins left="0.7" right="0.7" top="0.75" bottom="0.75" header="0" footer="0"/>
  <pageSetup orientation="landscape" r:id="rId1"/>
  <ignoredErrors>
    <ignoredError sqref="AY58:IG58 CL65:CM65 IO48:IP48 U48:IN48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56CE-00F2-496C-89A0-8A3911A4940A}">
  <dimension ref="A1:AK6"/>
  <sheetViews>
    <sheetView topLeftCell="H1" workbookViewId="0">
      <selection activeCell="P32" sqref="P32"/>
    </sheetView>
  </sheetViews>
  <sheetFormatPr defaultRowHeight="14" x14ac:dyDescent="0.3"/>
  <cols>
    <col min="1" max="1" width="27.5" bestFit="1" customWidth="1"/>
    <col min="6" max="6" width="20.5" customWidth="1"/>
  </cols>
  <sheetData>
    <row r="1" spans="1:37" x14ac:dyDescent="0.3">
      <c r="A1" s="208" t="s">
        <v>116</v>
      </c>
      <c r="B1" s="249">
        <v>44197</v>
      </c>
      <c r="C1" s="249">
        <v>44228</v>
      </c>
      <c r="D1" s="249">
        <v>44256</v>
      </c>
      <c r="E1" s="249">
        <v>44287</v>
      </c>
      <c r="F1" s="249">
        <v>44317</v>
      </c>
      <c r="G1" s="249">
        <v>44348</v>
      </c>
      <c r="H1" s="249">
        <v>44378</v>
      </c>
      <c r="I1" s="249">
        <v>44409</v>
      </c>
      <c r="J1" s="249">
        <v>44440</v>
      </c>
      <c r="K1" s="249">
        <v>44470</v>
      </c>
      <c r="L1" s="249">
        <v>44501</v>
      </c>
      <c r="M1" s="249">
        <v>44531</v>
      </c>
      <c r="N1" s="249">
        <v>44562</v>
      </c>
      <c r="O1" s="249">
        <v>44593</v>
      </c>
      <c r="P1" s="249">
        <v>44621</v>
      </c>
      <c r="Q1" s="249">
        <v>44652</v>
      </c>
      <c r="R1" s="249">
        <v>44682</v>
      </c>
      <c r="S1" s="249">
        <v>44713</v>
      </c>
      <c r="T1" s="249">
        <v>44743</v>
      </c>
      <c r="U1" s="249">
        <v>44774</v>
      </c>
      <c r="V1" s="249">
        <v>44805</v>
      </c>
      <c r="W1" s="249">
        <v>44835</v>
      </c>
      <c r="X1" s="249">
        <v>44866</v>
      </c>
      <c r="Y1" s="249">
        <v>44896</v>
      </c>
      <c r="Z1" s="249">
        <v>44927</v>
      </c>
      <c r="AA1" s="249">
        <v>44958</v>
      </c>
      <c r="AB1" s="249">
        <v>44986</v>
      </c>
      <c r="AC1" s="249">
        <v>45017</v>
      </c>
      <c r="AD1" s="249">
        <v>45047</v>
      </c>
      <c r="AE1" s="249">
        <v>45078</v>
      </c>
      <c r="AF1" s="249">
        <v>45108</v>
      </c>
      <c r="AG1" s="249">
        <v>45139</v>
      </c>
      <c r="AH1" s="249">
        <v>45170</v>
      </c>
      <c r="AI1" s="249">
        <v>45200</v>
      </c>
      <c r="AJ1" s="249">
        <v>45231</v>
      </c>
      <c r="AK1" s="249">
        <v>45261</v>
      </c>
    </row>
    <row r="2" spans="1:37" x14ac:dyDescent="0.3">
      <c r="A2" s="192" t="s">
        <v>120</v>
      </c>
      <c r="B2">
        <f>'Raw Data'!HE61</f>
        <v>145</v>
      </c>
      <c r="C2">
        <f>'Raw Data'!HF61</f>
        <v>137</v>
      </c>
      <c r="D2">
        <f>'Raw Data'!HG61</f>
        <v>176</v>
      </c>
      <c r="E2">
        <f>'Raw Data'!HH61</f>
        <v>167</v>
      </c>
      <c r="F2">
        <f>'Raw Data'!HI61</f>
        <v>153</v>
      </c>
      <c r="G2">
        <f>'Raw Data'!HJ61</f>
        <v>125</v>
      </c>
      <c r="H2">
        <f>'Raw Data'!HK61</f>
        <v>114</v>
      </c>
      <c r="I2">
        <f>'Raw Data'!HL61</f>
        <v>93</v>
      </c>
      <c r="J2">
        <f>'Raw Data'!HM61</f>
        <v>105</v>
      </c>
      <c r="K2">
        <f>'Raw Data'!HN61</f>
        <v>110</v>
      </c>
      <c r="L2">
        <f>'Raw Data'!HO61</f>
        <v>121</v>
      </c>
      <c r="M2">
        <f>'Raw Data'!HP61</f>
        <v>99</v>
      </c>
      <c r="N2">
        <f>'Raw Data'!HQ61</f>
        <v>87</v>
      </c>
      <c r="O2">
        <f>'Raw Data'!HR61</f>
        <v>69</v>
      </c>
      <c r="P2">
        <f>'Raw Data'!HS61</f>
        <v>105</v>
      </c>
      <c r="Q2">
        <f>'Raw Data'!HT61</f>
        <v>97</v>
      </c>
      <c r="R2">
        <f>'Raw Data'!HU61</f>
        <v>90</v>
      </c>
      <c r="S2">
        <f>'Raw Data'!HV61</f>
        <v>91</v>
      </c>
      <c r="T2">
        <f>'Raw Data'!HW61</f>
        <v>64</v>
      </c>
      <c r="U2">
        <f>'Raw Data'!HX61</f>
        <v>85</v>
      </c>
      <c r="V2">
        <f>'Raw Data'!HY61</f>
        <v>55</v>
      </c>
      <c r="W2">
        <f>'Raw Data'!HZ61</f>
        <v>51</v>
      </c>
      <c r="X2">
        <f>'Raw Data'!IA61</f>
        <v>67</v>
      </c>
      <c r="Y2">
        <f>'Raw Data'!IB61</f>
        <v>52</v>
      </c>
      <c r="Z2">
        <f>'Raw Data'!IC61</f>
        <v>41</v>
      </c>
      <c r="AA2">
        <f>'Raw Data'!ID61</f>
        <v>64</v>
      </c>
      <c r="AB2">
        <f>'Raw Data'!IE61</f>
        <v>84</v>
      </c>
      <c r="AC2">
        <f>'Raw Data'!IF61</f>
        <v>63</v>
      </c>
      <c r="AD2">
        <f>'Raw Data'!IG61</f>
        <v>76</v>
      </c>
      <c r="AE2">
        <f>'Raw Data'!IH61</f>
        <v>62</v>
      </c>
      <c r="AF2">
        <f>'Raw Data'!II61</f>
        <v>44</v>
      </c>
      <c r="AG2">
        <f>'Raw Data'!IJ61</f>
        <v>53</v>
      </c>
      <c r="AH2">
        <f>'Raw Data'!IK61</f>
        <v>0</v>
      </c>
      <c r="AI2">
        <f>'Raw Data'!IL61</f>
        <v>0</v>
      </c>
      <c r="AJ2">
        <f>'Raw Data'!IM61</f>
        <v>0</v>
      </c>
      <c r="AK2">
        <f>'Raw Data'!IN61</f>
        <v>0</v>
      </c>
    </row>
    <row r="3" spans="1:37" x14ac:dyDescent="0.3">
      <c r="A3" s="192" t="s">
        <v>119</v>
      </c>
      <c r="B3">
        <f>'Raw Data'!HE62</f>
        <v>15</v>
      </c>
      <c r="C3">
        <f>'Raw Data'!HF62</f>
        <v>13</v>
      </c>
      <c r="D3">
        <f>'Raw Data'!HG62</f>
        <v>30</v>
      </c>
      <c r="E3">
        <f>'Raw Data'!HH62</f>
        <v>27</v>
      </c>
      <c r="F3">
        <f>'Raw Data'!HI62</f>
        <v>31</v>
      </c>
      <c r="G3">
        <f>'Raw Data'!HJ62</f>
        <v>22</v>
      </c>
      <c r="H3">
        <f>'Raw Data'!HK62</f>
        <v>20</v>
      </c>
      <c r="I3">
        <f>'Raw Data'!HL62</f>
        <v>23</v>
      </c>
      <c r="J3">
        <f>'Raw Data'!HM62</f>
        <v>15</v>
      </c>
      <c r="K3">
        <f>'Raw Data'!HN62</f>
        <v>13</v>
      </c>
      <c r="L3">
        <f>'Raw Data'!HO62</f>
        <v>18</v>
      </c>
      <c r="M3">
        <f>'Raw Data'!HP62</f>
        <v>9</v>
      </c>
      <c r="N3">
        <f>'Raw Data'!HQ62</f>
        <v>8</v>
      </c>
      <c r="O3">
        <f>'Raw Data'!HR62</f>
        <v>6</v>
      </c>
      <c r="P3">
        <f>'Raw Data'!HS62</f>
        <v>20</v>
      </c>
      <c r="Q3">
        <f>'Raw Data'!HT62</f>
        <v>7</v>
      </c>
      <c r="R3">
        <f>'Raw Data'!HU62</f>
        <v>3</v>
      </c>
      <c r="S3">
        <f>'Raw Data'!HV62</f>
        <v>12</v>
      </c>
      <c r="T3">
        <f>'Raw Data'!HW62</f>
        <v>11</v>
      </c>
      <c r="U3">
        <f>'Raw Data'!HX62</f>
        <v>14</v>
      </c>
      <c r="V3">
        <f>'Raw Data'!HY62</f>
        <v>7</v>
      </c>
      <c r="W3">
        <f>'Raw Data'!HZ62</f>
        <v>9</v>
      </c>
      <c r="X3">
        <f>'Raw Data'!IA62</f>
        <v>8</v>
      </c>
      <c r="Y3">
        <f>'Raw Data'!IB62</f>
        <v>9</v>
      </c>
      <c r="Z3">
        <f>'Raw Data'!IC62</f>
        <v>2</v>
      </c>
      <c r="AA3">
        <f>'Raw Data'!ID62</f>
        <v>12</v>
      </c>
      <c r="AB3">
        <f>'Raw Data'!IE62</f>
        <v>2</v>
      </c>
      <c r="AC3">
        <f>'Raw Data'!IF62</f>
        <v>12</v>
      </c>
      <c r="AD3">
        <f>'Raw Data'!IG62</f>
        <v>6</v>
      </c>
      <c r="AE3">
        <f>'Raw Data'!IH62</f>
        <v>11</v>
      </c>
      <c r="AF3">
        <f>'Raw Data'!II62</f>
        <v>10</v>
      </c>
      <c r="AG3">
        <f>'Raw Data'!IJ62</f>
        <v>12</v>
      </c>
      <c r="AH3">
        <f>'Raw Data'!IK62</f>
        <v>0</v>
      </c>
      <c r="AI3">
        <f>'Raw Data'!IL62</f>
        <v>0</v>
      </c>
      <c r="AJ3">
        <f>'Raw Data'!IM62</f>
        <v>0</v>
      </c>
      <c r="AK3">
        <f>'Raw Data'!IN62</f>
        <v>0</v>
      </c>
    </row>
    <row r="4" spans="1:37" x14ac:dyDescent="0.3">
      <c r="A4" s="192" t="s">
        <v>118</v>
      </c>
      <c r="B4">
        <f>'Raw Data'!HE63</f>
        <v>65</v>
      </c>
      <c r="C4">
        <f>'Raw Data'!HF63</f>
        <v>53</v>
      </c>
      <c r="D4">
        <f>'Raw Data'!HG63</f>
        <v>83</v>
      </c>
      <c r="E4">
        <f>'Raw Data'!HH63</f>
        <v>74</v>
      </c>
      <c r="F4">
        <f>'Raw Data'!HI63</f>
        <v>75</v>
      </c>
      <c r="G4">
        <f>'Raw Data'!HJ63</f>
        <v>86</v>
      </c>
      <c r="H4">
        <f>'Raw Data'!HK63</f>
        <v>73</v>
      </c>
      <c r="I4">
        <f>'Raw Data'!HL63</f>
        <v>66</v>
      </c>
      <c r="J4">
        <f>'Raw Data'!HM63</f>
        <v>56</v>
      </c>
      <c r="K4">
        <f>'Raw Data'!HN63</f>
        <v>74</v>
      </c>
      <c r="L4">
        <f>'Raw Data'!HO63</f>
        <v>61</v>
      </c>
      <c r="M4">
        <f>'Raw Data'!HP63</f>
        <v>61</v>
      </c>
      <c r="N4">
        <f>'Raw Data'!HQ63</f>
        <v>52</v>
      </c>
      <c r="O4">
        <f>'Raw Data'!HR63</f>
        <v>42</v>
      </c>
      <c r="P4">
        <f>'Raw Data'!HS63</f>
        <v>80</v>
      </c>
      <c r="Q4">
        <f>'Raw Data'!HT63</f>
        <v>77</v>
      </c>
      <c r="R4">
        <f>'Raw Data'!HU63</f>
        <v>71</v>
      </c>
      <c r="S4">
        <f>'Raw Data'!HV63</f>
        <v>68</v>
      </c>
      <c r="T4">
        <f>'Raw Data'!HW63</f>
        <v>46</v>
      </c>
      <c r="U4">
        <f>'Raw Data'!HX63</f>
        <v>55</v>
      </c>
      <c r="V4">
        <f>'Raw Data'!HY63</f>
        <v>56</v>
      </c>
      <c r="W4">
        <f>'Raw Data'!HZ63</f>
        <v>45</v>
      </c>
      <c r="X4">
        <f>'Raw Data'!IA63</f>
        <v>48</v>
      </c>
      <c r="Y4">
        <f>'Raw Data'!IB63</f>
        <v>35</v>
      </c>
      <c r="Z4">
        <f>'Raw Data'!IC63</f>
        <v>27</v>
      </c>
      <c r="AA4">
        <f>'Raw Data'!ID63</f>
        <v>39</v>
      </c>
      <c r="AB4">
        <f>'Raw Data'!IE63</f>
        <v>57</v>
      </c>
      <c r="AC4">
        <f>'Raw Data'!IF63</f>
        <v>48</v>
      </c>
      <c r="AD4">
        <f>'Raw Data'!IG63</f>
        <v>57</v>
      </c>
      <c r="AE4">
        <f>'Raw Data'!IH63</f>
        <v>53</v>
      </c>
      <c r="AF4">
        <f>'Raw Data'!II63</f>
        <v>39</v>
      </c>
      <c r="AG4">
        <f>'Raw Data'!IJ63</f>
        <v>40</v>
      </c>
      <c r="AH4">
        <f>'Raw Data'!IK63</f>
        <v>0</v>
      </c>
      <c r="AI4">
        <f>'Raw Data'!IL63</f>
        <v>0</v>
      </c>
      <c r="AJ4">
        <f>'Raw Data'!IM63</f>
        <v>0</v>
      </c>
      <c r="AK4">
        <f>'Raw Data'!IN63</f>
        <v>0</v>
      </c>
    </row>
    <row r="5" spans="1:37" x14ac:dyDescent="0.3">
      <c r="A5" s="192" t="s">
        <v>117</v>
      </c>
      <c r="B5">
        <f>'Raw Data'!HE64</f>
        <v>38</v>
      </c>
      <c r="C5">
        <f>'Raw Data'!HF64</f>
        <v>35</v>
      </c>
      <c r="D5">
        <f>'Raw Data'!HG64</f>
        <v>88</v>
      </c>
      <c r="E5">
        <f>'Raw Data'!HH64</f>
        <v>80</v>
      </c>
      <c r="F5">
        <f>'Raw Data'!HI64</f>
        <v>78</v>
      </c>
      <c r="G5">
        <f>'Raw Data'!HJ64</f>
        <v>88</v>
      </c>
      <c r="H5">
        <f>'Raw Data'!HK64</f>
        <v>56</v>
      </c>
      <c r="I5">
        <f>'Raw Data'!HL64</f>
        <v>52</v>
      </c>
      <c r="J5">
        <f>'Raw Data'!HM64</f>
        <v>54</v>
      </c>
      <c r="K5">
        <f>'Raw Data'!HN64</f>
        <v>56</v>
      </c>
      <c r="L5">
        <f>'Raw Data'!HO64</f>
        <v>67</v>
      </c>
      <c r="M5">
        <f>'Raw Data'!HP64</f>
        <v>70</v>
      </c>
      <c r="N5">
        <f>'Raw Data'!HQ64</f>
        <v>78</v>
      </c>
      <c r="O5">
        <f>'Raw Data'!HR64</f>
        <v>63</v>
      </c>
      <c r="P5">
        <f>'Raw Data'!HS64</f>
        <v>95</v>
      </c>
      <c r="Q5">
        <f>'Raw Data'!HT64</f>
        <v>84</v>
      </c>
      <c r="R5">
        <f>'Raw Data'!HU64</f>
        <v>83</v>
      </c>
      <c r="S5">
        <f>'Raw Data'!HV64</f>
        <v>64</v>
      </c>
      <c r="T5">
        <f>'Raw Data'!HW64</f>
        <v>50</v>
      </c>
      <c r="U5">
        <f>'Raw Data'!HX64</f>
        <v>47</v>
      </c>
      <c r="V5">
        <f>'Raw Data'!HY64</f>
        <v>49</v>
      </c>
      <c r="W5">
        <f>'Raw Data'!HZ64</f>
        <v>56</v>
      </c>
      <c r="X5">
        <f>'Raw Data'!IA64</f>
        <v>38</v>
      </c>
      <c r="Y5">
        <f>'Raw Data'!IB64</f>
        <v>35</v>
      </c>
      <c r="Z5">
        <f>'Raw Data'!IC64</f>
        <v>31</v>
      </c>
      <c r="AA5">
        <f>'Raw Data'!ID64</f>
        <v>22</v>
      </c>
      <c r="AB5">
        <f>'Raw Data'!IE64</f>
        <v>50</v>
      </c>
      <c r="AC5">
        <f>'Raw Data'!IF64</f>
        <v>43</v>
      </c>
      <c r="AD5">
        <f>'Raw Data'!IG64</f>
        <v>46</v>
      </c>
      <c r="AE5">
        <f>'Raw Data'!IH64</f>
        <v>63</v>
      </c>
      <c r="AF5">
        <f>'Raw Data'!II64</f>
        <v>33</v>
      </c>
      <c r="AG5">
        <f>'Raw Data'!IJ64</f>
        <v>34</v>
      </c>
      <c r="AH5">
        <f>'Raw Data'!IK64</f>
        <v>0</v>
      </c>
      <c r="AI5">
        <f>'Raw Data'!IL64</f>
        <v>0</v>
      </c>
      <c r="AJ5">
        <f>'Raw Data'!IM64</f>
        <v>0</v>
      </c>
      <c r="AK5">
        <f>'Raw Data'!IN64</f>
        <v>0</v>
      </c>
    </row>
    <row r="6" spans="1:37" x14ac:dyDescent="0.3">
      <c r="A6" s="192" t="s">
        <v>24</v>
      </c>
      <c r="B6">
        <f>'Raw Data'!HE65</f>
        <v>263</v>
      </c>
      <c r="C6">
        <f>'Raw Data'!HF65</f>
        <v>238</v>
      </c>
      <c r="D6">
        <f>'Raw Data'!HG65</f>
        <v>377</v>
      </c>
      <c r="E6">
        <f>'Raw Data'!HH65</f>
        <v>348</v>
      </c>
      <c r="F6">
        <f>'Raw Data'!HI65</f>
        <v>337</v>
      </c>
      <c r="G6">
        <f>'Raw Data'!HJ65</f>
        <v>321</v>
      </c>
      <c r="H6">
        <f>'Raw Data'!HK65</f>
        <v>263</v>
      </c>
      <c r="I6">
        <f>'Raw Data'!HL65</f>
        <v>234</v>
      </c>
      <c r="J6">
        <f>'Raw Data'!HM65</f>
        <v>230</v>
      </c>
      <c r="K6">
        <f>'Raw Data'!HN65</f>
        <v>253</v>
      </c>
      <c r="L6">
        <f>'Raw Data'!HO65</f>
        <v>267</v>
      </c>
      <c r="M6">
        <f>'Raw Data'!HP65</f>
        <v>239</v>
      </c>
      <c r="N6">
        <f>'Raw Data'!HQ65</f>
        <v>225</v>
      </c>
      <c r="O6">
        <f>'Raw Data'!HR65</f>
        <v>180</v>
      </c>
      <c r="P6">
        <f>'Raw Data'!HS65</f>
        <v>300</v>
      </c>
      <c r="Q6">
        <f>'Raw Data'!HT65</f>
        <v>265</v>
      </c>
      <c r="R6">
        <f>'Raw Data'!HU65</f>
        <v>247</v>
      </c>
      <c r="S6">
        <f>'Raw Data'!HV65</f>
        <v>235</v>
      </c>
      <c r="T6">
        <f>'Raw Data'!HW65</f>
        <v>171</v>
      </c>
      <c r="U6">
        <f>'Raw Data'!HX65</f>
        <v>201</v>
      </c>
      <c r="V6">
        <f>'Raw Data'!HY65</f>
        <v>167</v>
      </c>
      <c r="W6">
        <f>'Raw Data'!HZ65</f>
        <v>161</v>
      </c>
      <c r="X6">
        <f>'Raw Data'!IA65</f>
        <v>161</v>
      </c>
      <c r="Y6">
        <f>'Raw Data'!IB65</f>
        <v>131</v>
      </c>
      <c r="Z6">
        <f>'Raw Data'!IC65</f>
        <v>101</v>
      </c>
      <c r="AA6">
        <f>'Raw Data'!ID65</f>
        <v>137</v>
      </c>
      <c r="AB6">
        <f>'Raw Data'!IE65</f>
        <v>193</v>
      </c>
      <c r="AC6">
        <f>'Raw Data'!IF65</f>
        <v>166</v>
      </c>
      <c r="AD6">
        <f>'Raw Data'!IG65</f>
        <v>185</v>
      </c>
      <c r="AE6">
        <f>'Raw Data'!IH65</f>
        <v>189</v>
      </c>
      <c r="AF6">
        <f>'Raw Data'!II65</f>
        <v>126</v>
      </c>
      <c r="AG6">
        <f>'Raw Data'!IJ65</f>
        <v>139</v>
      </c>
      <c r="AH6">
        <f>'Raw Data'!IK65</f>
        <v>0</v>
      </c>
      <c r="AI6">
        <f>'Raw Data'!IL65</f>
        <v>0</v>
      </c>
      <c r="AJ6">
        <f>'Raw Data'!IM65</f>
        <v>0</v>
      </c>
      <c r="AK6">
        <f>'Raw Data'!IN65</f>
        <v>0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19FD5-895A-4BD8-B5C6-DA4173C7909D}">
  <dimension ref="B2:DX20"/>
  <sheetViews>
    <sheetView topLeftCell="BG1" workbookViewId="0">
      <selection activeCell="CA17" sqref="CA17"/>
    </sheetView>
  </sheetViews>
  <sheetFormatPr defaultRowHeight="14" x14ac:dyDescent="0.3"/>
  <sheetData>
    <row r="2" spans="2:128" ht="14.5" x14ac:dyDescent="0.35">
      <c r="B2" s="30">
        <v>42370</v>
      </c>
      <c r="C2" s="30">
        <v>42401</v>
      </c>
      <c r="D2" s="30">
        <v>42430</v>
      </c>
      <c r="E2" s="30">
        <v>42461</v>
      </c>
      <c r="F2" s="30">
        <v>42491</v>
      </c>
      <c r="G2" s="30">
        <v>42522</v>
      </c>
      <c r="H2" s="30">
        <v>42552</v>
      </c>
      <c r="I2" s="30">
        <v>42583</v>
      </c>
      <c r="J2" s="30">
        <v>42614</v>
      </c>
      <c r="K2" s="30">
        <v>42644</v>
      </c>
      <c r="L2" s="30">
        <v>42675</v>
      </c>
      <c r="M2" s="30">
        <v>42705</v>
      </c>
      <c r="N2" s="30">
        <v>42736</v>
      </c>
      <c r="O2" s="30">
        <v>42767</v>
      </c>
      <c r="P2" s="30">
        <v>42795</v>
      </c>
      <c r="Q2" s="30">
        <v>42826</v>
      </c>
      <c r="R2" s="30">
        <v>42856</v>
      </c>
      <c r="S2" s="30">
        <v>42887</v>
      </c>
      <c r="T2" s="30">
        <v>42917</v>
      </c>
      <c r="U2" s="30">
        <v>42948</v>
      </c>
      <c r="V2" s="30">
        <v>42979</v>
      </c>
      <c r="W2" s="30">
        <v>43009</v>
      </c>
      <c r="X2" s="30">
        <v>43040</v>
      </c>
      <c r="Y2" s="30">
        <v>43070</v>
      </c>
      <c r="Z2" s="30">
        <v>43101</v>
      </c>
      <c r="AA2" s="30">
        <v>43132</v>
      </c>
      <c r="AB2" s="30">
        <v>43160</v>
      </c>
      <c r="AC2" s="30">
        <v>43191</v>
      </c>
      <c r="AD2" s="30">
        <v>43221</v>
      </c>
      <c r="AE2" s="30">
        <v>43252</v>
      </c>
      <c r="AF2" s="30">
        <v>43282</v>
      </c>
      <c r="AG2" s="30">
        <v>43313</v>
      </c>
      <c r="AH2" s="30">
        <v>43344</v>
      </c>
      <c r="AI2" s="30">
        <v>43374</v>
      </c>
      <c r="AJ2" s="30">
        <v>43405</v>
      </c>
      <c r="AK2" s="30">
        <v>43435</v>
      </c>
      <c r="AL2" s="30">
        <v>43466</v>
      </c>
      <c r="AM2" s="30">
        <v>43497</v>
      </c>
      <c r="AN2" s="30">
        <v>43525</v>
      </c>
      <c r="AO2" s="30">
        <v>43556</v>
      </c>
      <c r="AP2" s="30">
        <v>43586</v>
      </c>
      <c r="AQ2" s="30">
        <v>43617</v>
      </c>
      <c r="AR2" s="30">
        <v>43647</v>
      </c>
      <c r="AS2" s="30">
        <v>43678</v>
      </c>
      <c r="AT2" s="30">
        <v>43709</v>
      </c>
      <c r="AU2" s="30">
        <v>43739</v>
      </c>
      <c r="AV2" s="30">
        <v>43770</v>
      </c>
      <c r="AW2" s="30">
        <v>43800</v>
      </c>
      <c r="AX2" s="30">
        <v>43831</v>
      </c>
      <c r="AY2" s="30">
        <v>43862</v>
      </c>
      <c r="AZ2" s="30">
        <v>43891</v>
      </c>
      <c r="BA2" s="30">
        <v>43922</v>
      </c>
      <c r="BB2" s="30">
        <v>43952</v>
      </c>
      <c r="BC2" s="30">
        <v>43983</v>
      </c>
      <c r="BD2" s="30">
        <v>44013</v>
      </c>
      <c r="BE2" s="30">
        <v>44044</v>
      </c>
      <c r="BF2" s="30">
        <v>44075</v>
      </c>
      <c r="BG2" s="30">
        <v>44105</v>
      </c>
      <c r="BH2" s="30">
        <v>44136</v>
      </c>
      <c r="BI2" s="30">
        <v>44166</v>
      </c>
      <c r="BJ2" s="30">
        <v>44197</v>
      </c>
      <c r="BK2" s="30">
        <v>44228</v>
      </c>
      <c r="BL2" s="30">
        <v>44256</v>
      </c>
      <c r="BM2" s="30">
        <v>44287</v>
      </c>
      <c r="BN2" s="30">
        <v>44317</v>
      </c>
      <c r="BO2" s="30">
        <v>44348</v>
      </c>
      <c r="BP2" s="30">
        <v>44378</v>
      </c>
      <c r="BQ2" s="30">
        <v>44409</v>
      </c>
      <c r="BR2" s="30">
        <v>44440</v>
      </c>
      <c r="BS2" s="30">
        <v>44470</v>
      </c>
      <c r="BT2" s="30">
        <v>44501</v>
      </c>
      <c r="BU2" s="30">
        <v>44531</v>
      </c>
      <c r="BV2" s="30">
        <v>44562</v>
      </c>
      <c r="BW2" s="30">
        <v>44593</v>
      </c>
      <c r="BX2" s="30">
        <v>44621</v>
      </c>
      <c r="BY2" s="30">
        <v>44652</v>
      </c>
      <c r="BZ2" s="30">
        <v>44682</v>
      </c>
      <c r="CA2" s="30">
        <v>44713</v>
      </c>
      <c r="CB2" s="30">
        <v>44743</v>
      </c>
      <c r="CC2" s="30">
        <v>44774</v>
      </c>
      <c r="CD2" s="30">
        <v>44805</v>
      </c>
      <c r="CE2" s="30">
        <v>44835</v>
      </c>
      <c r="CF2" s="30">
        <v>44866</v>
      </c>
      <c r="CG2" s="30">
        <v>44896</v>
      </c>
      <c r="CH2" s="30">
        <v>44927</v>
      </c>
      <c r="CI2" s="30">
        <v>44958</v>
      </c>
      <c r="CJ2" s="30">
        <v>44986</v>
      </c>
      <c r="CK2" s="30">
        <v>45017</v>
      </c>
      <c r="CL2" s="30">
        <v>45047</v>
      </c>
      <c r="CM2" s="30">
        <v>45078</v>
      </c>
      <c r="CN2" s="30">
        <v>45108</v>
      </c>
      <c r="CO2" s="30">
        <v>45139</v>
      </c>
      <c r="CP2" s="30">
        <v>45170</v>
      </c>
      <c r="CQ2" s="30">
        <v>45200</v>
      </c>
      <c r="CR2" s="30">
        <v>45231</v>
      </c>
      <c r="CS2" s="30">
        <v>45261</v>
      </c>
      <c r="CT2" s="30">
        <v>45292</v>
      </c>
      <c r="CU2" s="30">
        <v>45323</v>
      </c>
      <c r="CV2" s="30">
        <v>45352</v>
      </c>
      <c r="CW2" s="30">
        <v>45383</v>
      </c>
      <c r="CX2" s="30">
        <v>45413</v>
      </c>
      <c r="CY2" s="30">
        <v>45444</v>
      </c>
      <c r="CZ2" s="30">
        <v>45474</v>
      </c>
      <c r="DA2" s="30">
        <v>45505</v>
      </c>
      <c r="DB2" s="30">
        <v>45536</v>
      </c>
      <c r="DC2" s="30">
        <v>45566</v>
      </c>
      <c r="DD2" s="30">
        <v>45597</v>
      </c>
      <c r="DE2" s="30">
        <v>45627</v>
      </c>
      <c r="DF2" s="30">
        <v>45658</v>
      </c>
      <c r="DG2" s="30">
        <v>45689</v>
      </c>
      <c r="DH2" s="30">
        <v>45717</v>
      </c>
      <c r="DI2" s="30">
        <v>45748</v>
      </c>
      <c r="DJ2" s="30">
        <v>45778</v>
      </c>
      <c r="DK2" s="30">
        <v>45809</v>
      </c>
      <c r="DL2" s="30">
        <v>45839</v>
      </c>
      <c r="DM2" s="30">
        <v>45870</v>
      </c>
      <c r="DN2" s="30">
        <v>45901</v>
      </c>
      <c r="DO2" s="30">
        <v>45931</v>
      </c>
      <c r="DP2" s="30">
        <v>45962</v>
      </c>
      <c r="DQ2" s="30">
        <v>45992</v>
      </c>
      <c r="DR2" s="30">
        <v>46023</v>
      </c>
      <c r="DS2" s="30">
        <v>46054</v>
      </c>
      <c r="DT2" s="30">
        <v>46082</v>
      </c>
      <c r="DU2" s="30">
        <v>46113</v>
      </c>
      <c r="DV2" s="30">
        <v>46143</v>
      </c>
      <c r="DW2" s="30">
        <v>46174</v>
      </c>
    </row>
    <row r="3" spans="2:128" x14ac:dyDescent="0.3">
      <c r="B3" s="251">
        <f>'Raw Data'!EW37</f>
        <v>179</v>
      </c>
      <c r="C3" s="251">
        <f>'Raw Data'!EX37</f>
        <v>286</v>
      </c>
      <c r="D3" s="251">
        <f>'Raw Data'!EY37</f>
        <v>357</v>
      </c>
      <c r="E3" s="251">
        <f>'Raw Data'!EZ37</f>
        <v>324</v>
      </c>
      <c r="F3" s="251">
        <f>'Raw Data'!FA37</f>
        <v>239</v>
      </c>
      <c r="G3" s="251">
        <f>'Raw Data'!FB37</f>
        <v>261</v>
      </c>
      <c r="H3" s="251">
        <f>'Raw Data'!FC37</f>
        <v>228</v>
      </c>
      <c r="I3" s="251">
        <f>'Raw Data'!FD37</f>
        <v>231</v>
      </c>
      <c r="J3" s="251">
        <f>'Raw Data'!FE37</f>
        <v>280</v>
      </c>
      <c r="K3" s="251">
        <f>'Raw Data'!FF37</f>
        <v>206</v>
      </c>
      <c r="L3" s="251">
        <f>'Raw Data'!FG37</f>
        <v>198</v>
      </c>
      <c r="M3" s="251">
        <f>'Raw Data'!FH37</f>
        <v>166</v>
      </c>
      <c r="N3" s="251">
        <f>'Raw Data'!FI37</f>
        <v>260</v>
      </c>
      <c r="O3" s="251">
        <f>'Raw Data'!FJ37</f>
        <v>268</v>
      </c>
      <c r="P3" s="251">
        <f>'Raw Data'!FK37</f>
        <v>331</v>
      </c>
      <c r="Q3" s="251">
        <f>'Raw Data'!FL37</f>
        <v>297</v>
      </c>
      <c r="R3" s="251">
        <f>'Raw Data'!FM37</f>
        <v>290</v>
      </c>
      <c r="S3" s="251">
        <f>'Raw Data'!FN37</f>
        <v>243</v>
      </c>
      <c r="T3" s="251">
        <f>'Raw Data'!FO37</f>
        <v>245</v>
      </c>
      <c r="U3" s="251">
        <f>'Raw Data'!FP37</f>
        <v>253</v>
      </c>
      <c r="V3" s="251">
        <f>'Raw Data'!FQ37</f>
        <v>244</v>
      </c>
      <c r="W3" s="251">
        <f>'Raw Data'!FR37</f>
        <v>281</v>
      </c>
      <c r="X3" s="251">
        <f>'Raw Data'!FS37</f>
        <v>205</v>
      </c>
      <c r="Y3" s="251">
        <f>'Raw Data'!FT37</f>
        <v>154</v>
      </c>
      <c r="Z3" s="251">
        <f>'Raw Data'!FU37</f>
        <v>227</v>
      </c>
      <c r="AA3" s="251">
        <f>'Raw Data'!FV37</f>
        <v>294</v>
      </c>
      <c r="AB3" s="251">
        <f>'Raw Data'!FW37</f>
        <v>362</v>
      </c>
      <c r="AC3" s="251">
        <f>'Raw Data'!FX37</f>
        <v>294</v>
      </c>
      <c r="AD3" s="251">
        <f>'Raw Data'!FY37</f>
        <v>324</v>
      </c>
      <c r="AE3" s="251">
        <f>'Raw Data'!FZ37</f>
        <v>268</v>
      </c>
      <c r="AF3" s="251">
        <f>'Raw Data'!GA37</f>
        <v>271</v>
      </c>
      <c r="AG3" s="251">
        <f>'Raw Data'!GB37</f>
        <v>305</v>
      </c>
      <c r="AH3" s="251">
        <f>'Raw Data'!GC37</f>
        <v>207</v>
      </c>
      <c r="AI3" s="251">
        <f>'Raw Data'!GD37</f>
        <v>316</v>
      </c>
      <c r="AJ3" s="251">
        <f>'Raw Data'!GE37</f>
        <v>253</v>
      </c>
      <c r="AK3" s="251">
        <f>'Raw Data'!GF37</f>
        <v>165</v>
      </c>
      <c r="AL3" s="251">
        <f>'Raw Data'!GG37</f>
        <v>313</v>
      </c>
      <c r="AM3" s="251">
        <f>'Raw Data'!GH37</f>
        <v>334</v>
      </c>
      <c r="AN3" s="251">
        <f>'Raw Data'!GI37</f>
        <v>405</v>
      </c>
      <c r="AO3" s="251">
        <f>'Raw Data'!GJ37</f>
        <v>350</v>
      </c>
      <c r="AP3" s="251">
        <f>'Raw Data'!GK37</f>
        <v>279</v>
      </c>
      <c r="AQ3" s="251">
        <f>'Raw Data'!GL37</f>
        <v>266</v>
      </c>
      <c r="AR3" s="251">
        <f>'Raw Data'!GM37</f>
        <v>255</v>
      </c>
      <c r="AS3" s="251">
        <f>'Raw Data'!GN37</f>
        <v>281</v>
      </c>
      <c r="AT3" s="251">
        <f>'Raw Data'!GO37</f>
        <v>253</v>
      </c>
      <c r="AU3" s="251">
        <f>'Raw Data'!GP37</f>
        <v>346</v>
      </c>
      <c r="AV3" s="251">
        <f>'Raw Data'!GQ37</f>
        <v>266</v>
      </c>
      <c r="AW3" s="251">
        <f>'Raw Data'!GR37</f>
        <v>162</v>
      </c>
      <c r="AX3" s="251">
        <f>'Raw Data'!GS37</f>
        <v>297</v>
      </c>
      <c r="AY3" s="251">
        <f>'Raw Data'!GT37</f>
        <v>310</v>
      </c>
      <c r="AZ3" s="251">
        <f>'Raw Data'!GU37</f>
        <v>297</v>
      </c>
      <c r="BA3" s="251">
        <f>'Raw Data'!GV37</f>
        <v>154</v>
      </c>
      <c r="BB3" s="251">
        <f>'Raw Data'!GW37</f>
        <v>309</v>
      </c>
      <c r="BC3" s="251">
        <f>'Raw Data'!GX37</f>
        <v>325</v>
      </c>
      <c r="BD3" s="251">
        <f>'Raw Data'!GY37</f>
        <v>343</v>
      </c>
      <c r="BE3" s="251">
        <f>'Raw Data'!GZ37</f>
        <v>300</v>
      </c>
      <c r="BF3" s="251">
        <f>'Raw Data'!HA37</f>
        <v>360</v>
      </c>
      <c r="BG3" s="251">
        <f>'Raw Data'!HB37</f>
        <v>325</v>
      </c>
      <c r="BH3" s="251">
        <f>'Raw Data'!HC37</f>
        <v>274</v>
      </c>
      <c r="BI3" s="251">
        <f>'Raw Data'!HD37</f>
        <v>194</v>
      </c>
      <c r="BJ3" s="251">
        <f>'Raw Data'!HE37</f>
        <v>248</v>
      </c>
      <c r="BK3" s="251">
        <f>'Raw Data'!HF37</f>
        <v>289</v>
      </c>
      <c r="BL3" s="251">
        <f>'Raw Data'!HG37</f>
        <v>383</v>
      </c>
      <c r="BM3" s="251">
        <f>'Raw Data'!HH37</f>
        <v>386</v>
      </c>
      <c r="BN3" s="251">
        <f>'Raw Data'!HI37</f>
        <v>349</v>
      </c>
      <c r="BO3" s="251">
        <f>'Raw Data'!HJ37</f>
        <v>270</v>
      </c>
      <c r="BP3" s="251">
        <f>'Raw Data'!HK37</f>
        <v>371</v>
      </c>
      <c r="BQ3" s="251">
        <f>'Raw Data'!HL37</f>
        <v>312</v>
      </c>
      <c r="BR3" s="251">
        <f>'Raw Data'!HM37</f>
        <v>279</v>
      </c>
      <c r="BS3" s="251">
        <f>'Raw Data'!HN37</f>
        <v>209</v>
      </c>
      <c r="BT3" s="251">
        <f>'Raw Data'!HO37</f>
        <v>220</v>
      </c>
      <c r="BU3" s="251">
        <f>'Raw Data'!HP37</f>
        <v>155</v>
      </c>
      <c r="BV3" s="251">
        <f>'Raw Data'!HQ37</f>
        <v>230</v>
      </c>
      <c r="BW3" s="251">
        <f>'Raw Data'!HR37</f>
        <v>244</v>
      </c>
      <c r="BX3" s="251">
        <f>'Raw Data'!HS37</f>
        <v>313</v>
      </c>
      <c r="BY3" s="251">
        <f>'Raw Data'!HT37</f>
        <v>316</v>
      </c>
      <c r="BZ3" s="251">
        <f>'Raw Data'!HU37</f>
        <v>315</v>
      </c>
      <c r="CA3" s="251">
        <f>'Raw Data'!HV37</f>
        <v>327</v>
      </c>
      <c r="CB3" s="251">
        <f>'Raw Data'!HW37</f>
        <v>276</v>
      </c>
      <c r="CC3" s="251">
        <f>'Raw Data'!HX37</f>
        <v>229</v>
      </c>
      <c r="CD3" s="251">
        <f>'Raw Data'!HY37</f>
        <v>199</v>
      </c>
      <c r="CE3" s="251">
        <f>'Raw Data'!HZ37</f>
        <v>184</v>
      </c>
      <c r="CF3" s="251">
        <f>'Raw Data'!IA37</f>
        <v>187</v>
      </c>
      <c r="CG3" s="251">
        <f>'Raw Data'!IB37</f>
        <v>112</v>
      </c>
      <c r="CH3" s="251">
        <f>'Raw Data'!IC37</f>
        <v>150</v>
      </c>
      <c r="CI3" s="251">
        <f>'Raw Data'!ID37</f>
        <v>182</v>
      </c>
      <c r="CJ3" s="251">
        <f>'Raw Data'!IE37</f>
        <v>201</v>
      </c>
      <c r="CK3" s="251">
        <f>'Raw Data'!IF37</f>
        <v>202</v>
      </c>
      <c r="CL3" s="251">
        <f>'Raw Data'!IG37</f>
        <v>219</v>
      </c>
      <c r="CM3" s="251">
        <f>'Raw Data'!IH37</f>
        <v>202</v>
      </c>
      <c r="CN3" s="251">
        <f>'Raw Data'!II37</f>
        <v>236</v>
      </c>
      <c r="CO3" s="251">
        <f>'Raw Data'!IJ37</f>
        <v>232</v>
      </c>
      <c r="CP3" s="251">
        <f>'Raw Data'!IK37</f>
        <v>0</v>
      </c>
      <c r="CQ3" s="251">
        <f>'Raw Data'!IL37</f>
        <v>0</v>
      </c>
      <c r="CR3" s="251">
        <f>'Raw Data'!IM37</f>
        <v>0</v>
      </c>
      <c r="CS3" s="251">
        <f>'Raw Data'!IN37</f>
        <v>0</v>
      </c>
      <c r="CT3" s="251">
        <f>'Raw Data'!IO37</f>
        <v>0</v>
      </c>
      <c r="CU3" s="251">
        <f>'Raw Data'!IP37</f>
        <v>0</v>
      </c>
      <c r="CV3" s="251">
        <f>'Raw Data'!IQ37</f>
        <v>0</v>
      </c>
      <c r="CW3" s="251">
        <f>'Raw Data'!IR37</f>
        <v>0</v>
      </c>
      <c r="CX3" s="251">
        <f>'Raw Data'!IS37</f>
        <v>0</v>
      </c>
      <c r="CY3" s="251">
        <f>'Raw Data'!IT37</f>
        <v>0</v>
      </c>
      <c r="CZ3" s="251">
        <f>'Raw Data'!IU37</f>
        <v>0</v>
      </c>
      <c r="DA3" s="251">
        <f>'Raw Data'!IV37</f>
        <v>0</v>
      </c>
      <c r="DB3" s="251">
        <f>'Raw Data'!IW37</f>
        <v>0</v>
      </c>
      <c r="DC3" s="251">
        <f>'Raw Data'!IX37</f>
        <v>0</v>
      </c>
      <c r="DD3" s="251">
        <f>'Raw Data'!IY37</f>
        <v>0</v>
      </c>
      <c r="DE3" s="251">
        <f>'Raw Data'!IZ37</f>
        <v>0</v>
      </c>
      <c r="DF3" s="251">
        <f>'Raw Data'!JA37</f>
        <v>0</v>
      </c>
      <c r="DG3" s="251">
        <f>'Raw Data'!JB37</f>
        <v>0</v>
      </c>
      <c r="DH3" s="251">
        <f>'Raw Data'!JC37</f>
        <v>0</v>
      </c>
      <c r="DI3" s="251">
        <f>'Raw Data'!JD37</f>
        <v>0</v>
      </c>
      <c r="DJ3" s="251">
        <f>'Raw Data'!JE37</f>
        <v>0</v>
      </c>
      <c r="DK3" s="251">
        <f>'Raw Data'!JF37</f>
        <v>0</v>
      </c>
      <c r="DL3" s="251">
        <f>'Raw Data'!JG37</f>
        <v>0</v>
      </c>
      <c r="DM3" s="251">
        <f>'Raw Data'!JH37</f>
        <v>0</v>
      </c>
      <c r="DN3" s="251">
        <f>'Raw Data'!JI37</f>
        <v>0</v>
      </c>
      <c r="DO3" s="251">
        <f>'Raw Data'!JJ37</f>
        <v>0</v>
      </c>
      <c r="DP3" s="251">
        <f>'Raw Data'!JK37</f>
        <v>0</v>
      </c>
      <c r="DQ3" s="251">
        <f>'Raw Data'!JL37</f>
        <v>0</v>
      </c>
      <c r="DR3" s="251">
        <f>'Raw Data'!JM37</f>
        <v>0</v>
      </c>
      <c r="DS3" s="251">
        <f>'Raw Data'!JN37</f>
        <v>0</v>
      </c>
      <c r="DT3" s="251">
        <f>'Raw Data'!JO37</f>
        <v>0</v>
      </c>
      <c r="DU3" s="251">
        <f>'Raw Data'!JP37</f>
        <v>0</v>
      </c>
      <c r="DV3" s="251">
        <f>'Raw Data'!JQ37</f>
        <v>0</v>
      </c>
      <c r="DW3" s="251">
        <f>'Raw Data'!JR37</f>
        <v>0</v>
      </c>
      <c r="DX3" s="251">
        <f>'Raw Data'!JS37</f>
        <v>0</v>
      </c>
    </row>
    <row r="4" spans="2:128" x14ac:dyDescent="0.3">
      <c r="B4" s="251">
        <f>'Raw Data'!EW38</f>
        <v>48</v>
      </c>
      <c r="C4" s="251">
        <f>'Raw Data'!EX38</f>
        <v>93</v>
      </c>
      <c r="D4" s="251">
        <f>'Raw Data'!EY38</f>
        <v>72</v>
      </c>
      <c r="E4" s="251">
        <f>'Raw Data'!EZ38</f>
        <v>114</v>
      </c>
      <c r="F4" s="251">
        <f>'Raw Data'!FA38</f>
        <v>88</v>
      </c>
      <c r="G4" s="251">
        <f>'Raw Data'!FB38</f>
        <v>104</v>
      </c>
      <c r="H4" s="251">
        <f>'Raw Data'!FC38</f>
        <v>68</v>
      </c>
      <c r="I4" s="251">
        <f>'Raw Data'!FD38</f>
        <v>66</v>
      </c>
      <c r="J4" s="251">
        <f>'Raw Data'!FE38</f>
        <v>74</v>
      </c>
      <c r="K4" s="251">
        <f>'Raw Data'!FF38</f>
        <v>44</v>
      </c>
      <c r="L4" s="251">
        <f>'Raw Data'!FG38</f>
        <v>49</v>
      </c>
      <c r="M4" s="251">
        <f>'Raw Data'!FH38</f>
        <v>41</v>
      </c>
      <c r="N4" s="251">
        <f>'Raw Data'!FI38</f>
        <v>71</v>
      </c>
      <c r="O4" s="251">
        <f>'Raw Data'!FJ38</f>
        <v>83</v>
      </c>
      <c r="P4" s="251">
        <f>'Raw Data'!FK38</f>
        <v>129</v>
      </c>
      <c r="Q4" s="251">
        <f>'Raw Data'!FL38</f>
        <v>65</v>
      </c>
      <c r="R4" s="251">
        <f>'Raw Data'!FM38</f>
        <v>101</v>
      </c>
      <c r="S4" s="251">
        <f>'Raw Data'!FN38</f>
        <v>97</v>
      </c>
      <c r="T4" s="251">
        <f>'Raw Data'!FO38</f>
        <v>76</v>
      </c>
      <c r="U4" s="251">
        <f>'Raw Data'!FP38</f>
        <v>75</v>
      </c>
      <c r="V4" s="251">
        <f>'Raw Data'!FQ38</f>
        <v>61</v>
      </c>
      <c r="W4" s="251">
        <f>'Raw Data'!FR38</f>
        <v>70</v>
      </c>
      <c r="X4" s="251">
        <f>'Raw Data'!FS38</f>
        <v>65</v>
      </c>
      <c r="Y4" s="251">
        <f>'Raw Data'!FT38</f>
        <v>44</v>
      </c>
      <c r="Z4" s="251">
        <f>'Raw Data'!FU38</f>
        <v>53</v>
      </c>
      <c r="AA4" s="251">
        <f>'Raw Data'!FV38</f>
        <v>57</v>
      </c>
      <c r="AB4" s="251">
        <f>'Raw Data'!FW38</f>
        <v>87</v>
      </c>
      <c r="AC4" s="251">
        <f>'Raw Data'!FX38</f>
        <v>87</v>
      </c>
      <c r="AD4" s="251">
        <f>'Raw Data'!FY38</f>
        <v>97</v>
      </c>
      <c r="AE4" s="251">
        <f>'Raw Data'!FZ38</f>
        <v>96</v>
      </c>
      <c r="AF4" s="251">
        <f>'Raw Data'!GA38</f>
        <v>75</v>
      </c>
      <c r="AG4" s="251">
        <f>'Raw Data'!GB38</f>
        <v>87</v>
      </c>
      <c r="AH4" s="251">
        <f>'Raw Data'!GC38</f>
        <v>55</v>
      </c>
      <c r="AI4" s="251">
        <f>'Raw Data'!GD38</f>
        <v>75</v>
      </c>
      <c r="AJ4" s="251">
        <f>'Raw Data'!GE38</f>
        <v>60</v>
      </c>
      <c r="AK4" s="251">
        <f>'Raw Data'!GF38</f>
        <v>49</v>
      </c>
      <c r="AL4" s="251">
        <f>'Raw Data'!GG38</f>
        <v>81</v>
      </c>
      <c r="AM4" s="251">
        <f>'Raw Data'!GH38</f>
        <v>89</v>
      </c>
      <c r="AN4" s="251">
        <f>'Raw Data'!GI38</f>
        <v>145</v>
      </c>
      <c r="AO4" s="251">
        <f>'Raw Data'!GJ38</f>
        <v>122</v>
      </c>
      <c r="AP4" s="251">
        <f>'Raw Data'!GK38</f>
        <v>111</v>
      </c>
      <c r="AQ4" s="251">
        <f>'Raw Data'!GL38</f>
        <v>54</v>
      </c>
      <c r="AR4" s="251">
        <f>'Raw Data'!GM38</f>
        <v>75</v>
      </c>
      <c r="AS4" s="251">
        <f>'Raw Data'!GN38</f>
        <v>87</v>
      </c>
      <c r="AT4" s="251">
        <f>'Raw Data'!GO38</f>
        <v>55</v>
      </c>
      <c r="AU4" s="251">
        <f>'Raw Data'!GP38</f>
        <v>69</v>
      </c>
      <c r="AV4" s="251">
        <f>'Raw Data'!GQ38</f>
        <v>65</v>
      </c>
      <c r="AW4" s="251">
        <f>'Raw Data'!GR38</f>
        <v>44</v>
      </c>
      <c r="AX4" s="251">
        <f>'Raw Data'!GS38</f>
        <v>95</v>
      </c>
      <c r="AY4" s="251">
        <f>'Raw Data'!GT38</f>
        <v>105</v>
      </c>
      <c r="AZ4" s="251">
        <f>'Raw Data'!GU38</f>
        <v>77</v>
      </c>
      <c r="BA4" s="251">
        <f>'Raw Data'!GV38</f>
        <v>42</v>
      </c>
      <c r="BB4" s="251">
        <f>'Raw Data'!GW38</f>
        <v>71</v>
      </c>
      <c r="BC4" s="251">
        <f>'Raw Data'!GX38</f>
        <v>85</v>
      </c>
      <c r="BD4" s="251">
        <f>'Raw Data'!GY38</f>
        <v>99</v>
      </c>
      <c r="BE4" s="251">
        <f>'Raw Data'!GZ38</f>
        <v>106</v>
      </c>
      <c r="BF4" s="251">
        <f>'Raw Data'!HA38</f>
        <v>111</v>
      </c>
      <c r="BG4" s="251">
        <f>'Raw Data'!HB38</f>
        <v>92</v>
      </c>
      <c r="BH4" s="251">
        <f>'Raw Data'!HC38</f>
        <v>63</v>
      </c>
      <c r="BI4" s="251">
        <f>'Raw Data'!HD38</f>
        <v>341</v>
      </c>
      <c r="BJ4" s="251">
        <f>'Raw Data'!HE38</f>
        <v>101</v>
      </c>
      <c r="BK4" s="251">
        <f>'Raw Data'!HF38</f>
        <v>159</v>
      </c>
      <c r="BL4" s="251">
        <f>'Raw Data'!HG38</f>
        <v>124</v>
      </c>
      <c r="BM4" s="251">
        <f>'Raw Data'!HH38</f>
        <v>128</v>
      </c>
      <c r="BN4" s="251">
        <f>'Raw Data'!HI38</f>
        <v>127</v>
      </c>
      <c r="BO4" s="251">
        <f>'Raw Data'!HJ38</f>
        <v>116</v>
      </c>
      <c r="BP4" s="251">
        <f>'Raw Data'!HK38</f>
        <v>429</v>
      </c>
      <c r="BQ4" s="251">
        <f>'Raw Data'!HL38</f>
        <v>391</v>
      </c>
      <c r="BR4" s="251">
        <f>'Raw Data'!HM38</f>
        <v>88</v>
      </c>
      <c r="BS4" s="251">
        <f>'Raw Data'!HN38</f>
        <v>66</v>
      </c>
      <c r="BT4" s="251">
        <f>'Raw Data'!HO38</f>
        <v>59</v>
      </c>
      <c r="BU4" s="251">
        <f>'Raw Data'!HP38</f>
        <v>56</v>
      </c>
      <c r="BV4" s="251">
        <f>'Raw Data'!HQ38</f>
        <v>83</v>
      </c>
      <c r="BW4" s="251">
        <f>'Raw Data'!HR38</f>
        <v>71</v>
      </c>
      <c r="BX4" s="251">
        <f>'Raw Data'!HS38</f>
        <v>120</v>
      </c>
      <c r="BY4" s="251">
        <f>'Raw Data'!HT38</f>
        <v>98</v>
      </c>
      <c r="BZ4" s="251">
        <f>'Raw Data'!HU38</f>
        <v>93</v>
      </c>
      <c r="CA4" s="251">
        <f>'Raw Data'!HV38</f>
        <v>102</v>
      </c>
      <c r="CB4" s="251">
        <f>'Raw Data'!HW38</f>
        <v>85</v>
      </c>
      <c r="CC4" s="251">
        <f>'Raw Data'!HX38</f>
        <v>85</v>
      </c>
      <c r="CD4" s="251">
        <f>'Raw Data'!HY38</f>
        <v>55</v>
      </c>
      <c r="CE4" s="251">
        <f>'Raw Data'!HZ38</f>
        <v>43</v>
      </c>
      <c r="CF4" s="251">
        <f>'Raw Data'!IA38</f>
        <v>37</v>
      </c>
      <c r="CG4" s="251">
        <f>'Raw Data'!IB38</f>
        <v>37</v>
      </c>
      <c r="CH4" s="251">
        <f>'Raw Data'!IC38</f>
        <v>53</v>
      </c>
      <c r="CI4" s="251">
        <f>'Raw Data'!ID38</f>
        <v>70</v>
      </c>
      <c r="CJ4" s="251">
        <f>'Raw Data'!IE38</f>
        <v>83</v>
      </c>
      <c r="CK4" s="251">
        <f>'Raw Data'!IF38</f>
        <v>61</v>
      </c>
      <c r="CL4" s="251">
        <f>'Raw Data'!IG38</f>
        <v>59</v>
      </c>
      <c r="CM4" s="251">
        <f>'Raw Data'!IH38</f>
        <v>61</v>
      </c>
      <c r="CN4" s="251">
        <f>'Raw Data'!II38</f>
        <v>71</v>
      </c>
      <c r="CO4" s="251">
        <f>'Raw Data'!IJ38</f>
        <v>64</v>
      </c>
      <c r="CP4" s="251">
        <f>'Raw Data'!IK38</f>
        <v>0</v>
      </c>
      <c r="CQ4" s="251">
        <f>'Raw Data'!IL38</f>
        <v>0</v>
      </c>
      <c r="CR4" s="251">
        <f>'Raw Data'!IM38</f>
        <v>0</v>
      </c>
      <c r="CS4" s="251">
        <f>'Raw Data'!IN38</f>
        <v>0</v>
      </c>
      <c r="CT4" s="251">
        <f>'Raw Data'!IO38</f>
        <v>0</v>
      </c>
      <c r="CU4" s="251">
        <f>'Raw Data'!IP38</f>
        <v>0</v>
      </c>
      <c r="CV4" s="251">
        <f>'Raw Data'!IQ38</f>
        <v>0</v>
      </c>
      <c r="CW4" s="251">
        <f>'Raw Data'!IR38</f>
        <v>0</v>
      </c>
      <c r="CX4" s="251">
        <f>'Raw Data'!IS38</f>
        <v>0</v>
      </c>
      <c r="CY4" s="251">
        <f>'Raw Data'!IT38</f>
        <v>0</v>
      </c>
      <c r="CZ4" s="251">
        <f>'Raw Data'!IU38</f>
        <v>0</v>
      </c>
      <c r="DA4" s="251">
        <f>'Raw Data'!IV38</f>
        <v>0</v>
      </c>
      <c r="DB4" s="251">
        <f>'Raw Data'!IW38</f>
        <v>0</v>
      </c>
      <c r="DC4" s="251">
        <f>'Raw Data'!IX38</f>
        <v>0</v>
      </c>
      <c r="DD4" s="251">
        <f>'Raw Data'!IY38</f>
        <v>0</v>
      </c>
      <c r="DE4" s="251">
        <f>'Raw Data'!IZ38</f>
        <v>0</v>
      </c>
      <c r="DF4" s="251">
        <f>'Raw Data'!JA38</f>
        <v>0</v>
      </c>
      <c r="DG4" s="251">
        <f>'Raw Data'!JB38</f>
        <v>0</v>
      </c>
      <c r="DH4" s="251">
        <f>'Raw Data'!JC38</f>
        <v>0</v>
      </c>
      <c r="DI4" s="251">
        <f>'Raw Data'!JD38</f>
        <v>0</v>
      </c>
      <c r="DJ4" s="251">
        <f>'Raw Data'!JE38</f>
        <v>0</v>
      </c>
      <c r="DK4" s="251">
        <f>'Raw Data'!JF38</f>
        <v>0</v>
      </c>
      <c r="DL4" s="251">
        <f>'Raw Data'!JG38</f>
        <v>0</v>
      </c>
      <c r="DM4" s="251">
        <f>'Raw Data'!JH38</f>
        <v>0</v>
      </c>
      <c r="DN4" s="251">
        <f>'Raw Data'!JI38</f>
        <v>0</v>
      </c>
      <c r="DO4" s="251">
        <f>'Raw Data'!JJ38</f>
        <v>0</v>
      </c>
      <c r="DP4" s="251">
        <f>'Raw Data'!JK38</f>
        <v>0</v>
      </c>
      <c r="DQ4" s="251">
        <f>'Raw Data'!JL38</f>
        <v>0</v>
      </c>
      <c r="DR4" s="251">
        <f>'Raw Data'!JM38</f>
        <v>0</v>
      </c>
      <c r="DS4" s="251">
        <f>'Raw Data'!JN38</f>
        <v>0</v>
      </c>
      <c r="DT4" s="251">
        <f>'Raw Data'!JO38</f>
        <v>0</v>
      </c>
      <c r="DU4" s="251">
        <f>'Raw Data'!JP38</f>
        <v>0</v>
      </c>
      <c r="DV4" s="251">
        <f>'Raw Data'!JQ38</f>
        <v>0</v>
      </c>
      <c r="DW4" s="251">
        <f>'Raw Data'!JR38</f>
        <v>0</v>
      </c>
      <c r="DX4" s="251">
        <f>'Raw Data'!JS38</f>
        <v>0</v>
      </c>
    </row>
    <row r="5" spans="2:128" x14ac:dyDescent="0.3">
      <c r="B5" s="251">
        <f>'Raw Data'!EW39</f>
        <v>12</v>
      </c>
      <c r="C5" s="251">
        <f>'Raw Data'!EX39</f>
        <v>8</v>
      </c>
      <c r="D5" s="251">
        <f>'Raw Data'!EY39</f>
        <v>8</v>
      </c>
      <c r="E5" s="251">
        <f>'Raw Data'!EZ39</f>
        <v>6</v>
      </c>
      <c r="F5" s="251">
        <f>'Raw Data'!FA39</f>
        <v>2</v>
      </c>
      <c r="G5" s="251">
        <f>'Raw Data'!FB39</f>
        <v>13</v>
      </c>
      <c r="H5" s="251">
        <f>'Raw Data'!FC39</f>
        <v>7</v>
      </c>
      <c r="I5" s="251">
        <f>'Raw Data'!FD39</f>
        <v>3</v>
      </c>
      <c r="J5" s="251">
        <f>'Raw Data'!FE39</f>
        <v>9</v>
      </c>
      <c r="K5" s="251">
        <f>'Raw Data'!FF39</f>
        <v>3</v>
      </c>
      <c r="L5" s="251">
        <f>'Raw Data'!FG39</f>
        <v>17</v>
      </c>
      <c r="M5" s="251">
        <f>'Raw Data'!FH39</f>
        <v>5</v>
      </c>
      <c r="N5" s="251">
        <f>'Raw Data'!FI39</f>
        <v>6</v>
      </c>
      <c r="O5" s="251">
        <f>'Raw Data'!FJ39</f>
        <v>4</v>
      </c>
      <c r="P5" s="251">
        <f>'Raw Data'!FK39</f>
        <v>6</v>
      </c>
      <c r="Q5" s="251">
        <f>'Raw Data'!FL39</f>
        <v>4</v>
      </c>
      <c r="R5" s="251">
        <f>'Raw Data'!FM39</f>
        <v>4</v>
      </c>
      <c r="S5" s="251">
        <f>'Raw Data'!FN39</f>
        <v>2</v>
      </c>
      <c r="T5" s="251">
        <f>'Raw Data'!FO39</f>
        <v>5</v>
      </c>
      <c r="U5" s="251">
        <f>'Raw Data'!FP39</f>
        <v>5</v>
      </c>
      <c r="V5" s="251">
        <f>'Raw Data'!FQ39</f>
        <v>3</v>
      </c>
      <c r="W5" s="251">
        <f>'Raw Data'!FR39</f>
        <v>14</v>
      </c>
      <c r="X5" s="251">
        <f>'Raw Data'!FS39</f>
        <v>5</v>
      </c>
      <c r="Y5" s="251">
        <f>'Raw Data'!FT39</f>
        <v>5</v>
      </c>
      <c r="Z5" s="251">
        <f>'Raw Data'!FU39</f>
        <v>1</v>
      </c>
      <c r="AA5" s="251">
        <f>'Raw Data'!FV39</f>
        <v>3</v>
      </c>
      <c r="AB5" s="251">
        <f>'Raw Data'!FW39</f>
        <v>7</v>
      </c>
      <c r="AC5" s="251">
        <f>'Raw Data'!FX39</f>
        <v>6</v>
      </c>
      <c r="AD5" s="251">
        <f>'Raw Data'!FY39</f>
        <v>5</v>
      </c>
      <c r="AE5" s="251">
        <f>'Raw Data'!FZ39</f>
        <v>3</v>
      </c>
      <c r="AF5" s="251">
        <f>'Raw Data'!GA39</f>
        <v>8</v>
      </c>
      <c r="AG5" s="251">
        <f>'Raw Data'!GB39</f>
        <v>11</v>
      </c>
      <c r="AH5" s="251">
        <f>'Raw Data'!GC39</f>
        <v>6</v>
      </c>
      <c r="AI5" s="251">
        <f>'Raw Data'!GD39</f>
        <v>10</v>
      </c>
      <c r="AJ5" s="251">
        <f>'Raw Data'!GE39</f>
        <v>6</v>
      </c>
      <c r="AK5" s="251">
        <f>'Raw Data'!GF39</f>
        <v>6</v>
      </c>
      <c r="AL5" s="251">
        <f>'Raw Data'!GG39</f>
        <v>10</v>
      </c>
      <c r="AM5" s="251">
        <f>'Raw Data'!GH39</f>
        <v>8</v>
      </c>
      <c r="AN5" s="251">
        <f>'Raw Data'!GI39</f>
        <v>11</v>
      </c>
      <c r="AO5" s="251">
        <f>'Raw Data'!GJ39</f>
        <v>7</v>
      </c>
      <c r="AP5" s="251">
        <f>'Raw Data'!GK39</f>
        <v>5</v>
      </c>
      <c r="AQ5" s="251">
        <f>'Raw Data'!GL39</f>
        <v>1</v>
      </c>
      <c r="AR5" s="251">
        <f>'Raw Data'!GM39</f>
        <v>8</v>
      </c>
      <c r="AS5" s="251">
        <f>'Raw Data'!GN39</f>
        <v>12</v>
      </c>
      <c r="AT5" s="251">
        <f>'Raw Data'!GO39</f>
        <v>11</v>
      </c>
      <c r="AU5" s="251">
        <f>'Raw Data'!GP39</f>
        <v>8</v>
      </c>
      <c r="AV5" s="251">
        <f>'Raw Data'!GQ39</f>
        <v>3</v>
      </c>
      <c r="AW5" s="251">
        <f>'Raw Data'!GR39</f>
        <v>2</v>
      </c>
      <c r="AX5" s="251">
        <f>'Raw Data'!GS39</f>
        <v>6</v>
      </c>
      <c r="AY5" s="251">
        <f>'Raw Data'!GT39</f>
        <v>7</v>
      </c>
      <c r="AZ5" s="251">
        <f>'Raw Data'!GU39</f>
        <v>7</v>
      </c>
      <c r="BA5" s="251">
        <f>'Raw Data'!GV39</f>
        <v>2</v>
      </c>
      <c r="BB5" s="251">
        <f>'Raw Data'!GW39</f>
        <v>7</v>
      </c>
      <c r="BC5" s="251">
        <f>'Raw Data'!GX39</f>
        <v>8</v>
      </c>
      <c r="BD5" s="251">
        <f>'Raw Data'!GY39</f>
        <v>6</v>
      </c>
      <c r="BE5" s="251">
        <f>'Raw Data'!GZ39</f>
        <v>5</v>
      </c>
      <c r="BF5" s="251">
        <f>'Raw Data'!HA39</f>
        <v>9</v>
      </c>
      <c r="BG5" s="251">
        <f>'Raw Data'!HB39</f>
        <v>12</v>
      </c>
      <c r="BH5" s="251">
        <f>'Raw Data'!HC39</f>
        <v>5</v>
      </c>
      <c r="BI5" s="251">
        <f>'Raw Data'!HD39</f>
        <v>25</v>
      </c>
      <c r="BJ5" s="251">
        <f>'Raw Data'!HE39</f>
        <v>7</v>
      </c>
      <c r="BK5" s="251">
        <f>'Raw Data'!HF39</f>
        <v>10</v>
      </c>
      <c r="BL5" s="251">
        <f>'Raw Data'!HG39</f>
        <v>7</v>
      </c>
      <c r="BM5" s="251">
        <f>'Raw Data'!HH39</f>
        <v>10</v>
      </c>
      <c r="BN5" s="251">
        <f>'Raw Data'!HI39</f>
        <v>12</v>
      </c>
      <c r="BO5" s="251">
        <f>'Raw Data'!HJ39</f>
        <v>9</v>
      </c>
      <c r="BP5" s="251">
        <f>'Raw Data'!HK39</f>
        <v>25</v>
      </c>
      <c r="BQ5" s="251">
        <f>'Raw Data'!HL39</f>
        <v>32</v>
      </c>
      <c r="BR5" s="251">
        <f>'Raw Data'!HM39</f>
        <v>6</v>
      </c>
      <c r="BS5" s="251">
        <f>'Raw Data'!HN39</f>
        <v>2</v>
      </c>
      <c r="BT5" s="251">
        <f>'Raw Data'!HO39</f>
        <v>10</v>
      </c>
      <c r="BU5" s="251">
        <f>'Raw Data'!HP39</f>
        <v>5</v>
      </c>
      <c r="BV5" s="251">
        <f>'Raw Data'!HQ39</f>
        <v>7</v>
      </c>
      <c r="BW5" s="251">
        <f>'Raw Data'!HR39</f>
        <v>6</v>
      </c>
      <c r="BX5" s="251">
        <f>'Raw Data'!HS39</f>
        <v>6</v>
      </c>
      <c r="BY5" s="251">
        <f>'Raw Data'!HT39</f>
        <v>11</v>
      </c>
      <c r="BZ5" s="251">
        <f>'Raw Data'!HU39</f>
        <v>6</v>
      </c>
      <c r="CA5" s="251">
        <f>'Raw Data'!HV39</f>
        <v>6</v>
      </c>
      <c r="CB5" s="251">
        <f>'Raw Data'!HW39</f>
        <v>6</v>
      </c>
      <c r="CC5" s="251">
        <f>'Raw Data'!HX39</f>
        <v>3</v>
      </c>
      <c r="CD5" s="251">
        <f>'Raw Data'!HY39</f>
        <v>4</v>
      </c>
      <c r="CE5" s="251">
        <f>'Raw Data'!HZ39</f>
        <v>5</v>
      </c>
      <c r="CF5" s="251">
        <f>'Raw Data'!IA39</f>
        <v>5</v>
      </c>
      <c r="CG5" s="251">
        <f>'Raw Data'!IB39</f>
        <v>2</v>
      </c>
      <c r="CH5" s="251">
        <f>'Raw Data'!IC39</f>
        <v>7</v>
      </c>
      <c r="CI5" s="251">
        <f>'Raw Data'!ID39</f>
        <v>3</v>
      </c>
      <c r="CJ5" s="251">
        <f>'Raw Data'!IE39</f>
        <v>1</v>
      </c>
      <c r="CK5" s="251">
        <f>'Raw Data'!IF39</f>
        <v>1</v>
      </c>
      <c r="CL5" s="251">
        <f>'Raw Data'!IG39</f>
        <v>6</v>
      </c>
      <c r="CM5" s="251">
        <f>'Raw Data'!IH39</f>
        <v>4</v>
      </c>
      <c r="CN5" s="251">
        <f>'Raw Data'!II39</f>
        <v>4</v>
      </c>
      <c r="CO5" s="251">
        <f>'Raw Data'!IJ39</f>
        <v>6</v>
      </c>
      <c r="CP5" s="251">
        <f>'Raw Data'!IK39</f>
        <v>0</v>
      </c>
      <c r="CQ5" s="251">
        <f>'Raw Data'!IL39</f>
        <v>0</v>
      </c>
      <c r="CR5" s="251">
        <f>'Raw Data'!IM39</f>
        <v>0</v>
      </c>
      <c r="CS5" s="251">
        <f>'Raw Data'!IN39</f>
        <v>0</v>
      </c>
      <c r="CT5" s="251">
        <f>'Raw Data'!IO39</f>
        <v>0</v>
      </c>
      <c r="CU5" s="251">
        <f>'Raw Data'!IP39</f>
        <v>0</v>
      </c>
      <c r="CV5" s="251">
        <f>'Raw Data'!IQ39</f>
        <v>0</v>
      </c>
      <c r="CW5" s="251">
        <f>'Raw Data'!IR39</f>
        <v>0</v>
      </c>
      <c r="CX5" s="251">
        <f>'Raw Data'!IS39</f>
        <v>0</v>
      </c>
      <c r="CY5" s="251">
        <f>'Raw Data'!IT39</f>
        <v>0</v>
      </c>
      <c r="CZ5" s="251">
        <f>'Raw Data'!IU39</f>
        <v>0</v>
      </c>
      <c r="DA5" s="251">
        <f>'Raw Data'!IV39</f>
        <v>0</v>
      </c>
      <c r="DB5" s="251">
        <f>'Raw Data'!IW39</f>
        <v>0</v>
      </c>
      <c r="DC5" s="251">
        <f>'Raw Data'!IX39</f>
        <v>0</v>
      </c>
      <c r="DD5" s="251">
        <f>'Raw Data'!IY39</f>
        <v>0</v>
      </c>
      <c r="DE5" s="251">
        <f>'Raw Data'!IZ39</f>
        <v>0</v>
      </c>
      <c r="DF5" s="251">
        <f>'Raw Data'!JA39</f>
        <v>0</v>
      </c>
      <c r="DG5" s="251">
        <f>'Raw Data'!JB39</f>
        <v>0</v>
      </c>
      <c r="DH5" s="251">
        <f>'Raw Data'!JC39</f>
        <v>0</v>
      </c>
      <c r="DI5" s="251">
        <f>'Raw Data'!JD39</f>
        <v>0</v>
      </c>
      <c r="DJ5" s="251">
        <f>'Raw Data'!JE39</f>
        <v>0</v>
      </c>
      <c r="DK5" s="251">
        <f>'Raw Data'!JF39</f>
        <v>0</v>
      </c>
      <c r="DL5" s="251">
        <f>'Raw Data'!JG39</f>
        <v>0</v>
      </c>
      <c r="DM5" s="251">
        <f>'Raw Data'!JH39</f>
        <v>0</v>
      </c>
      <c r="DN5" s="251">
        <f>'Raw Data'!JI39</f>
        <v>0</v>
      </c>
      <c r="DO5" s="251">
        <f>'Raw Data'!JJ39</f>
        <v>0</v>
      </c>
      <c r="DP5" s="251">
        <f>'Raw Data'!JK39</f>
        <v>0</v>
      </c>
      <c r="DQ5" s="251">
        <f>'Raw Data'!JL39</f>
        <v>0</v>
      </c>
      <c r="DR5" s="251">
        <f>'Raw Data'!JM39</f>
        <v>0</v>
      </c>
      <c r="DS5" s="251">
        <f>'Raw Data'!JN39</f>
        <v>0</v>
      </c>
      <c r="DT5" s="251">
        <f>'Raw Data'!JO39</f>
        <v>0</v>
      </c>
      <c r="DU5" s="251">
        <f>'Raw Data'!JP39</f>
        <v>0</v>
      </c>
      <c r="DV5" s="251">
        <f>'Raw Data'!JQ39</f>
        <v>0</v>
      </c>
      <c r="DW5" s="251">
        <f>'Raw Data'!JR39</f>
        <v>0</v>
      </c>
      <c r="DX5" s="251">
        <f>'Raw Data'!JS39</f>
        <v>0</v>
      </c>
    </row>
    <row r="6" spans="2:128" x14ac:dyDescent="0.3">
      <c r="B6" s="251">
        <f>'Raw Data'!EW40</f>
        <v>5</v>
      </c>
      <c r="C6" s="251">
        <f>'Raw Data'!EX40</f>
        <v>7</v>
      </c>
      <c r="D6" s="251">
        <f>'Raw Data'!EY40</f>
        <v>3</v>
      </c>
      <c r="E6" s="251">
        <f>'Raw Data'!EZ40</f>
        <v>8</v>
      </c>
      <c r="F6" s="251">
        <f>'Raw Data'!FA40</f>
        <v>7</v>
      </c>
      <c r="G6" s="251">
        <f>'Raw Data'!FB40</f>
        <v>6</v>
      </c>
      <c r="H6" s="251">
        <f>'Raw Data'!FC40</f>
        <v>1</v>
      </c>
      <c r="I6" s="251">
        <f>'Raw Data'!FD40</f>
        <v>4</v>
      </c>
      <c r="J6" s="251">
        <f>'Raw Data'!FE40</f>
        <v>4</v>
      </c>
      <c r="K6" s="251">
        <f>'Raw Data'!FF40</f>
        <v>3</v>
      </c>
      <c r="L6" s="251">
        <f>'Raw Data'!FG40</f>
        <v>4</v>
      </c>
      <c r="M6" s="251">
        <f>'Raw Data'!FH40</f>
        <v>1</v>
      </c>
      <c r="N6" s="251">
        <f>'Raw Data'!FI40</f>
        <v>4</v>
      </c>
      <c r="O6" s="251">
        <f>'Raw Data'!FJ40</f>
        <v>1</v>
      </c>
      <c r="P6" s="251">
        <f>'Raw Data'!FK40</f>
        <v>5</v>
      </c>
      <c r="Q6" s="251">
        <f>'Raw Data'!FL40</f>
        <v>4</v>
      </c>
      <c r="R6" s="251">
        <f>'Raw Data'!FM40</f>
        <v>0</v>
      </c>
      <c r="S6" s="251">
        <f>'Raw Data'!FN40</f>
        <v>1</v>
      </c>
      <c r="T6" s="251">
        <f>'Raw Data'!FO40</f>
        <v>2</v>
      </c>
      <c r="U6" s="251">
        <f>'Raw Data'!FP40</f>
        <v>4</v>
      </c>
      <c r="V6" s="251">
        <f>'Raw Data'!FQ40</f>
        <v>1</v>
      </c>
      <c r="W6" s="251">
        <f>'Raw Data'!FR40</f>
        <v>1</v>
      </c>
      <c r="X6" s="251">
        <f>'Raw Data'!FS40</f>
        <v>0</v>
      </c>
      <c r="Y6" s="251">
        <f>'Raw Data'!FT40</f>
        <v>0</v>
      </c>
      <c r="Z6" s="251">
        <f>'Raw Data'!FU40</f>
        <v>0</v>
      </c>
      <c r="AA6" s="251">
        <f>'Raw Data'!FV40</f>
        <v>0</v>
      </c>
      <c r="AB6" s="251">
        <f>'Raw Data'!FW40</f>
        <v>1</v>
      </c>
      <c r="AC6" s="251">
        <f>'Raw Data'!FX40</f>
        <v>1</v>
      </c>
      <c r="AD6" s="251">
        <f>'Raw Data'!FY40</f>
        <v>1</v>
      </c>
      <c r="AE6" s="251">
        <f>'Raw Data'!FZ40</f>
        <v>0</v>
      </c>
      <c r="AF6" s="251">
        <f>'Raw Data'!GA40</f>
        <v>1</v>
      </c>
      <c r="AG6" s="251">
        <f>'Raw Data'!GB40</f>
        <v>2</v>
      </c>
      <c r="AH6" s="251">
        <f>'Raw Data'!GC40</f>
        <v>1</v>
      </c>
      <c r="AI6" s="251">
        <f>'Raw Data'!GD40</f>
        <v>2</v>
      </c>
      <c r="AJ6" s="251">
        <f>'Raw Data'!GE40</f>
        <v>0</v>
      </c>
      <c r="AK6" s="251">
        <f>'Raw Data'!GF40</f>
        <v>1</v>
      </c>
      <c r="AL6" s="251">
        <f>'Raw Data'!GG40</f>
        <v>2</v>
      </c>
      <c r="AM6" s="251">
        <f>'Raw Data'!GH40</f>
        <v>1</v>
      </c>
      <c r="AN6" s="251">
        <f>'Raw Data'!GI40</f>
        <v>1</v>
      </c>
      <c r="AO6" s="251">
        <f>'Raw Data'!GJ40</f>
        <v>0</v>
      </c>
      <c r="AP6" s="251">
        <f>'Raw Data'!GK40</f>
        <v>0</v>
      </c>
      <c r="AQ6" s="251">
        <f>'Raw Data'!GL40</f>
        <v>0</v>
      </c>
      <c r="AR6" s="251">
        <f>'Raw Data'!GM40</f>
        <v>1</v>
      </c>
      <c r="AS6" s="251">
        <f>'Raw Data'!GN40</f>
        <v>3</v>
      </c>
      <c r="AT6" s="251">
        <f>'Raw Data'!GO40</f>
        <v>0</v>
      </c>
      <c r="AU6" s="251">
        <f>'Raw Data'!GP40</f>
        <v>8</v>
      </c>
      <c r="AV6" s="251">
        <f>'Raw Data'!GQ40</f>
        <v>1</v>
      </c>
      <c r="AW6" s="251">
        <f>'Raw Data'!GR40</f>
        <v>5</v>
      </c>
      <c r="AX6" s="251">
        <f>'Raw Data'!GS40</f>
        <v>1</v>
      </c>
      <c r="AY6" s="251">
        <f>'Raw Data'!GT40</f>
        <v>0</v>
      </c>
      <c r="AZ6" s="251">
        <f>'Raw Data'!GU40</f>
        <v>3</v>
      </c>
      <c r="BA6" s="251">
        <f>'Raw Data'!GV40</f>
        <v>0</v>
      </c>
      <c r="BB6" s="251">
        <f>'Raw Data'!GW40</f>
        <v>0</v>
      </c>
      <c r="BC6" s="251">
        <f>'Raw Data'!GX40</f>
        <v>0</v>
      </c>
      <c r="BD6" s="251">
        <f>'Raw Data'!GY40</f>
        <v>0</v>
      </c>
      <c r="BE6" s="251">
        <f>'Raw Data'!GZ40</f>
        <v>0</v>
      </c>
      <c r="BF6" s="251">
        <f>'Raw Data'!HA40</f>
        <v>0</v>
      </c>
      <c r="BG6" s="251">
        <f>'Raw Data'!HB40</f>
        <v>0</v>
      </c>
      <c r="BH6" s="251">
        <f>'Raw Data'!HC40</f>
        <v>1</v>
      </c>
      <c r="BI6" s="251">
        <f>'Raw Data'!HD40</f>
        <v>1</v>
      </c>
      <c r="BJ6" s="251">
        <f>'Raw Data'!HE40</f>
        <v>1</v>
      </c>
      <c r="BK6" s="251">
        <f>'Raw Data'!HF40</f>
        <v>0</v>
      </c>
      <c r="BL6" s="251">
        <f>'Raw Data'!HG40</f>
        <v>0</v>
      </c>
      <c r="BM6" s="251">
        <f>'Raw Data'!HH40</f>
        <v>0</v>
      </c>
      <c r="BN6" s="251">
        <f>'Raw Data'!HI40</f>
        <v>0</v>
      </c>
      <c r="BO6" s="251">
        <f>'Raw Data'!HJ40</f>
        <v>0</v>
      </c>
      <c r="BP6" s="251">
        <f>'Raw Data'!HK40</f>
        <v>0</v>
      </c>
      <c r="BQ6" s="251">
        <f>'Raw Data'!HL40</f>
        <v>2</v>
      </c>
      <c r="BR6" s="251">
        <f>'Raw Data'!HM40</f>
        <v>0</v>
      </c>
      <c r="BS6" s="251">
        <f>'Raw Data'!HN40</f>
        <v>0</v>
      </c>
      <c r="BT6" s="251">
        <f>'Raw Data'!HO40</f>
        <v>0</v>
      </c>
      <c r="BU6" s="251">
        <f>'Raw Data'!HP40</f>
        <v>1</v>
      </c>
      <c r="BV6" s="251">
        <f>'Raw Data'!HQ40</f>
        <v>1</v>
      </c>
      <c r="BW6" s="251">
        <f>'Raw Data'!HR40</f>
        <v>0</v>
      </c>
      <c r="BX6" s="251">
        <f>'Raw Data'!HS40</f>
        <v>0</v>
      </c>
      <c r="BY6" s="251">
        <f>'Raw Data'!HT40</f>
        <v>1</v>
      </c>
      <c r="BZ6" s="251">
        <f>'Raw Data'!HU40</f>
        <v>1</v>
      </c>
      <c r="CA6" s="251">
        <f>'Raw Data'!HV40</f>
        <v>0</v>
      </c>
      <c r="CB6" s="251">
        <f>'Raw Data'!HW40</f>
        <v>0</v>
      </c>
      <c r="CC6" s="251">
        <f>'Raw Data'!HX40</f>
        <v>0</v>
      </c>
      <c r="CD6" s="251">
        <f>'Raw Data'!HY40</f>
        <v>0</v>
      </c>
      <c r="CE6" s="251">
        <f>'Raw Data'!HZ40</f>
        <v>0</v>
      </c>
      <c r="CF6" s="251">
        <f>'Raw Data'!IA40</f>
        <v>0</v>
      </c>
      <c r="CG6" s="251">
        <f>'Raw Data'!IB40</f>
        <v>0</v>
      </c>
      <c r="CH6" s="251">
        <f>'Raw Data'!IC40</f>
        <v>2</v>
      </c>
      <c r="CI6" s="251">
        <f>'Raw Data'!ID40</f>
        <v>0</v>
      </c>
      <c r="CJ6" s="251">
        <f>'Raw Data'!IE40</f>
        <v>3</v>
      </c>
      <c r="CK6" s="251">
        <f>'Raw Data'!IF40</f>
        <v>0</v>
      </c>
      <c r="CL6" s="251">
        <f>'Raw Data'!IG40</f>
        <v>1</v>
      </c>
      <c r="CM6" s="251">
        <f>'Raw Data'!IH40</f>
        <v>0</v>
      </c>
      <c r="CN6" s="251">
        <f>'Raw Data'!II40</f>
        <v>0</v>
      </c>
      <c r="CO6" s="251">
        <f>'Raw Data'!IJ40</f>
        <v>1</v>
      </c>
      <c r="CP6" s="251">
        <f>'Raw Data'!IK40</f>
        <v>0</v>
      </c>
      <c r="CQ6" s="251">
        <f>'Raw Data'!IL40</f>
        <v>0</v>
      </c>
      <c r="CR6" s="251">
        <f>'Raw Data'!IM40</f>
        <v>0</v>
      </c>
      <c r="CS6" s="251">
        <f>'Raw Data'!IN40</f>
        <v>0</v>
      </c>
      <c r="CT6" s="251">
        <f>'Raw Data'!IO40</f>
        <v>0</v>
      </c>
      <c r="CU6" s="251">
        <f>'Raw Data'!IP40</f>
        <v>0</v>
      </c>
      <c r="CV6" s="251">
        <f>'Raw Data'!IQ40</f>
        <v>0</v>
      </c>
      <c r="CW6" s="251">
        <f>'Raw Data'!IR40</f>
        <v>0</v>
      </c>
      <c r="CX6" s="251">
        <f>'Raw Data'!IS40</f>
        <v>0</v>
      </c>
      <c r="CY6" s="251">
        <f>'Raw Data'!IT40</f>
        <v>0</v>
      </c>
      <c r="CZ6" s="251">
        <f>'Raw Data'!IU40</f>
        <v>0</v>
      </c>
      <c r="DA6" s="251">
        <f>'Raw Data'!IV40</f>
        <v>0</v>
      </c>
      <c r="DB6" s="251">
        <f>'Raw Data'!IW40</f>
        <v>0</v>
      </c>
      <c r="DC6" s="251">
        <f>'Raw Data'!IX40</f>
        <v>0</v>
      </c>
      <c r="DD6" s="251">
        <f>'Raw Data'!IY40</f>
        <v>0</v>
      </c>
      <c r="DE6" s="251">
        <f>'Raw Data'!IZ40</f>
        <v>0</v>
      </c>
      <c r="DF6" s="251">
        <f>'Raw Data'!JA40</f>
        <v>0</v>
      </c>
      <c r="DG6" s="251">
        <f>'Raw Data'!JB40</f>
        <v>0</v>
      </c>
      <c r="DH6" s="251">
        <f>'Raw Data'!JC40</f>
        <v>0</v>
      </c>
      <c r="DI6" s="251">
        <f>'Raw Data'!JD40</f>
        <v>0</v>
      </c>
      <c r="DJ6" s="251">
        <f>'Raw Data'!JE40</f>
        <v>0</v>
      </c>
      <c r="DK6" s="251">
        <f>'Raw Data'!JF40</f>
        <v>0</v>
      </c>
      <c r="DL6" s="251">
        <f>'Raw Data'!JG40</f>
        <v>0</v>
      </c>
      <c r="DM6" s="251">
        <f>'Raw Data'!JH40</f>
        <v>0</v>
      </c>
      <c r="DN6" s="251">
        <f>'Raw Data'!JI40</f>
        <v>0</v>
      </c>
      <c r="DO6" s="251">
        <f>'Raw Data'!JJ40</f>
        <v>0</v>
      </c>
      <c r="DP6" s="251">
        <f>'Raw Data'!JK40</f>
        <v>0</v>
      </c>
      <c r="DQ6" s="251">
        <f>'Raw Data'!JL40</f>
        <v>0</v>
      </c>
      <c r="DR6" s="251">
        <f>'Raw Data'!JM40</f>
        <v>0</v>
      </c>
      <c r="DS6" s="251">
        <f>'Raw Data'!JN40</f>
        <v>0</v>
      </c>
      <c r="DT6" s="251">
        <f>'Raw Data'!JO40</f>
        <v>0</v>
      </c>
      <c r="DU6" s="251">
        <f>'Raw Data'!JP40</f>
        <v>0</v>
      </c>
      <c r="DV6" s="251">
        <f>'Raw Data'!JQ40</f>
        <v>0</v>
      </c>
      <c r="DW6" s="251">
        <f>'Raw Data'!JR40</f>
        <v>0</v>
      </c>
      <c r="DX6" s="251">
        <f>'Raw Data'!JS40</f>
        <v>0</v>
      </c>
    </row>
    <row r="7" spans="2:128" x14ac:dyDescent="0.3">
      <c r="B7" s="250"/>
    </row>
    <row r="10" spans="2:128" x14ac:dyDescent="0.3">
      <c r="BV10" s="251">
        <f>SUM(CH3:CN3)</f>
        <v>1392</v>
      </c>
    </row>
    <row r="11" spans="2:128" x14ac:dyDescent="0.3">
      <c r="BV11" s="251">
        <f>SUM(BV3:CC3)</f>
        <v>2250</v>
      </c>
    </row>
    <row r="15" spans="2:128" ht="16" thickBot="1" x14ac:dyDescent="0.4">
      <c r="BV15" s="298" t="s">
        <v>248</v>
      </c>
      <c r="BW15" s="255"/>
      <c r="BX15" s="256"/>
    </row>
    <row r="16" spans="2:128" ht="14.5" thickTop="1" x14ac:dyDescent="0.3">
      <c r="BV16" s="6" t="s">
        <v>15</v>
      </c>
      <c r="BW16" s="6" t="s">
        <v>16</v>
      </c>
      <c r="BX16" s="6" t="s">
        <v>17</v>
      </c>
    </row>
    <row r="17" spans="74:76" ht="15.5" x14ac:dyDescent="0.35">
      <c r="BV17" s="7">
        <v>2023</v>
      </c>
      <c r="BW17" s="183">
        <v>1392</v>
      </c>
      <c r="BX17" s="9">
        <f>(BW17-BW18)/BW18</f>
        <v>-0.38133333333333336</v>
      </c>
    </row>
    <row r="18" spans="74:76" ht="15.5" x14ac:dyDescent="0.35">
      <c r="BV18" s="7">
        <v>2022</v>
      </c>
      <c r="BW18" s="183">
        <v>2250</v>
      </c>
      <c r="BX18" s="9">
        <f>(BW18-BW19)/BW19</f>
        <v>-0.13726993865030676</v>
      </c>
    </row>
    <row r="19" spans="74:76" ht="15.5" x14ac:dyDescent="0.35">
      <c r="BV19" s="7">
        <v>2021</v>
      </c>
      <c r="BW19" s="183">
        <f>SUM(BJ3:BQ3)</f>
        <v>2608</v>
      </c>
      <c r="BX19" s="9">
        <f>(BW19-BW20)/BW20</f>
        <v>0.11691648822269807</v>
      </c>
    </row>
    <row r="20" spans="74:76" ht="15.5" x14ac:dyDescent="0.35">
      <c r="BV20" s="7">
        <v>2020</v>
      </c>
      <c r="BW20" s="183">
        <f>SUM(AX3:BE3)</f>
        <v>2335</v>
      </c>
      <c r="BX20" s="9"/>
    </row>
  </sheetData>
  <mergeCells count="1">
    <mergeCell ref="BV15:BX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IH1001"/>
  <sheetViews>
    <sheetView workbookViewId="0">
      <pane xSplit="1" topLeftCell="GK1" activePane="topRight" state="frozen"/>
      <selection pane="topRight" activeCell="GR22" sqref="GR22"/>
    </sheetView>
  </sheetViews>
  <sheetFormatPr defaultColWidth="12.58203125" defaultRowHeight="15" customHeight="1" x14ac:dyDescent="0.3"/>
  <cols>
    <col min="1" max="1" width="11.58203125" customWidth="1"/>
    <col min="2" max="25" width="7.58203125" hidden="1" customWidth="1"/>
    <col min="26" max="199" width="7.58203125" customWidth="1"/>
  </cols>
  <sheetData>
    <row r="1" spans="1:242" ht="14.25" customHeight="1" x14ac:dyDescent="0.35">
      <c r="A1" s="5" t="s">
        <v>20</v>
      </c>
      <c r="B1" s="5">
        <v>38353</v>
      </c>
      <c r="C1" s="5">
        <v>38384</v>
      </c>
      <c r="D1" s="5">
        <v>38412</v>
      </c>
      <c r="E1" s="5">
        <v>38443</v>
      </c>
      <c r="F1" s="5">
        <v>38473</v>
      </c>
      <c r="G1" s="5">
        <v>38504</v>
      </c>
      <c r="H1" s="5">
        <v>38534</v>
      </c>
      <c r="I1" s="5">
        <v>38565</v>
      </c>
      <c r="J1" s="5">
        <v>38596</v>
      </c>
      <c r="K1" s="5">
        <v>38626</v>
      </c>
      <c r="L1" s="5">
        <v>38657</v>
      </c>
      <c r="M1" s="5">
        <v>38687</v>
      </c>
      <c r="N1" s="5">
        <v>38718</v>
      </c>
      <c r="O1" s="5">
        <v>38749</v>
      </c>
      <c r="P1" s="5">
        <v>38777</v>
      </c>
      <c r="Q1" s="5">
        <v>38808</v>
      </c>
      <c r="R1" s="5">
        <v>38838</v>
      </c>
      <c r="S1" s="5">
        <v>38869</v>
      </c>
      <c r="T1" s="5">
        <v>38899</v>
      </c>
      <c r="U1" s="5">
        <v>38930</v>
      </c>
      <c r="V1" s="5">
        <v>38961</v>
      </c>
      <c r="W1" s="5">
        <v>38991</v>
      </c>
      <c r="X1" s="5">
        <v>39022</v>
      </c>
      <c r="Y1" s="5">
        <v>39052</v>
      </c>
      <c r="Z1" s="5">
        <v>39083</v>
      </c>
      <c r="AA1" s="5">
        <v>39114</v>
      </c>
      <c r="AB1" s="5">
        <v>39142</v>
      </c>
      <c r="AC1" s="5">
        <v>39173</v>
      </c>
      <c r="AD1" s="5">
        <v>39203</v>
      </c>
      <c r="AE1" s="5">
        <v>39234</v>
      </c>
      <c r="AF1" s="5">
        <v>39264</v>
      </c>
      <c r="AG1" s="5">
        <v>39295</v>
      </c>
      <c r="AH1" s="5">
        <v>39326</v>
      </c>
      <c r="AI1" s="5">
        <v>39356</v>
      </c>
      <c r="AJ1" s="5">
        <v>39387</v>
      </c>
      <c r="AK1" s="5">
        <v>39417</v>
      </c>
      <c r="AL1" s="5">
        <v>39448</v>
      </c>
      <c r="AM1" s="5">
        <v>39479</v>
      </c>
      <c r="AN1" s="5">
        <v>39510</v>
      </c>
      <c r="AO1" s="5">
        <v>39539</v>
      </c>
      <c r="AP1" s="5">
        <v>39569</v>
      </c>
      <c r="AQ1" s="5">
        <v>39600</v>
      </c>
      <c r="AR1" s="5">
        <v>39630</v>
      </c>
      <c r="AS1" s="5">
        <v>39661</v>
      </c>
      <c r="AT1" s="5">
        <v>39692</v>
      </c>
      <c r="AU1" s="5">
        <v>39729</v>
      </c>
      <c r="AV1" s="5">
        <v>39766</v>
      </c>
      <c r="AW1" s="5">
        <v>39803</v>
      </c>
      <c r="AX1" s="5">
        <v>39840</v>
      </c>
      <c r="AY1" s="5">
        <v>39853</v>
      </c>
      <c r="AZ1" s="5">
        <v>39881</v>
      </c>
      <c r="BA1" s="5">
        <v>39912</v>
      </c>
      <c r="BB1" s="5">
        <v>39942</v>
      </c>
      <c r="BC1" s="5">
        <v>39973</v>
      </c>
      <c r="BD1" s="5">
        <v>40003</v>
      </c>
      <c r="BE1" s="5">
        <v>40034</v>
      </c>
      <c r="BF1" s="5">
        <v>40065</v>
      </c>
      <c r="BG1" s="5">
        <v>40095</v>
      </c>
      <c r="BH1" s="5">
        <v>40126</v>
      </c>
      <c r="BI1" s="5">
        <v>40156</v>
      </c>
      <c r="BJ1" s="5">
        <v>40187</v>
      </c>
      <c r="BK1" s="5">
        <v>40218</v>
      </c>
      <c r="BL1" s="5">
        <v>40246</v>
      </c>
      <c r="BM1" s="5">
        <v>40277</v>
      </c>
      <c r="BN1" s="5">
        <v>40307</v>
      </c>
      <c r="BO1" s="5">
        <v>40338</v>
      </c>
      <c r="BP1" s="5">
        <v>40368</v>
      </c>
      <c r="BQ1" s="5">
        <v>40399</v>
      </c>
      <c r="BR1" s="5">
        <v>40430</v>
      </c>
      <c r="BS1" s="5">
        <v>40460</v>
      </c>
      <c r="BT1" s="5">
        <v>40491</v>
      </c>
      <c r="BU1" s="5">
        <v>40521</v>
      </c>
      <c r="BV1" s="5">
        <v>40552</v>
      </c>
      <c r="BW1" s="5">
        <v>40583</v>
      </c>
      <c r="BX1" s="5">
        <v>40611</v>
      </c>
      <c r="BY1" s="5">
        <v>40642</v>
      </c>
      <c r="BZ1" s="5">
        <v>40672</v>
      </c>
      <c r="CA1" s="5">
        <v>40703</v>
      </c>
      <c r="CB1" s="5">
        <v>40733</v>
      </c>
      <c r="CC1" s="5">
        <v>40764</v>
      </c>
      <c r="CD1" s="5">
        <v>40795</v>
      </c>
      <c r="CE1" s="5">
        <v>40825</v>
      </c>
      <c r="CF1" s="5">
        <v>40856</v>
      </c>
      <c r="CG1" s="5">
        <v>40886</v>
      </c>
      <c r="CH1" s="5">
        <v>40917</v>
      </c>
      <c r="CI1" s="5">
        <v>40948</v>
      </c>
      <c r="CJ1" s="5">
        <v>40977</v>
      </c>
      <c r="CK1" s="5">
        <v>41008</v>
      </c>
      <c r="CL1" s="5">
        <v>41038</v>
      </c>
      <c r="CM1" s="5">
        <v>41069</v>
      </c>
      <c r="CN1" s="5">
        <v>41099</v>
      </c>
      <c r="CO1" s="5">
        <v>41130</v>
      </c>
      <c r="CP1" s="5">
        <v>41161</v>
      </c>
      <c r="CQ1" s="5">
        <v>41191</v>
      </c>
      <c r="CR1" s="5">
        <v>41222</v>
      </c>
      <c r="CS1" s="5">
        <v>41252</v>
      </c>
      <c r="CT1" s="5">
        <v>41283</v>
      </c>
      <c r="CU1" s="5">
        <v>41314</v>
      </c>
      <c r="CV1" s="5">
        <v>41342</v>
      </c>
      <c r="CW1" s="5">
        <v>41373</v>
      </c>
      <c r="CX1" s="5">
        <v>41403</v>
      </c>
      <c r="CY1" s="5">
        <v>41434</v>
      </c>
      <c r="CZ1" s="5">
        <v>41464</v>
      </c>
      <c r="DA1" s="5">
        <v>41495</v>
      </c>
      <c r="DB1" s="5">
        <v>41526</v>
      </c>
      <c r="DC1" s="5">
        <v>41556</v>
      </c>
      <c r="DD1" s="5">
        <v>41587</v>
      </c>
      <c r="DE1" s="5">
        <v>41617</v>
      </c>
      <c r="DF1" s="5">
        <v>41648</v>
      </c>
      <c r="DG1" s="5">
        <v>41679</v>
      </c>
      <c r="DH1" s="5">
        <v>41707</v>
      </c>
      <c r="DI1" s="5">
        <v>41738</v>
      </c>
      <c r="DJ1" s="5">
        <v>41768</v>
      </c>
      <c r="DK1" s="5">
        <v>41799</v>
      </c>
      <c r="DL1" s="5">
        <v>41829</v>
      </c>
      <c r="DM1" s="5">
        <v>41860</v>
      </c>
      <c r="DN1" s="5">
        <v>41891</v>
      </c>
      <c r="DO1" s="5">
        <v>41921</v>
      </c>
      <c r="DP1" s="5">
        <v>41952</v>
      </c>
      <c r="DQ1" s="5">
        <v>41982</v>
      </c>
      <c r="DR1" s="5">
        <v>42013</v>
      </c>
      <c r="DS1" s="5">
        <v>42044</v>
      </c>
      <c r="DT1" s="5">
        <v>42072</v>
      </c>
      <c r="DU1" s="5">
        <v>42103</v>
      </c>
      <c r="DV1" s="5">
        <v>42133</v>
      </c>
      <c r="DW1" s="5">
        <v>42164</v>
      </c>
      <c r="DX1" s="5">
        <v>42194</v>
      </c>
      <c r="DY1" s="5">
        <v>42225</v>
      </c>
      <c r="DZ1" s="5">
        <v>42256</v>
      </c>
      <c r="EA1" s="5">
        <v>42286</v>
      </c>
      <c r="EB1" s="5">
        <v>42317</v>
      </c>
      <c r="EC1" s="5">
        <v>42347</v>
      </c>
      <c r="ED1" s="5">
        <v>42378</v>
      </c>
      <c r="EE1" s="5">
        <v>42409</v>
      </c>
      <c r="EF1" s="5">
        <v>42438</v>
      </c>
      <c r="EG1" s="5">
        <v>42469</v>
      </c>
      <c r="EH1" s="5">
        <v>42499</v>
      </c>
      <c r="EI1" s="5">
        <v>42530</v>
      </c>
      <c r="EJ1" s="5">
        <v>42560</v>
      </c>
      <c r="EK1" s="5">
        <v>42591</v>
      </c>
      <c r="EL1" s="5">
        <v>42622</v>
      </c>
      <c r="EM1" s="5">
        <v>42652</v>
      </c>
      <c r="EN1" s="5">
        <v>42683</v>
      </c>
      <c r="EO1" s="5">
        <v>42713</v>
      </c>
      <c r="EP1" s="5">
        <v>42744</v>
      </c>
      <c r="EQ1" s="5">
        <v>42775</v>
      </c>
      <c r="ER1" s="5">
        <v>42803</v>
      </c>
      <c r="ES1" s="5">
        <v>42834</v>
      </c>
      <c r="ET1" s="5">
        <v>42864</v>
      </c>
      <c r="EU1" s="5">
        <v>42895</v>
      </c>
      <c r="EV1" s="5">
        <v>42925</v>
      </c>
      <c r="EW1" s="5">
        <v>42956</v>
      </c>
      <c r="EX1" s="5">
        <v>42987</v>
      </c>
      <c r="EY1" s="5">
        <v>43017</v>
      </c>
      <c r="EZ1" s="5">
        <v>43048</v>
      </c>
      <c r="FA1" s="5">
        <v>43078</v>
      </c>
      <c r="FB1" s="5">
        <v>43109</v>
      </c>
      <c r="FC1" s="5">
        <v>43140</v>
      </c>
      <c r="FD1" s="5">
        <v>43168</v>
      </c>
      <c r="FE1" s="5">
        <v>43199</v>
      </c>
      <c r="FF1" s="5">
        <v>43229</v>
      </c>
      <c r="FG1" s="5">
        <v>43260</v>
      </c>
      <c r="FH1" s="5">
        <v>43290</v>
      </c>
      <c r="FI1" s="5">
        <v>43321</v>
      </c>
      <c r="FJ1" s="5">
        <v>43352</v>
      </c>
      <c r="FK1" s="5">
        <v>43382</v>
      </c>
      <c r="FL1" s="5">
        <v>43413</v>
      </c>
      <c r="FM1" s="5">
        <v>43443</v>
      </c>
      <c r="FN1" s="5">
        <v>43474</v>
      </c>
      <c r="FO1" s="5">
        <v>43505</v>
      </c>
      <c r="FP1" s="5">
        <v>43533</v>
      </c>
      <c r="FQ1" s="5">
        <v>43564</v>
      </c>
      <c r="FR1" s="5">
        <v>43594</v>
      </c>
      <c r="FS1" s="5">
        <v>43625</v>
      </c>
      <c r="FT1" s="5">
        <v>43655</v>
      </c>
      <c r="FU1" s="5">
        <v>43686</v>
      </c>
      <c r="FV1" s="5">
        <v>43717</v>
      </c>
      <c r="FW1" s="5">
        <v>43747</v>
      </c>
      <c r="FX1" s="5">
        <v>43778</v>
      </c>
      <c r="FY1" s="5">
        <v>43808</v>
      </c>
      <c r="FZ1" s="5">
        <v>43839</v>
      </c>
      <c r="GA1" s="5">
        <v>43870</v>
      </c>
      <c r="GB1" s="5">
        <v>43899</v>
      </c>
      <c r="GC1" s="5">
        <v>43930</v>
      </c>
      <c r="GD1" s="5">
        <v>43960</v>
      </c>
      <c r="GE1" s="5">
        <v>43991</v>
      </c>
      <c r="GF1" s="5">
        <v>44021</v>
      </c>
      <c r="GG1" s="5">
        <v>44052</v>
      </c>
      <c r="GH1" s="5">
        <v>44083</v>
      </c>
      <c r="GI1" s="5">
        <v>44113</v>
      </c>
      <c r="GJ1" s="5">
        <v>44144</v>
      </c>
      <c r="GK1" s="5">
        <v>44174</v>
      </c>
      <c r="GL1" s="5">
        <v>44205</v>
      </c>
      <c r="GM1" s="5">
        <v>44236</v>
      </c>
      <c r="GN1" s="5">
        <v>44264</v>
      </c>
      <c r="GO1" s="5">
        <v>44295</v>
      </c>
      <c r="GP1" s="5">
        <v>44325</v>
      </c>
      <c r="GQ1" s="5">
        <v>44356</v>
      </c>
      <c r="GR1" s="5">
        <v>44386</v>
      </c>
      <c r="GS1" s="5">
        <v>44417</v>
      </c>
      <c r="GT1" s="5">
        <v>44448</v>
      </c>
      <c r="GU1" s="5">
        <v>44478</v>
      </c>
      <c r="GV1" s="5">
        <v>44509</v>
      </c>
      <c r="GW1" s="5">
        <v>44539</v>
      </c>
      <c r="GX1" s="5">
        <v>44570</v>
      </c>
      <c r="GY1" s="5">
        <v>44601</v>
      </c>
      <c r="GZ1" s="5">
        <v>44629</v>
      </c>
      <c r="HA1" s="5">
        <v>44660</v>
      </c>
      <c r="HB1" s="5">
        <v>44690</v>
      </c>
      <c r="HC1" s="5">
        <v>44721</v>
      </c>
      <c r="HD1" s="5">
        <v>44751</v>
      </c>
      <c r="HE1" s="5">
        <v>44782</v>
      </c>
      <c r="HF1" s="5">
        <v>44813</v>
      </c>
      <c r="HG1" s="5">
        <v>44843</v>
      </c>
      <c r="HH1" s="5">
        <v>44874</v>
      </c>
      <c r="HI1" s="5">
        <v>44904</v>
      </c>
      <c r="HJ1" s="5">
        <v>44935</v>
      </c>
      <c r="HK1" s="5">
        <v>44966</v>
      </c>
      <c r="HL1" s="5">
        <v>44994</v>
      </c>
      <c r="HM1" s="5">
        <v>45025</v>
      </c>
      <c r="HN1" s="5">
        <v>45055</v>
      </c>
      <c r="HO1" s="5">
        <v>45086</v>
      </c>
      <c r="HP1" s="5">
        <v>45116</v>
      </c>
      <c r="HQ1" s="5">
        <v>45147</v>
      </c>
      <c r="HR1" s="5">
        <v>45178</v>
      </c>
      <c r="HS1" s="5">
        <v>45208</v>
      </c>
      <c r="HT1" s="5">
        <v>45239</v>
      </c>
      <c r="HU1" s="5">
        <v>45269</v>
      </c>
      <c r="HV1" s="5">
        <v>45300</v>
      </c>
      <c r="HW1" s="5">
        <v>45331</v>
      </c>
      <c r="HX1" s="5">
        <v>45360</v>
      </c>
      <c r="HY1" s="5">
        <v>45391</v>
      </c>
      <c r="HZ1" s="5">
        <v>45421</v>
      </c>
      <c r="IA1" s="5">
        <v>45452</v>
      </c>
      <c r="IB1" s="5">
        <v>45482</v>
      </c>
      <c r="IC1" s="5">
        <v>45513</v>
      </c>
      <c r="ID1" s="5">
        <v>45544</v>
      </c>
      <c r="IE1" s="5">
        <v>45574</v>
      </c>
      <c r="IF1" s="5">
        <v>45605</v>
      </c>
      <c r="IG1" s="5">
        <v>45635</v>
      </c>
      <c r="IH1" s="5">
        <v>45666</v>
      </c>
    </row>
    <row r="2" spans="1:242" ht="14.25" customHeight="1" x14ac:dyDescent="0.35">
      <c r="A2" s="10" t="s">
        <v>21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139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1" t="s">
        <v>22</v>
      </c>
      <c r="B3" s="11">
        <f>'Raw Data'!U46</f>
        <v>96</v>
      </c>
      <c r="C3" s="11">
        <f>'Raw Data'!V46</f>
        <v>61</v>
      </c>
      <c r="D3" s="11">
        <f>'Raw Data'!W46</f>
        <v>91</v>
      </c>
      <c r="E3" s="11">
        <f>'Raw Data'!X46</f>
        <v>106</v>
      </c>
      <c r="F3" s="11">
        <f>'Raw Data'!Y46</f>
        <v>111</v>
      </c>
      <c r="G3" s="11">
        <f>'Raw Data'!Z46</f>
        <v>114</v>
      </c>
      <c r="H3" s="11">
        <f>'Raw Data'!AA46</f>
        <v>69</v>
      </c>
      <c r="I3" s="11">
        <f>'Raw Data'!AB46</f>
        <v>83</v>
      </c>
      <c r="J3" s="11">
        <f>'Raw Data'!AC46</f>
        <v>115</v>
      </c>
      <c r="K3" s="11">
        <f>'Raw Data'!AD46</f>
        <v>71</v>
      </c>
      <c r="L3" s="11">
        <f>'Raw Data'!AE46</f>
        <v>77</v>
      </c>
      <c r="M3" s="11">
        <f>'Raw Data'!AF46</f>
        <v>55</v>
      </c>
      <c r="N3" s="11">
        <f>'Raw Data'!AG46</f>
        <v>63</v>
      </c>
      <c r="O3" s="11">
        <f>'Raw Data'!AH46</f>
        <v>22</v>
      </c>
      <c r="P3" s="11">
        <f>'Raw Data'!AI46</f>
        <v>48</v>
      </c>
      <c r="Q3" s="11">
        <f>'Raw Data'!AJ46</f>
        <v>33</v>
      </c>
      <c r="R3" s="11">
        <f>'Raw Data'!AK46</f>
        <v>53</v>
      </c>
      <c r="S3" s="11">
        <f>'Raw Data'!AL46</f>
        <v>34</v>
      </c>
      <c r="T3" s="11">
        <f>'Raw Data'!AM46</f>
        <v>38</v>
      </c>
      <c r="U3" s="11">
        <f>'Raw Data'!AN46</f>
        <v>31</v>
      </c>
      <c r="V3" s="11">
        <f>'Raw Data'!AO46</f>
        <v>21</v>
      </c>
      <c r="W3" s="11">
        <f>'Raw Data'!AP46</f>
        <v>52</v>
      </c>
      <c r="X3" s="11">
        <f>'Raw Data'!AQ46</f>
        <v>20</v>
      </c>
      <c r="Y3" s="11">
        <f>'Raw Data'!AR46</f>
        <v>35</v>
      </c>
      <c r="Z3" s="11">
        <f>'Raw Data'!AS46</f>
        <v>19</v>
      </c>
      <c r="AA3" s="11">
        <f>'Raw Data'!AT46</f>
        <v>19</v>
      </c>
      <c r="AB3" s="11">
        <f>'Raw Data'!AU46</f>
        <v>11</v>
      </c>
      <c r="AC3" s="11">
        <f>'Raw Data'!AV46</f>
        <v>22</v>
      </c>
      <c r="AD3" s="11">
        <f>'Raw Data'!AW46</f>
        <v>33</v>
      </c>
      <c r="AE3" s="11">
        <f>'Raw Data'!AX46</f>
        <v>23</v>
      </c>
      <c r="AF3" s="11">
        <f>'Raw Data'!AY46</f>
        <v>17</v>
      </c>
      <c r="AG3" s="11">
        <f>'Raw Data'!AZ46</f>
        <v>20</v>
      </c>
      <c r="AH3" s="11">
        <f>'Raw Data'!BA46</f>
        <v>28</v>
      </c>
      <c r="AI3" s="11">
        <f>'Raw Data'!BB46</f>
        <v>26</v>
      </c>
      <c r="AJ3" s="11">
        <f>'Raw Data'!BC46</f>
        <v>35</v>
      </c>
      <c r="AK3" s="11">
        <f>'Raw Data'!BD46</f>
        <v>19</v>
      </c>
      <c r="AL3" s="11">
        <f>'Raw Data'!BE46</f>
        <v>30</v>
      </c>
      <c r="AM3" s="11">
        <f>'Raw Data'!BF46</f>
        <v>22</v>
      </c>
      <c r="AN3" s="11">
        <f>'Raw Data'!BG46</f>
        <v>13</v>
      </c>
      <c r="AO3" s="11">
        <f>'Raw Data'!BH46</f>
        <v>29</v>
      </c>
      <c r="AP3" s="11">
        <f>'Raw Data'!BI46</f>
        <v>22</v>
      </c>
      <c r="AQ3" s="11">
        <f>'Raw Data'!BJ46</f>
        <v>25</v>
      </c>
      <c r="AR3" s="11">
        <f>'Raw Data'!BK46</f>
        <v>17</v>
      </c>
      <c r="AS3" s="11">
        <f>'Raw Data'!BL46</f>
        <v>24</v>
      </c>
      <c r="AT3" s="11">
        <f>'Raw Data'!BM46</f>
        <v>33</v>
      </c>
      <c r="AU3" s="11">
        <f>'Raw Data'!BN46</f>
        <v>16</v>
      </c>
      <c r="AV3" s="11">
        <f>'Raw Data'!BO46</f>
        <v>20</v>
      </c>
      <c r="AW3" s="11">
        <f>'Raw Data'!BP46</f>
        <v>13</v>
      </c>
      <c r="AX3" s="11">
        <f>'Raw Data'!BQ46</f>
        <v>9</v>
      </c>
      <c r="AY3" s="11">
        <f>'Raw Data'!BR46</f>
        <v>9</v>
      </c>
      <c r="AZ3" s="11">
        <f>'Raw Data'!BS46</f>
        <v>15</v>
      </c>
      <c r="BA3" s="11">
        <f>'Raw Data'!BT46</f>
        <v>6</v>
      </c>
      <c r="BB3" s="11">
        <f>'Raw Data'!BU46</f>
        <v>15</v>
      </c>
      <c r="BC3" s="11">
        <f>'Raw Data'!BV46</f>
        <v>28</v>
      </c>
      <c r="BD3" s="11">
        <f>'Raw Data'!BW46</f>
        <v>16</v>
      </c>
      <c r="BE3" s="11">
        <f>'Raw Data'!BX46</f>
        <v>29</v>
      </c>
      <c r="BF3" s="11">
        <f>'Raw Data'!BY46</f>
        <v>33</v>
      </c>
      <c r="BG3" s="11">
        <f>'Raw Data'!BZ46</f>
        <v>34</v>
      </c>
      <c r="BH3" s="11">
        <f>'Raw Data'!CA46</f>
        <v>22</v>
      </c>
      <c r="BI3" s="11">
        <f>'Raw Data'!CB46</f>
        <v>24</v>
      </c>
      <c r="BJ3" s="11">
        <f>'Raw Data'!CC46</f>
        <v>12</v>
      </c>
      <c r="BK3" s="11">
        <f>'Raw Data'!CD46</f>
        <v>20</v>
      </c>
      <c r="BL3" s="11">
        <f>'Raw Data'!CE46</f>
        <v>12</v>
      </c>
      <c r="BM3" s="11">
        <f>'Raw Data'!CF46</f>
        <v>26</v>
      </c>
      <c r="BN3" s="11">
        <f>'Raw Data'!CG46</f>
        <v>18</v>
      </c>
      <c r="BO3" s="11">
        <f>'Raw Data'!CH46</f>
        <v>28</v>
      </c>
      <c r="BP3" s="11">
        <f>'Raw Data'!CI46</f>
        <v>21</v>
      </c>
      <c r="BQ3" s="11">
        <f>'Raw Data'!CJ46</f>
        <v>30</v>
      </c>
      <c r="BR3" s="11">
        <f>'Raw Data'!CK46</f>
        <v>33</v>
      </c>
      <c r="BS3" s="11">
        <f>'Raw Data'!CL46</f>
        <v>23</v>
      </c>
      <c r="BT3" s="11">
        <f>'Raw Data'!CM46</f>
        <v>30</v>
      </c>
      <c r="BU3" s="11">
        <f>'Raw Data'!CN46</f>
        <v>29</v>
      </c>
      <c r="BV3" s="11">
        <f>'Raw Data'!CO46</f>
        <v>15</v>
      </c>
      <c r="BW3" s="11">
        <f>'Raw Data'!CP46</f>
        <v>18</v>
      </c>
      <c r="BX3" s="11">
        <f>'Raw Data'!CQ46</f>
        <v>37</v>
      </c>
      <c r="BY3" s="11">
        <f>'Raw Data'!CR46</f>
        <v>27</v>
      </c>
      <c r="BZ3" s="11">
        <f>'Raw Data'!CS46</f>
        <v>32</v>
      </c>
      <c r="CA3" s="11">
        <f>'Raw Data'!CT46</f>
        <v>33</v>
      </c>
      <c r="CB3" s="11">
        <f>'Raw Data'!CU46</f>
        <v>18</v>
      </c>
      <c r="CC3" s="11">
        <f>'Raw Data'!CV46</f>
        <v>27</v>
      </c>
      <c r="CD3" s="11">
        <f>'Raw Data'!CW46</f>
        <v>23</v>
      </c>
      <c r="CE3" s="11">
        <f>'Raw Data'!CX46</f>
        <v>18</v>
      </c>
      <c r="CF3" s="11">
        <f>'Raw Data'!CY46</f>
        <v>45</v>
      </c>
      <c r="CG3" s="11">
        <f>'Raw Data'!CZ46</f>
        <v>38</v>
      </c>
      <c r="CH3" s="11">
        <f>'Raw Data'!DA46</f>
        <v>19</v>
      </c>
      <c r="CI3" s="11">
        <f>'Raw Data'!DB46</f>
        <v>30</v>
      </c>
      <c r="CJ3" s="11">
        <f>'Raw Data'!DC46</f>
        <v>50</v>
      </c>
      <c r="CK3" s="11">
        <f>'Raw Data'!DD46</f>
        <v>51</v>
      </c>
      <c r="CL3" s="11">
        <f>'Raw Data'!DE46</f>
        <v>40</v>
      </c>
      <c r="CM3" s="11">
        <f>'Raw Data'!DF46</f>
        <v>35</v>
      </c>
      <c r="CN3" s="11">
        <f>'Raw Data'!DG46</f>
        <v>30</v>
      </c>
      <c r="CO3" s="11">
        <f>'Raw Data'!DH46</f>
        <v>46</v>
      </c>
      <c r="CP3" s="11">
        <f>'Raw Data'!DI46</f>
        <v>29</v>
      </c>
      <c r="CQ3" s="11">
        <f>'Raw Data'!DJ46</f>
        <v>40</v>
      </c>
      <c r="CR3" s="11">
        <f>'Raw Data'!DK46</f>
        <v>30</v>
      </c>
      <c r="CS3" s="11">
        <f>'Raw Data'!DL46</f>
        <v>27</v>
      </c>
      <c r="CT3" s="11">
        <f>'Raw Data'!DM46</f>
        <v>25</v>
      </c>
      <c r="CU3" s="11">
        <f>'Raw Data'!DN46</f>
        <v>52</v>
      </c>
      <c r="CV3" s="11">
        <f>'Raw Data'!DO46</f>
        <v>44</v>
      </c>
      <c r="CW3" s="11">
        <f>'Raw Data'!DP46</f>
        <v>41</v>
      </c>
      <c r="CX3" s="11">
        <f>'Raw Data'!DQ46</f>
        <v>36</v>
      </c>
      <c r="CY3" s="11">
        <f>'Raw Data'!DR46</f>
        <v>34</v>
      </c>
      <c r="CZ3" s="11">
        <f>'Raw Data'!DS46</f>
        <v>39</v>
      </c>
      <c r="DA3" s="11">
        <f>'Raw Data'!DT46</f>
        <v>44</v>
      </c>
      <c r="DB3" s="11">
        <f>'Raw Data'!DU46</f>
        <v>38</v>
      </c>
      <c r="DC3" s="11">
        <f>'Raw Data'!DV46</f>
        <v>48</v>
      </c>
      <c r="DD3" s="11">
        <f>'Raw Data'!DW46</f>
        <v>30</v>
      </c>
      <c r="DE3" s="11">
        <f>'Raw Data'!DX46</f>
        <v>59</v>
      </c>
      <c r="DF3" s="11">
        <f>'Raw Data'!DY46</f>
        <v>22</v>
      </c>
      <c r="DG3" s="11">
        <f>'Raw Data'!DZ46</f>
        <v>26</v>
      </c>
      <c r="DH3" s="11">
        <f>'Raw Data'!EA46</f>
        <v>30</v>
      </c>
      <c r="DI3" s="11">
        <f>'Raw Data'!EB46</f>
        <v>38</v>
      </c>
      <c r="DJ3" s="11">
        <f>'Raw Data'!EC46</f>
        <v>33</v>
      </c>
      <c r="DK3" s="11">
        <f>'Raw Data'!ED46</f>
        <v>51</v>
      </c>
      <c r="DL3" s="11">
        <f>'Raw Data'!EE46</f>
        <v>75</v>
      </c>
      <c r="DM3" s="11">
        <f>'Raw Data'!EF46</f>
        <v>46</v>
      </c>
      <c r="DN3" s="11">
        <f>'Raw Data'!EG46</f>
        <v>53</v>
      </c>
      <c r="DO3" s="11">
        <f>'Raw Data'!EH46</f>
        <v>48</v>
      </c>
      <c r="DP3" s="11">
        <f>'Raw Data'!EI46</f>
        <v>34</v>
      </c>
      <c r="DQ3" s="11">
        <f>'Raw Data'!EJ46</f>
        <v>35</v>
      </c>
      <c r="DR3" s="11">
        <f>'Raw Data'!EK46</f>
        <v>32</v>
      </c>
      <c r="DS3" s="11">
        <f>'Raw Data'!EL46</f>
        <v>31</v>
      </c>
      <c r="DT3" s="11">
        <f>'Raw Data'!EM46</f>
        <v>40</v>
      </c>
      <c r="DU3" s="11">
        <f>'Raw Data'!EN46</f>
        <v>38</v>
      </c>
      <c r="DV3" s="11">
        <f>'Raw Data'!EO46</f>
        <v>37</v>
      </c>
      <c r="DW3" s="11">
        <f>'Raw Data'!EP46</f>
        <v>42</v>
      </c>
      <c r="DX3" s="11">
        <f>'Raw Data'!EQ46</f>
        <v>44</v>
      </c>
      <c r="DY3" s="11">
        <f>'Raw Data'!ER46</f>
        <v>39</v>
      </c>
      <c r="DZ3" s="11">
        <f>'Raw Data'!ES46</f>
        <v>51</v>
      </c>
      <c r="EA3" s="11">
        <f>'Raw Data'!ET46</f>
        <v>39</v>
      </c>
      <c r="EB3" s="11">
        <f>'Raw Data'!EU46</f>
        <v>28</v>
      </c>
      <c r="EC3" s="11">
        <f>'Raw Data'!EV46</f>
        <v>46</v>
      </c>
      <c r="ED3" s="11">
        <f>'Raw Data'!EW46</f>
        <v>32</v>
      </c>
      <c r="EE3" s="11">
        <f>'Raw Data'!EX46</f>
        <v>37</v>
      </c>
      <c r="EF3" s="11">
        <f>'Raw Data'!EY46</f>
        <v>43</v>
      </c>
      <c r="EG3" s="11">
        <f>'Raw Data'!EZ46</f>
        <v>38</v>
      </c>
      <c r="EH3" s="11">
        <f>'Raw Data'!FA46</f>
        <v>39</v>
      </c>
      <c r="EI3" s="11">
        <f>'Raw Data'!FB46</f>
        <v>48</v>
      </c>
      <c r="EJ3" s="11">
        <f>'Raw Data'!FC46</f>
        <v>46</v>
      </c>
      <c r="EK3" s="11">
        <f>'Raw Data'!FD46</f>
        <v>44</v>
      </c>
      <c r="EL3" s="11">
        <f>'Raw Data'!FE46</f>
        <v>51</v>
      </c>
      <c r="EM3" s="11">
        <f>'Raw Data'!FF46</f>
        <v>44</v>
      </c>
      <c r="EN3" s="11">
        <f>'Raw Data'!FG46</f>
        <v>26</v>
      </c>
      <c r="EO3" s="11">
        <f>'Raw Data'!FH46</f>
        <v>23</v>
      </c>
      <c r="EP3" s="11">
        <f>'Raw Data'!FI46</f>
        <v>29</v>
      </c>
      <c r="EQ3" s="11">
        <f>'Raw Data'!FJ46</f>
        <v>19</v>
      </c>
      <c r="ER3" s="11">
        <f>'Raw Data'!FK46</f>
        <v>54</v>
      </c>
      <c r="ES3" s="11">
        <f>'Raw Data'!FL46</f>
        <v>33</v>
      </c>
      <c r="ET3" s="11">
        <f>'Raw Data'!FM46</f>
        <v>45</v>
      </c>
      <c r="EU3" s="11">
        <f>'Raw Data'!FN46</f>
        <v>76</v>
      </c>
      <c r="EV3" s="11">
        <f>'Raw Data'!FO46</f>
        <v>49</v>
      </c>
      <c r="EW3" s="11">
        <f>'Raw Data'!FP46</f>
        <v>52</v>
      </c>
      <c r="EX3" s="11">
        <f>'Raw Data'!FQ46</f>
        <v>44</v>
      </c>
      <c r="EY3" s="11">
        <f>'Raw Data'!FR46</f>
        <v>66</v>
      </c>
      <c r="EZ3" s="11">
        <f>'Raw Data'!FS46</f>
        <v>42</v>
      </c>
      <c r="FA3" s="11">
        <f>'Raw Data'!FT46</f>
        <v>38</v>
      </c>
      <c r="FB3" s="11">
        <f>'Raw Data'!FU46</f>
        <v>35</v>
      </c>
      <c r="FC3" s="11">
        <f>'Raw Data'!FV46</f>
        <v>22</v>
      </c>
      <c r="FD3" s="11">
        <f>'Raw Data'!FW46</f>
        <v>43</v>
      </c>
      <c r="FE3" s="11">
        <f>'Raw Data'!FX46</f>
        <v>36</v>
      </c>
      <c r="FF3" s="11">
        <f>'Raw Data'!FY46</f>
        <v>44</v>
      </c>
      <c r="FG3" s="11">
        <f>'Raw Data'!FZ46</f>
        <v>53</v>
      </c>
      <c r="FH3" s="11">
        <f>'Raw Data'!GA46</f>
        <v>37</v>
      </c>
      <c r="FI3" s="11">
        <f>'Raw Data'!GB46</f>
        <v>39</v>
      </c>
      <c r="FJ3" s="11">
        <f>'Raw Data'!GC46</f>
        <v>35</v>
      </c>
      <c r="FK3" s="11">
        <f>'Raw Data'!GD46</f>
        <v>36</v>
      </c>
      <c r="FL3" s="11">
        <f>'Raw Data'!GE46</f>
        <v>26</v>
      </c>
      <c r="FM3" s="11">
        <f>'Raw Data'!GF46</f>
        <v>24</v>
      </c>
      <c r="FN3" s="11">
        <f>'Raw Data'!GG46</f>
        <v>21</v>
      </c>
      <c r="FO3" s="11">
        <f>'Raw Data'!GH46</f>
        <v>37</v>
      </c>
      <c r="FP3" s="11">
        <f>'Raw Data'!GI46</f>
        <v>30</v>
      </c>
      <c r="FQ3" s="11">
        <f>'Raw Data'!GJ46</f>
        <v>37</v>
      </c>
      <c r="FR3" s="11">
        <f>'Raw Data'!GK46</f>
        <v>35</v>
      </c>
      <c r="FS3" s="11">
        <f>'Raw Data'!GL46</f>
        <v>39</v>
      </c>
      <c r="FT3" s="11">
        <f>'Raw Data'!GM46</f>
        <v>45</v>
      </c>
      <c r="FU3" s="11">
        <f>'Raw Data'!GN46</f>
        <v>39</v>
      </c>
      <c r="FV3" s="11">
        <f>'Raw Data'!GO46</f>
        <v>35</v>
      </c>
      <c r="FW3" s="11">
        <f>'Raw Data'!GP46</f>
        <v>32</v>
      </c>
      <c r="FX3" s="11">
        <f>'Raw Data'!GQ46</f>
        <v>43</v>
      </c>
      <c r="FY3" s="11">
        <f>'Raw Data'!GR46</f>
        <v>41</v>
      </c>
      <c r="FZ3" s="11">
        <f>'Raw Data'!GS46</f>
        <v>29</v>
      </c>
      <c r="GA3" s="11">
        <f>'Raw Data'!GT46</f>
        <v>33</v>
      </c>
      <c r="GB3" s="11">
        <f>'Raw Data'!GU46</f>
        <v>38</v>
      </c>
      <c r="GC3" s="11">
        <f>'Raw Data'!GV46</f>
        <v>25</v>
      </c>
      <c r="GD3" s="11">
        <f>'Raw Data'!GW46</f>
        <v>27</v>
      </c>
      <c r="GE3" s="11">
        <f>'Raw Data'!GX46</f>
        <v>27</v>
      </c>
      <c r="GF3" s="11">
        <f>'Raw Data'!GY46</f>
        <v>55</v>
      </c>
      <c r="GG3" s="11">
        <f>'Raw Data'!GZ46</f>
        <v>78</v>
      </c>
      <c r="GH3" s="11">
        <f>'Raw Data'!HA46</f>
        <v>80</v>
      </c>
      <c r="GI3" s="11">
        <f>'Raw Data'!HB46</f>
        <v>86</v>
      </c>
      <c r="GJ3" s="11">
        <f>'Raw Data'!HC46</f>
        <v>71</v>
      </c>
      <c r="GK3" s="11">
        <f>'Raw Data'!HD46</f>
        <v>80</v>
      </c>
      <c r="GL3" s="11">
        <f>'Raw Data'!HE46</f>
        <v>68</v>
      </c>
      <c r="GM3" s="11">
        <f>'Raw Data'!HF46</f>
        <v>57</v>
      </c>
      <c r="GN3" s="11">
        <f>'Raw Data'!HG46</f>
        <v>67</v>
      </c>
      <c r="GO3" s="11">
        <f>'Raw Data'!HH46</f>
        <v>93</v>
      </c>
      <c r="GP3" s="11">
        <f>'Raw Data'!HI46</f>
        <v>99</v>
      </c>
      <c r="GQ3" s="11">
        <f>'Raw Data'!HJ46</f>
        <v>103</v>
      </c>
      <c r="GR3" s="11">
        <f>'Raw Data'!HK46</f>
        <v>97</v>
      </c>
      <c r="GS3" s="11">
        <f>'Raw Data'!HL46</f>
        <v>89</v>
      </c>
      <c r="GT3" s="11">
        <f>'Raw Data'!HM46</f>
        <v>81</v>
      </c>
      <c r="GU3" s="11">
        <f>'Raw Data'!HN46</f>
        <v>75</v>
      </c>
      <c r="GV3" s="11">
        <f>'Raw Data'!HO46</f>
        <v>70</v>
      </c>
      <c r="GW3" s="11">
        <f>'Raw Data'!HP46</f>
        <v>76</v>
      </c>
      <c r="GX3" s="11">
        <f>'Raw Data'!HQ46</f>
        <v>56</v>
      </c>
      <c r="GY3" s="11">
        <f>'Raw Data'!HR46</f>
        <v>61</v>
      </c>
      <c r="GZ3" s="11">
        <f>'Raw Data'!HS46</f>
        <v>80</v>
      </c>
      <c r="HA3" s="11">
        <f>'Raw Data'!HT46</f>
        <v>75</v>
      </c>
      <c r="HB3" s="11">
        <f>'Raw Data'!HU46</f>
        <v>81</v>
      </c>
      <c r="HC3" s="11">
        <f>'Raw Data'!HV46</f>
        <v>51</v>
      </c>
      <c r="HD3" s="11">
        <f>'Raw Data'!HW46</f>
        <v>56</v>
      </c>
      <c r="HE3" s="11">
        <f>'Raw Data'!HX46</f>
        <v>62</v>
      </c>
      <c r="HF3" s="11">
        <f>'Raw Data'!HY46</f>
        <v>49</v>
      </c>
      <c r="HG3" s="11">
        <f>'Raw Data'!HZ46</f>
        <v>43</v>
      </c>
      <c r="HH3" s="11">
        <f>'Raw Data'!IA46</f>
        <v>31</v>
      </c>
      <c r="HI3" s="11">
        <f>'Raw Data'!IB46</f>
        <v>36</v>
      </c>
      <c r="HJ3" s="11">
        <f>'Raw Data'!IC46</f>
        <v>38</v>
      </c>
      <c r="HK3" s="11">
        <f>'Raw Data'!ID46</f>
        <v>36</v>
      </c>
      <c r="HL3" s="11">
        <f>'Raw Data'!IE46</f>
        <v>43</v>
      </c>
      <c r="HM3" s="11">
        <f>'Raw Data'!IF46</f>
        <v>48</v>
      </c>
      <c r="HN3" s="11">
        <f>'Raw Data'!IG46</f>
        <v>41</v>
      </c>
      <c r="HO3" s="11">
        <f>'Raw Data'!IH46</f>
        <v>55</v>
      </c>
      <c r="HP3" s="11">
        <f>'Raw Data'!II46</f>
        <v>43</v>
      </c>
      <c r="HQ3" s="11">
        <f>'Raw Data'!IJ46</f>
        <v>45</v>
      </c>
      <c r="HR3" s="11">
        <f>'Raw Data'!IK46</f>
        <v>0</v>
      </c>
      <c r="HS3" s="11">
        <f>'Raw Data'!IL46</f>
        <v>0</v>
      </c>
      <c r="HT3" s="11">
        <f>'Raw Data'!IM46</f>
        <v>0</v>
      </c>
      <c r="HU3" s="11">
        <f>'Raw Data'!IN46</f>
        <v>0</v>
      </c>
      <c r="HV3" s="11">
        <f>'Raw Data'!IO46</f>
        <v>0</v>
      </c>
      <c r="HW3" s="11">
        <f>'Raw Data'!IP46</f>
        <v>0</v>
      </c>
      <c r="HX3" s="11">
        <f>'Raw Data'!IQ46</f>
        <v>0</v>
      </c>
      <c r="HY3" s="11">
        <f>'Raw Data'!IR46</f>
        <v>0</v>
      </c>
      <c r="HZ3" s="11">
        <f>'Raw Data'!IS46</f>
        <v>0</v>
      </c>
      <c r="IA3" s="11">
        <f>'Raw Data'!IT46</f>
        <v>0</v>
      </c>
      <c r="IB3" s="11">
        <f>'Raw Data'!IU46</f>
        <v>0</v>
      </c>
      <c r="IC3" s="11">
        <f>'Raw Data'!IV46</f>
        <v>0</v>
      </c>
      <c r="ID3" s="11">
        <f>'Raw Data'!IW46</f>
        <v>0</v>
      </c>
      <c r="IE3" s="11">
        <f>'Raw Data'!IX46</f>
        <v>0</v>
      </c>
      <c r="IF3" s="11">
        <f>'Raw Data'!IY46</f>
        <v>0</v>
      </c>
      <c r="IG3" s="11">
        <f>'Raw Data'!IZ46</f>
        <v>0</v>
      </c>
      <c r="IH3" s="11">
        <f>'Raw Data'!JA46</f>
        <v>0</v>
      </c>
    </row>
    <row r="4" spans="1:242" ht="14.25" customHeight="1" x14ac:dyDescent="0.35">
      <c r="A4" s="10" t="s">
        <v>23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1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0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185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>
      <c r="GL10" s="24" t="s">
        <v>0</v>
      </c>
      <c r="GM10" s="24" t="s">
        <v>1</v>
      </c>
      <c r="GN10" s="24" t="s">
        <v>2</v>
      </c>
      <c r="GO10" s="24" t="s">
        <v>3</v>
      </c>
      <c r="GP10" s="24" t="s">
        <v>4</v>
      </c>
      <c r="GQ10" s="24" t="s">
        <v>5</v>
      </c>
      <c r="GR10" s="24" t="s">
        <v>6</v>
      </c>
      <c r="GS10" s="24" t="s">
        <v>7</v>
      </c>
      <c r="GT10" s="24" t="s">
        <v>8</v>
      </c>
      <c r="GU10" s="24" t="s">
        <v>9</v>
      </c>
      <c r="GV10" s="24" t="s">
        <v>10</v>
      </c>
      <c r="GW10" s="24" t="s">
        <v>11</v>
      </c>
    </row>
    <row r="11" spans="1:242" ht="14.25" customHeight="1" x14ac:dyDescent="0.3">
      <c r="GK11">
        <v>2020</v>
      </c>
      <c r="GL11" s="182">
        <f>FZ5</f>
        <v>179</v>
      </c>
      <c r="GM11" s="182">
        <f t="shared" ref="GM11:GW11" si="0">GA5</f>
        <v>181</v>
      </c>
      <c r="GN11" s="182">
        <f t="shared" si="0"/>
        <v>236</v>
      </c>
      <c r="GO11" s="182">
        <f t="shared" si="0"/>
        <v>181</v>
      </c>
      <c r="GP11" s="182">
        <f t="shared" si="0"/>
        <v>179</v>
      </c>
      <c r="GQ11" s="182">
        <f t="shared" si="0"/>
        <v>251</v>
      </c>
      <c r="GR11" s="182">
        <f t="shared" si="0"/>
        <v>452</v>
      </c>
      <c r="GS11" s="182">
        <f t="shared" si="0"/>
        <v>403</v>
      </c>
      <c r="GT11" s="182">
        <f t="shared" si="0"/>
        <v>445</v>
      </c>
      <c r="GU11" s="182">
        <f t="shared" si="0"/>
        <v>460</v>
      </c>
      <c r="GV11" s="182">
        <f t="shared" si="0"/>
        <v>383</v>
      </c>
      <c r="GW11" s="182">
        <f t="shared" si="0"/>
        <v>401</v>
      </c>
    </row>
    <row r="12" spans="1:242" ht="14.25" customHeight="1" x14ac:dyDescent="0.3">
      <c r="GK12">
        <v>2021</v>
      </c>
      <c r="GL12">
        <f>GL5</f>
        <v>335</v>
      </c>
      <c r="GM12">
        <f t="shared" ref="GM12:GW12" si="1">GM5</f>
        <v>298</v>
      </c>
      <c r="GN12">
        <f t="shared" si="1"/>
        <v>447</v>
      </c>
      <c r="GO12">
        <f t="shared" si="1"/>
        <v>445</v>
      </c>
      <c r="GP12">
        <f t="shared" si="1"/>
        <v>440</v>
      </c>
      <c r="GQ12">
        <f t="shared" si="1"/>
        <v>432</v>
      </c>
      <c r="GR12">
        <f t="shared" si="1"/>
        <v>369</v>
      </c>
      <c r="GS12">
        <f t="shared" si="1"/>
        <v>329</v>
      </c>
      <c r="GT12">
        <f t="shared" si="1"/>
        <v>313</v>
      </c>
      <c r="GU12">
        <f t="shared" si="1"/>
        <v>333</v>
      </c>
      <c r="GV12">
        <f t="shared" si="1"/>
        <v>340</v>
      </c>
      <c r="GW12">
        <f t="shared" si="1"/>
        <v>319</v>
      </c>
    </row>
    <row r="13" spans="1:242" ht="14.25" customHeight="1" x14ac:dyDescent="0.3">
      <c r="GK13">
        <v>2022</v>
      </c>
      <c r="GL13">
        <f>GX5</f>
        <v>285</v>
      </c>
      <c r="GM13">
        <f t="shared" ref="GM13:GW13" si="2">GY5</f>
        <v>248</v>
      </c>
      <c r="GN13">
        <f t="shared" si="2"/>
        <v>387</v>
      </c>
      <c r="GO13">
        <f t="shared" si="2"/>
        <v>344</v>
      </c>
      <c r="GP13">
        <f t="shared" si="2"/>
        <v>331</v>
      </c>
      <c r="GQ13">
        <f t="shared" si="2"/>
        <v>290</v>
      </c>
      <c r="GR13">
        <f t="shared" si="2"/>
        <v>233</v>
      </c>
      <c r="GS13">
        <f t="shared" si="2"/>
        <v>265</v>
      </c>
      <c r="GT13">
        <f t="shared" si="2"/>
        <v>231</v>
      </c>
      <c r="GU13">
        <f t="shared" si="2"/>
        <v>207</v>
      </c>
      <c r="GV13">
        <f t="shared" si="2"/>
        <v>195</v>
      </c>
      <c r="GW13">
        <f t="shared" si="2"/>
        <v>168</v>
      </c>
    </row>
    <row r="14" spans="1:242" ht="14.25" customHeight="1" x14ac:dyDescent="0.3">
      <c r="GK14">
        <v>2023</v>
      </c>
      <c r="GL14">
        <f>HJ5</f>
        <v>141</v>
      </c>
      <c r="GM14">
        <f t="shared" ref="GM14:GW14" si="3">HK5</f>
        <v>174</v>
      </c>
      <c r="GN14">
        <f t="shared" si="3"/>
        <v>242</v>
      </c>
      <c r="GO14">
        <f t="shared" si="3"/>
        <v>215</v>
      </c>
      <c r="GP14">
        <f t="shared" si="3"/>
        <v>229</v>
      </c>
      <c r="GQ14">
        <f t="shared" si="3"/>
        <v>245</v>
      </c>
      <c r="GR14">
        <f t="shared" si="3"/>
        <v>169</v>
      </c>
      <c r="GS14">
        <f t="shared" si="3"/>
        <v>185</v>
      </c>
      <c r="GT14">
        <f t="shared" si="3"/>
        <v>0</v>
      </c>
      <c r="GU14">
        <f t="shared" si="3"/>
        <v>0</v>
      </c>
      <c r="GV14">
        <f t="shared" si="3"/>
        <v>0</v>
      </c>
      <c r="GW14">
        <f t="shared" si="3"/>
        <v>0</v>
      </c>
    </row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</sheetData>
  <phoneticPr fontId="21" type="noConversion"/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1000"/>
  <sheetViews>
    <sheetView workbookViewId="0">
      <selection activeCell="M25" sqref="M25"/>
    </sheetView>
  </sheetViews>
  <sheetFormatPr defaultColWidth="12.58203125" defaultRowHeight="15" customHeight="1" x14ac:dyDescent="0.3"/>
  <cols>
    <col min="1" max="26" width="7.58203125" customWidth="1"/>
  </cols>
  <sheetData>
    <row r="1" spans="1:26" ht="14.5" x14ac:dyDescent="0.35">
      <c r="A1" s="4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52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hidden="1" x14ac:dyDescent="0.35">
      <c r="A2" s="2">
        <v>2005</v>
      </c>
      <c r="B2" s="2">
        <f>'Raw Data'!U48</f>
        <v>246</v>
      </c>
      <c r="C2" s="2">
        <f>'Raw Data'!V48</f>
        <v>183</v>
      </c>
      <c r="D2" s="2">
        <f>'Raw Data'!W48</f>
        <v>284</v>
      </c>
      <c r="E2" s="2">
        <f>'Raw Data'!X48</f>
        <v>318</v>
      </c>
      <c r="F2" s="2">
        <f>'Raw Data'!Y48</f>
        <v>401</v>
      </c>
      <c r="G2" s="2">
        <f>'Raw Data'!Z48</f>
        <v>354</v>
      </c>
      <c r="H2" s="2">
        <f>'Raw Data'!AA48</f>
        <v>240</v>
      </c>
      <c r="I2" s="2">
        <f>'Raw Data'!AB48</f>
        <v>265</v>
      </c>
      <c r="J2" s="2">
        <f>'Raw Data'!AC48</f>
        <v>293</v>
      </c>
      <c r="K2" s="2">
        <f>'Raw Data'!AD48</f>
        <v>247</v>
      </c>
      <c r="L2" s="2">
        <f>'Raw Data'!AE48</f>
        <v>204</v>
      </c>
      <c r="M2" s="2">
        <f>'Raw Data'!AF48</f>
        <v>166</v>
      </c>
      <c r="N2" s="2">
        <f t="shared" ref="N2:N12" si="0">SUM(B2:M2)</f>
        <v>3201</v>
      </c>
    </row>
    <row r="3" spans="1:26" ht="14.5" hidden="1" x14ac:dyDescent="0.35">
      <c r="A3" s="2">
        <v>2006</v>
      </c>
      <c r="B3" s="2">
        <f>'Raw Data'!AG48</f>
        <v>162</v>
      </c>
      <c r="C3" s="2">
        <f>'Raw Data'!AH48</f>
        <v>116</v>
      </c>
      <c r="D3" s="2">
        <f>'Raw Data'!AI48</f>
        <v>176</v>
      </c>
      <c r="E3" s="2">
        <f>'Raw Data'!AJ48</f>
        <v>153</v>
      </c>
      <c r="F3" s="2">
        <f>'Raw Data'!AK48</f>
        <v>207</v>
      </c>
      <c r="G3" s="2">
        <f>'Raw Data'!AL48</f>
        <v>156</v>
      </c>
      <c r="H3" s="2">
        <f>'Raw Data'!AM48</f>
        <v>123</v>
      </c>
      <c r="I3" s="2">
        <f>'Raw Data'!AN48</f>
        <v>139</v>
      </c>
      <c r="J3" s="2">
        <f>'Raw Data'!AO48</f>
        <v>123</v>
      </c>
      <c r="K3" s="2">
        <f>'Raw Data'!AP48</f>
        <v>176</v>
      </c>
      <c r="L3" s="2">
        <f>'Raw Data'!AQ48</f>
        <v>101</v>
      </c>
      <c r="M3" s="2">
        <f>'Raw Data'!AR48</f>
        <v>125</v>
      </c>
      <c r="N3" s="2">
        <f t="shared" si="0"/>
        <v>1757</v>
      </c>
    </row>
    <row r="4" spans="1:26" ht="14.5" hidden="1" x14ac:dyDescent="0.35">
      <c r="A4" s="2">
        <v>2007</v>
      </c>
      <c r="B4" s="2">
        <f>'Raw Data'!AS48</f>
        <v>97</v>
      </c>
      <c r="C4" s="2">
        <f>'Raw Data'!AT48</f>
        <v>122</v>
      </c>
      <c r="D4" s="2">
        <f>'Raw Data'!AU48</f>
        <v>112</v>
      </c>
      <c r="E4" s="2">
        <f>'Raw Data'!AV48</f>
        <v>143</v>
      </c>
      <c r="F4" s="2">
        <f>'Raw Data'!AW48</f>
        <v>171</v>
      </c>
      <c r="G4" s="2">
        <f>'Raw Data'!AX48</f>
        <v>140</v>
      </c>
      <c r="H4" s="2">
        <f>'Raw Data'!AY48</f>
        <v>123</v>
      </c>
      <c r="I4" s="2">
        <f>'Raw Data'!AZ48</f>
        <v>129</v>
      </c>
      <c r="J4" s="2">
        <f>'Raw Data'!BA48</f>
        <v>133</v>
      </c>
      <c r="K4" s="2">
        <f>'Raw Data'!BB48</f>
        <v>121</v>
      </c>
      <c r="L4" s="2">
        <f>'Raw Data'!BC48</f>
        <v>130</v>
      </c>
      <c r="M4" s="2">
        <f>'Raw Data'!BD48</f>
        <v>101</v>
      </c>
      <c r="N4" s="2">
        <f t="shared" si="0"/>
        <v>1522</v>
      </c>
    </row>
    <row r="5" spans="1:26" ht="14.5" hidden="1" x14ac:dyDescent="0.35">
      <c r="A5" s="2">
        <v>2008</v>
      </c>
      <c r="B5" s="2">
        <f>'Raw Data'!BE48</f>
        <v>87</v>
      </c>
      <c r="C5" s="2">
        <f>'Raw Data'!BF48</f>
        <v>98</v>
      </c>
      <c r="D5" s="2">
        <f>'Raw Data'!BG48</f>
        <v>110</v>
      </c>
      <c r="E5" s="2">
        <f>'Raw Data'!BH48</f>
        <v>124</v>
      </c>
      <c r="F5" s="2">
        <f>'Raw Data'!BI48</f>
        <v>135</v>
      </c>
      <c r="G5" s="2">
        <f>'Raw Data'!BJ48</f>
        <v>136</v>
      </c>
      <c r="H5" s="2">
        <f>'Raw Data'!BK48</f>
        <v>114</v>
      </c>
      <c r="I5" s="2">
        <f>'Raw Data'!BL48</f>
        <v>128</v>
      </c>
      <c r="J5" s="2">
        <f>'Raw Data'!BM48</f>
        <v>126</v>
      </c>
      <c r="K5" s="2">
        <f>'Raw Data'!BN48</f>
        <v>101</v>
      </c>
      <c r="L5" s="2">
        <f>'Raw Data'!BO48</f>
        <v>80</v>
      </c>
      <c r="M5" s="2">
        <f>'Raw Data'!BP48</f>
        <v>83</v>
      </c>
      <c r="N5" s="2">
        <f t="shared" si="0"/>
        <v>1322</v>
      </c>
    </row>
    <row r="6" spans="1:26" ht="14.5" hidden="1" x14ac:dyDescent="0.35">
      <c r="A6" s="2">
        <v>2009</v>
      </c>
      <c r="B6" s="2">
        <f>'Raw Data'!BQ48</f>
        <v>53</v>
      </c>
      <c r="C6" s="2">
        <f>'Raw Data'!BR48</f>
        <v>78</v>
      </c>
      <c r="D6" s="2">
        <f>'Raw Data'!BS48</f>
        <v>101</v>
      </c>
      <c r="E6" s="2">
        <f>'Raw Data'!BT48</f>
        <v>88</v>
      </c>
      <c r="F6" s="2">
        <f>'Raw Data'!BU48</f>
        <v>126</v>
      </c>
      <c r="G6" s="2">
        <f>'Raw Data'!BV48</f>
        <v>142</v>
      </c>
      <c r="H6" s="2">
        <f>'Raw Data'!BW48</f>
        <v>122</v>
      </c>
      <c r="I6" s="2">
        <f>'Raw Data'!BX48</f>
        <v>134</v>
      </c>
      <c r="J6" s="2">
        <f>'Raw Data'!BY48</f>
        <v>137</v>
      </c>
      <c r="K6" s="2">
        <f>'Raw Data'!BZ48</f>
        <v>140</v>
      </c>
      <c r="L6" s="2">
        <f>'Raw Data'!CA48</f>
        <v>129</v>
      </c>
      <c r="M6" s="2">
        <f>'Raw Data'!CB48</f>
        <v>135</v>
      </c>
      <c r="N6" s="2">
        <f t="shared" si="0"/>
        <v>1385</v>
      </c>
    </row>
    <row r="7" spans="1:26" ht="14.5" hidden="1" x14ac:dyDescent="0.35">
      <c r="A7" s="2">
        <v>2010</v>
      </c>
      <c r="B7" s="2">
        <f>'Raw Data'!CC48</f>
        <v>99</v>
      </c>
      <c r="C7" s="2">
        <f>'Raw Data'!CD48</f>
        <v>93</v>
      </c>
      <c r="D7" s="2">
        <f>'Raw Data'!CE48</f>
        <v>126</v>
      </c>
      <c r="E7" s="2">
        <f>'Raw Data'!CF48</f>
        <v>164</v>
      </c>
      <c r="F7" s="2">
        <f>'Raw Data'!CG48</f>
        <v>170</v>
      </c>
      <c r="G7" s="2">
        <f>'Raw Data'!CH48</f>
        <v>168</v>
      </c>
      <c r="H7" s="2">
        <f>'Raw Data'!CI48</f>
        <v>148</v>
      </c>
      <c r="I7" s="2">
        <f>'Raw Data'!CJ48</f>
        <v>129</v>
      </c>
      <c r="J7" s="2">
        <f>'Raw Data'!CK48</f>
        <v>143</v>
      </c>
      <c r="K7" s="2">
        <f>'Raw Data'!CL48</f>
        <v>138</v>
      </c>
      <c r="L7" s="2">
        <f>'Raw Data'!CM48</f>
        <v>136</v>
      </c>
      <c r="M7" s="2">
        <f>'Raw Data'!CN48</f>
        <v>155</v>
      </c>
      <c r="N7" s="2">
        <f t="shared" si="0"/>
        <v>1669</v>
      </c>
    </row>
    <row r="8" spans="1:26" ht="14.5" hidden="1" x14ac:dyDescent="0.35">
      <c r="A8" s="2">
        <v>2011</v>
      </c>
      <c r="B8" s="2">
        <f>'Raw Data'!CO48</f>
        <v>99</v>
      </c>
      <c r="C8" s="2">
        <f>'Raw Data'!CP48</f>
        <v>107</v>
      </c>
      <c r="D8" s="2">
        <f>'Raw Data'!CQ48</f>
        <v>169</v>
      </c>
      <c r="E8" s="2">
        <f>'Raw Data'!CR48</f>
        <v>167</v>
      </c>
      <c r="F8" s="2">
        <f>'Raw Data'!CS48</f>
        <v>159</v>
      </c>
      <c r="G8" s="2">
        <f>'Raw Data'!CT48</f>
        <v>177</v>
      </c>
      <c r="H8" s="2">
        <f>'Raw Data'!CU48</f>
        <v>147</v>
      </c>
      <c r="I8" s="2">
        <f>'Raw Data'!CV48</f>
        <v>132</v>
      </c>
      <c r="J8" s="2">
        <f>'Raw Data'!CW48</f>
        <v>138</v>
      </c>
      <c r="K8" s="2">
        <f>'Raw Data'!CX48</f>
        <v>132</v>
      </c>
      <c r="L8" s="2">
        <f>'Raw Data'!CY48</f>
        <v>122</v>
      </c>
      <c r="M8" s="2">
        <f>'Raw Data'!CZ48</f>
        <v>140</v>
      </c>
      <c r="N8" s="2">
        <f t="shared" si="0"/>
        <v>1689</v>
      </c>
    </row>
    <row r="9" spans="1:26" ht="14.5" hidden="1" x14ac:dyDescent="0.35">
      <c r="A9" s="2">
        <v>2012</v>
      </c>
      <c r="B9" s="2">
        <f>'Raw Data'!DA48</f>
        <v>116</v>
      </c>
      <c r="C9" s="2">
        <f>'Raw Data'!DB48</f>
        <v>143</v>
      </c>
      <c r="D9" s="2">
        <f>'Raw Data'!DC48</f>
        <v>227</v>
      </c>
      <c r="E9" s="2">
        <f>'Raw Data'!DD48</f>
        <v>186</v>
      </c>
      <c r="F9" s="2">
        <f>'Raw Data'!DE48</f>
        <v>206</v>
      </c>
      <c r="G9" s="2">
        <f>'Raw Data'!DF48</f>
        <v>182</v>
      </c>
      <c r="H9" s="2">
        <f>'Raw Data'!DG48</f>
        <v>151</v>
      </c>
      <c r="I9" s="2">
        <f>'Raw Data'!DH48</f>
        <v>173</v>
      </c>
      <c r="J9" s="2">
        <f>'Raw Data'!DI48</f>
        <v>176</v>
      </c>
      <c r="K9" s="2">
        <f>'Raw Data'!DJ48</f>
        <v>177</v>
      </c>
      <c r="L9" s="2">
        <f>'Raw Data'!DK48</f>
        <v>165</v>
      </c>
      <c r="M9" s="2">
        <f>'Raw Data'!DL48</f>
        <v>140</v>
      </c>
      <c r="N9" s="2">
        <f t="shared" si="0"/>
        <v>2042</v>
      </c>
    </row>
    <row r="10" spans="1:26" ht="14.5" hidden="1" x14ac:dyDescent="0.35">
      <c r="A10" s="10">
        <v>2013</v>
      </c>
      <c r="B10" s="10">
        <f>'Raw Data'!DM48</f>
        <v>115</v>
      </c>
      <c r="C10" s="10">
        <f>'Raw Data'!DN48</f>
        <v>146</v>
      </c>
      <c r="D10" s="10">
        <f>'Raw Data'!DO48</f>
        <v>180</v>
      </c>
      <c r="E10" s="10">
        <f>'Raw Data'!DP48</f>
        <v>213</v>
      </c>
      <c r="F10" s="10">
        <f>'Raw Data'!DQ48</f>
        <v>194</v>
      </c>
      <c r="G10" s="10">
        <f>'Raw Data'!DR48</f>
        <v>187</v>
      </c>
      <c r="H10" s="10">
        <f>'Raw Data'!DS48</f>
        <v>202</v>
      </c>
      <c r="I10" s="10">
        <f>'Raw Data'!DT48</f>
        <v>184</v>
      </c>
      <c r="J10" s="10">
        <f>'Raw Data'!DU48</f>
        <v>172</v>
      </c>
      <c r="K10" s="10">
        <f>'Raw Data'!DV48</f>
        <v>164</v>
      </c>
      <c r="L10" s="10">
        <f>'Raw Data'!DW48</f>
        <v>147</v>
      </c>
      <c r="M10" s="10">
        <f>'Raw Data'!DX48</f>
        <v>189</v>
      </c>
      <c r="N10" s="2">
        <f t="shared" si="0"/>
        <v>2093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5" hidden="1" x14ac:dyDescent="0.35">
      <c r="A11" s="10">
        <v>2014</v>
      </c>
      <c r="B11" s="10">
        <f>'Raw Data'!DY48</f>
        <v>133</v>
      </c>
      <c r="C11" s="10">
        <f>'Raw Data'!DZ48</f>
        <v>117</v>
      </c>
      <c r="D11" s="10">
        <f>'Raw Data'!EA48</f>
        <v>146</v>
      </c>
      <c r="E11" s="10">
        <f>'Raw Data'!EB48</f>
        <v>189</v>
      </c>
      <c r="F11" s="10">
        <f>'Raw Data'!EC48</f>
        <v>231</v>
      </c>
      <c r="G11" s="10">
        <f>'Raw Data'!ED48</f>
        <v>200</v>
      </c>
      <c r="H11" s="10">
        <f>'Raw Data'!EE48</f>
        <v>201</v>
      </c>
      <c r="I11" s="10">
        <f>'Raw Data'!EF48</f>
        <v>174</v>
      </c>
      <c r="J11" s="10">
        <f>'Raw Data'!EG48</f>
        <v>201</v>
      </c>
      <c r="K11" s="10">
        <f>'Raw Data'!EH48</f>
        <v>192</v>
      </c>
      <c r="L11" s="10">
        <f>'Raw Data'!EI48</f>
        <v>153</v>
      </c>
      <c r="M11" s="10">
        <f>'Raw Data'!EJ48</f>
        <v>202</v>
      </c>
      <c r="N11" s="2">
        <f t="shared" si="0"/>
        <v>2139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5" hidden="1" x14ac:dyDescent="0.35">
      <c r="A12" s="10">
        <v>2015</v>
      </c>
      <c r="B12" s="10">
        <f>'Raw Data'!EK48</f>
        <v>129</v>
      </c>
      <c r="C12" s="10">
        <f>'Raw Data'!EL48</f>
        <v>142</v>
      </c>
      <c r="D12" s="10">
        <f>'Raw Data'!EM48</f>
        <v>184</v>
      </c>
      <c r="E12" s="10">
        <f>'Raw Data'!EN48</f>
        <v>193</v>
      </c>
      <c r="F12" s="10">
        <f>'Raw Data'!EO48</f>
        <v>241</v>
      </c>
      <c r="G12" s="10">
        <f>'Raw Data'!EP48</f>
        <v>227</v>
      </c>
      <c r="H12" s="10">
        <f>'Raw Data'!EQ48</f>
        <v>218</v>
      </c>
      <c r="I12" s="10">
        <f>'Raw Data'!ER48</f>
        <v>187</v>
      </c>
      <c r="J12" s="10">
        <f>'Raw Data'!ES48</f>
        <v>198</v>
      </c>
      <c r="K12" s="10">
        <f>'Raw Data'!ET48</f>
        <v>198</v>
      </c>
      <c r="L12" s="10">
        <f>'Raw Data'!EU48</f>
        <v>177</v>
      </c>
      <c r="M12" s="10">
        <f>'Raw Data'!EV48</f>
        <v>198</v>
      </c>
      <c r="N12" s="2">
        <f t="shared" si="0"/>
        <v>2292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5" hidden="1" x14ac:dyDescent="0.35">
      <c r="A13" s="10">
        <v>2016</v>
      </c>
      <c r="B13" s="10">
        <f>'Raw Data'!EW48</f>
        <v>145</v>
      </c>
      <c r="C13" s="10">
        <f>'Raw Data'!EX48</f>
        <v>130</v>
      </c>
      <c r="D13" s="10">
        <f>'Raw Data'!EY48</f>
        <v>184</v>
      </c>
      <c r="E13" s="10">
        <f>'Raw Data'!EZ48</f>
        <v>201</v>
      </c>
      <c r="F13" s="10">
        <f>'Raw Data'!FA48</f>
        <v>217</v>
      </c>
      <c r="G13" s="10">
        <f>'Raw Data'!FB48</f>
        <v>238</v>
      </c>
      <c r="H13" s="10">
        <f>'Raw Data'!FC48</f>
        <v>201</v>
      </c>
      <c r="I13" s="10">
        <f>'Raw Data'!FD48</f>
        <v>204</v>
      </c>
      <c r="J13" s="10">
        <f>'Raw Data'!FE48</f>
        <v>211</v>
      </c>
      <c r="K13" s="10">
        <f>'Raw Data'!FF48</f>
        <v>193</v>
      </c>
      <c r="L13" s="10">
        <f>'Raw Data'!FG48</f>
        <v>167</v>
      </c>
      <c r="M13" s="10">
        <f>'Raw Data'!FH48</f>
        <v>202</v>
      </c>
      <c r="N13" s="2">
        <f>SUM(B13:L13)</f>
        <v>2091</v>
      </c>
    </row>
    <row r="14" spans="1:26" ht="14.5" hidden="1" x14ac:dyDescent="0.35">
      <c r="A14" s="10">
        <v>2017</v>
      </c>
      <c r="B14" s="10">
        <f>'Raw Data'!FI48</f>
        <v>141</v>
      </c>
      <c r="C14" s="10">
        <f>'Raw Data'!FJ48</f>
        <v>149</v>
      </c>
      <c r="D14" s="10">
        <f>'Raw Data'!FK48</f>
        <v>235</v>
      </c>
      <c r="E14" s="10">
        <f>'Raw Data'!FL48</f>
        <v>219</v>
      </c>
      <c r="F14" s="10">
        <f>'Raw Data'!FM48</f>
        <v>254</v>
      </c>
      <c r="G14" s="10">
        <f>'Raw Data'!FN48</f>
        <v>295</v>
      </c>
      <c r="H14" s="10">
        <f>'Raw Data'!FO48</f>
        <v>185</v>
      </c>
      <c r="I14" s="10">
        <f>'Raw Data'!FP48</f>
        <v>224</v>
      </c>
      <c r="J14" s="10">
        <f>'Raw Data'!FQ48</f>
        <v>206</v>
      </c>
      <c r="K14" s="10">
        <f>'Raw Data'!FR48</f>
        <v>234</v>
      </c>
      <c r="L14" s="10">
        <f>'Raw Data'!FS48</f>
        <v>208</v>
      </c>
      <c r="M14" s="10">
        <f>'Raw Data'!FT48</f>
        <v>208</v>
      </c>
      <c r="O14" s="2">
        <f>SUM(B14:C14)</f>
        <v>290</v>
      </c>
    </row>
    <row r="15" spans="1:26" ht="14.5" hidden="1" x14ac:dyDescent="0.35">
      <c r="A15" s="10">
        <v>2018</v>
      </c>
      <c r="B15" s="10">
        <f>'Raw Data'!FU48</f>
        <v>153</v>
      </c>
      <c r="C15" s="10">
        <f>'Raw Data'!FV48</f>
        <v>112</v>
      </c>
      <c r="D15" s="10">
        <f>'Raw Data'!FW48</f>
        <v>232</v>
      </c>
      <c r="E15" s="10">
        <f>'Raw Data'!FX48</f>
        <v>225</v>
      </c>
      <c r="F15" s="10">
        <f>'Raw Data'!FY48</f>
        <v>267</v>
      </c>
      <c r="G15" s="10">
        <f>'Raw Data'!FZ48</f>
        <v>245</v>
      </c>
      <c r="H15" s="10">
        <f>'Raw Data'!GA48</f>
        <v>209</v>
      </c>
      <c r="I15" s="10">
        <f>'Raw Data'!GB48</f>
        <v>228</v>
      </c>
      <c r="J15" s="10">
        <f>'Raw Data'!GC48</f>
        <v>178</v>
      </c>
      <c r="K15" s="10">
        <f>'Raw Data'!GD48</f>
        <v>215</v>
      </c>
      <c r="L15" s="10">
        <f>'Raw Data'!GE48</f>
        <v>162</v>
      </c>
      <c r="M15" s="10">
        <f>'Raw Data'!GF48</f>
        <v>192</v>
      </c>
      <c r="O15" s="2">
        <f>SUM(B15)</f>
        <v>153</v>
      </c>
    </row>
    <row r="16" spans="1:26" ht="14.5" hidden="1" x14ac:dyDescent="0.35">
      <c r="A16" s="10">
        <v>2019</v>
      </c>
      <c r="B16" s="2">
        <f>'Raw Data'!GG48</f>
        <v>144</v>
      </c>
      <c r="C16" s="2">
        <f>'Raw Data'!GH48</f>
        <v>163</v>
      </c>
      <c r="D16" s="2">
        <f>'Raw Data'!GI48</f>
        <v>218</v>
      </c>
      <c r="E16" s="2">
        <f>'Raw Data'!GJ48</f>
        <v>229</v>
      </c>
      <c r="F16" s="2">
        <f>'Raw Data'!GK48</f>
        <v>253</v>
      </c>
      <c r="G16" s="2">
        <f>'Raw Data'!GL48</f>
        <v>232</v>
      </c>
      <c r="H16" s="2">
        <f>'Raw Data'!GM48</f>
        <v>232</v>
      </c>
      <c r="I16" s="2">
        <f>'Raw Data'!GN48</f>
        <v>243</v>
      </c>
      <c r="J16" s="2">
        <f>'Raw Data'!GO48</f>
        <v>199</v>
      </c>
      <c r="K16" s="2">
        <f>'Raw Data'!GP48</f>
        <v>224</v>
      </c>
      <c r="L16" s="2">
        <f>'Raw Data'!GQ48</f>
        <v>250</v>
      </c>
      <c r="M16" s="2">
        <f>'Raw Data'!GR48</f>
        <v>219</v>
      </c>
      <c r="O16" s="2">
        <f>SUM(B16:M16)</f>
        <v>2606</v>
      </c>
    </row>
    <row r="17" spans="1:15" ht="14.25" customHeight="1" x14ac:dyDescent="0.35">
      <c r="A17" s="10">
        <v>2020</v>
      </c>
      <c r="B17" s="2">
        <f>'Raw Data'!GS48</f>
        <v>179</v>
      </c>
      <c r="C17" s="2">
        <f>'Raw Data'!GT48</f>
        <v>181</v>
      </c>
      <c r="D17" s="2">
        <f>'Raw Data'!GU48</f>
        <v>236</v>
      </c>
      <c r="E17" s="2">
        <f>'Raw Data'!GV48</f>
        <v>181</v>
      </c>
      <c r="F17" s="2">
        <f>'Raw Data'!GW48</f>
        <v>179</v>
      </c>
      <c r="G17" s="2">
        <f>'Raw Data'!GX48</f>
        <v>251</v>
      </c>
      <c r="H17" s="2">
        <f>'Raw Data'!GY48</f>
        <v>452</v>
      </c>
      <c r="I17" s="2">
        <f>'Raw Data'!GZ48</f>
        <v>403</v>
      </c>
      <c r="J17" s="2">
        <f>'Raw Data'!HA48</f>
        <v>445</v>
      </c>
      <c r="K17" s="2">
        <f>'Raw Data'!HB48</f>
        <v>460</v>
      </c>
      <c r="L17" s="2">
        <f>'Raw Data'!HC48</f>
        <v>383</v>
      </c>
      <c r="M17" s="2">
        <f>'Raw Data'!HD48</f>
        <v>401</v>
      </c>
      <c r="O17" s="2">
        <f>SUM(B17:I17)</f>
        <v>2062</v>
      </c>
    </row>
    <row r="18" spans="1:15" ht="14.25" customHeight="1" x14ac:dyDescent="0.35">
      <c r="A18" s="147">
        <v>2021</v>
      </c>
      <c r="B18" s="2">
        <f>'Raw Data'!HE48</f>
        <v>335</v>
      </c>
      <c r="C18" s="2">
        <f>'Raw Data'!HF48</f>
        <v>298</v>
      </c>
      <c r="D18" s="2">
        <f>'Raw Data'!HG48</f>
        <v>447</v>
      </c>
      <c r="E18" s="2">
        <f>'Raw Data'!HH48</f>
        <v>445</v>
      </c>
      <c r="F18" s="2">
        <f>'Raw Data'!HI48</f>
        <v>440</v>
      </c>
      <c r="G18" s="2">
        <f>'Raw Data'!HJ48</f>
        <v>432</v>
      </c>
      <c r="H18" s="2">
        <f>'Raw Data'!HK48</f>
        <v>369</v>
      </c>
      <c r="I18" s="2">
        <f>'Raw Data'!HL48</f>
        <v>329</v>
      </c>
      <c r="J18" s="2">
        <f>'Raw Data'!HM48</f>
        <v>313</v>
      </c>
      <c r="K18" s="2">
        <f>'Raw Data'!HN48</f>
        <v>333</v>
      </c>
      <c r="L18" s="2">
        <f>'Raw Data'!HO48</f>
        <v>340</v>
      </c>
      <c r="M18" s="2">
        <f>'Raw Data'!HP48</f>
        <v>319</v>
      </c>
      <c r="O18" s="2">
        <f>SUM(B18:I18)</f>
        <v>3095</v>
      </c>
    </row>
    <row r="19" spans="1:15" ht="14.25" customHeight="1" x14ac:dyDescent="0.35">
      <c r="A19" s="147">
        <v>2022</v>
      </c>
      <c r="B19" s="2">
        <f>'Raw Data'!HQ48</f>
        <v>285</v>
      </c>
      <c r="C19" s="2">
        <f>'Raw Data'!HR48</f>
        <v>248</v>
      </c>
      <c r="D19" s="2">
        <f>'Raw Data'!HS48</f>
        <v>387</v>
      </c>
      <c r="E19" s="2">
        <f>'Raw Data'!HT48</f>
        <v>344</v>
      </c>
      <c r="F19" s="2">
        <f>'Raw Data'!HU48</f>
        <v>331</v>
      </c>
      <c r="G19" s="2">
        <f>'Raw Data'!HV48</f>
        <v>290</v>
      </c>
      <c r="H19" s="2">
        <f>'Raw Data'!HW48</f>
        <v>233</v>
      </c>
      <c r="I19" s="2">
        <f>'Raw Data'!HX48</f>
        <v>265</v>
      </c>
      <c r="J19" s="2">
        <f>'Raw Data'!HY48</f>
        <v>231</v>
      </c>
      <c r="K19" s="2">
        <f>'Raw Data'!HZ48</f>
        <v>207</v>
      </c>
      <c r="L19" s="2">
        <f>'Raw Data'!IA48</f>
        <v>195</v>
      </c>
      <c r="M19" s="2">
        <f>'Raw Data'!IB48</f>
        <v>168</v>
      </c>
      <c r="O19" s="2">
        <f>SUM(B19:I19)</f>
        <v>2383</v>
      </c>
    </row>
    <row r="20" spans="1:15" ht="14.25" customHeight="1" x14ac:dyDescent="0.35">
      <c r="A20" s="147">
        <v>2023</v>
      </c>
      <c r="B20" s="2">
        <f>'Raw Data'!IC48</f>
        <v>141</v>
      </c>
      <c r="C20" s="2">
        <f>'Raw Data'!ID48</f>
        <v>174</v>
      </c>
      <c r="D20" s="2">
        <f>'Raw Data'!IE48</f>
        <v>242</v>
      </c>
      <c r="E20" s="2">
        <f>'Raw Data'!IF48</f>
        <v>215</v>
      </c>
      <c r="F20" s="2">
        <f>'Raw Data'!IG48</f>
        <v>229</v>
      </c>
      <c r="G20" s="2">
        <f>'Raw Data'!IH48</f>
        <v>245</v>
      </c>
      <c r="H20" s="2">
        <f>'Raw Data'!II48</f>
        <v>169</v>
      </c>
      <c r="I20" s="2">
        <f>'Raw Data'!IJ48</f>
        <v>185</v>
      </c>
      <c r="J20" s="2">
        <f>'Raw Data'!IK48</f>
        <v>0</v>
      </c>
      <c r="K20" s="2">
        <f>'Raw Data'!IL48</f>
        <v>0</v>
      </c>
      <c r="L20" s="2">
        <f>'Raw Data'!IM48</f>
        <v>0</v>
      </c>
      <c r="M20" s="2">
        <f>'Raw Data'!IN48</f>
        <v>0</v>
      </c>
      <c r="O20" s="2">
        <f>SUM(B20:I20)</f>
        <v>1600</v>
      </c>
    </row>
    <row r="21" spans="1:15" ht="14.25" customHeight="1" x14ac:dyDescent="0.3"/>
    <row r="22" spans="1:15" ht="14.25" customHeight="1" x14ac:dyDescent="0.35">
      <c r="E22" s="254" t="s">
        <v>25</v>
      </c>
      <c r="F22" s="255"/>
      <c r="G22" s="256"/>
      <c r="I22" s="254" t="s">
        <v>357</v>
      </c>
      <c r="J22" s="255"/>
      <c r="K22" s="256"/>
    </row>
    <row r="23" spans="1:15" ht="14.25" customHeight="1" x14ac:dyDescent="0.3">
      <c r="E23" s="6" t="s">
        <v>15</v>
      </c>
      <c r="F23" s="6" t="s">
        <v>16</v>
      </c>
      <c r="G23" s="6" t="s">
        <v>17</v>
      </c>
      <c r="I23" s="6" t="s">
        <v>15</v>
      </c>
      <c r="J23" s="6" t="s">
        <v>16</v>
      </c>
      <c r="K23" s="6" t="s">
        <v>17</v>
      </c>
    </row>
    <row r="24" spans="1:15" ht="14.25" customHeight="1" x14ac:dyDescent="0.35">
      <c r="E24" s="7" t="s">
        <v>422</v>
      </c>
      <c r="F24" s="8">
        <f>I20</f>
        <v>185</v>
      </c>
      <c r="G24" s="9">
        <f>(F24-F25)/F25</f>
        <v>-0.30188679245283018</v>
      </c>
      <c r="I24" s="7">
        <v>2023</v>
      </c>
      <c r="J24" s="8">
        <f>O20</f>
        <v>1600</v>
      </c>
      <c r="K24" s="9">
        <f>(J24-J25)/J25</f>
        <v>-0.32857742341586238</v>
      </c>
      <c r="N24" s="152"/>
    </row>
    <row r="25" spans="1:15" ht="14.25" customHeight="1" x14ac:dyDescent="0.35">
      <c r="E25" s="7" t="s">
        <v>423</v>
      </c>
      <c r="F25" s="8">
        <f>I19</f>
        <v>265</v>
      </c>
      <c r="G25" s="9">
        <f>(F25-F26)/F26</f>
        <v>-0.19452887537993921</v>
      </c>
      <c r="I25" s="7">
        <v>2022</v>
      </c>
      <c r="J25" s="8">
        <f>O19</f>
        <v>2383</v>
      </c>
      <c r="K25" s="9">
        <f>(J25-J26)/J26</f>
        <v>-0.23004846526655898</v>
      </c>
    </row>
    <row r="26" spans="1:15" ht="14.25" customHeight="1" x14ac:dyDescent="0.35">
      <c r="E26" s="185" t="s">
        <v>424</v>
      </c>
      <c r="F26" s="8">
        <f>I18</f>
        <v>329</v>
      </c>
      <c r="G26" s="9">
        <f>(F26-F27)/F27</f>
        <v>-0.18362282878411912</v>
      </c>
      <c r="I26" s="7">
        <v>2021</v>
      </c>
      <c r="J26" s="8">
        <f>O18</f>
        <v>3095</v>
      </c>
      <c r="K26" s="9">
        <f>(J26-J27)/J27</f>
        <v>0.50096993210475271</v>
      </c>
    </row>
    <row r="27" spans="1:15" ht="14.25" customHeight="1" x14ac:dyDescent="0.35">
      <c r="E27" s="7" t="s">
        <v>425</v>
      </c>
      <c r="F27" s="8">
        <f>I17</f>
        <v>403</v>
      </c>
      <c r="G27" s="9"/>
      <c r="I27" s="7">
        <v>2020</v>
      </c>
      <c r="J27" s="8">
        <f>O17</f>
        <v>2062</v>
      </c>
      <c r="K27" s="9"/>
    </row>
    <row r="28" spans="1:15" ht="14.25" customHeight="1" x14ac:dyDescent="0.3"/>
    <row r="29" spans="1:15" ht="14.25" customHeight="1" x14ac:dyDescent="0.3">
      <c r="E29" s="159" t="s">
        <v>251</v>
      </c>
    </row>
    <row r="30" spans="1:15" ht="14.25" customHeight="1" x14ac:dyDescent="0.35">
      <c r="I30" s="177"/>
      <c r="J30" s="178"/>
      <c r="K30" s="152"/>
    </row>
    <row r="31" spans="1:15" ht="14.25" customHeight="1" x14ac:dyDescent="0.35">
      <c r="I31" s="177"/>
      <c r="J31" s="178"/>
      <c r="K31" s="152"/>
    </row>
    <row r="32" spans="1:15" ht="14.25" customHeight="1" x14ac:dyDescent="0.3">
      <c r="I32" s="177"/>
    </row>
    <row r="33" spans="9:9" ht="14.25" customHeight="1" x14ac:dyDescent="0.3">
      <c r="I33" s="177"/>
    </row>
    <row r="34" spans="9:9" ht="14.25" customHeight="1" x14ac:dyDescent="0.3"/>
    <row r="35" spans="9:9" ht="14.25" customHeight="1" x14ac:dyDescent="0.3"/>
    <row r="36" spans="9:9" ht="14.25" customHeight="1" x14ac:dyDescent="0.3"/>
    <row r="37" spans="9:9" ht="14.25" customHeight="1" x14ac:dyDescent="0.3"/>
    <row r="38" spans="9:9" ht="14.25" customHeight="1" x14ac:dyDescent="0.3"/>
    <row r="39" spans="9:9" ht="14.25" customHeight="1" x14ac:dyDescent="0.3"/>
    <row r="40" spans="9:9" ht="14.25" customHeight="1" x14ac:dyDescent="0.3"/>
    <row r="41" spans="9:9" ht="14.25" customHeight="1" x14ac:dyDescent="0.3"/>
    <row r="42" spans="9:9" ht="14.25" customHeight="1" x14ac:dyDescent="0.3"/>
    <row r="43" spans="9:9" ht="14.25" customHeight="1" x14ac:dyDescent="0.3"/>
    <row r="44" spans="9:9" ht="14.25" customHeight="1" x14ac:dyDescent="0.3"/>
    <row r="45" spans="9:9" ht="14.25" customHeight="1" x14ac:dyDescent="0.3"/>
    <row r="46" spans="9:9" ht="14.25" customHeight="1" x14ac:dyDescent="0.3"/>
    <row r="47" spans="9:9" ht="14.25" customHeight="1" x14ac:dyDescent="0.3"/>
    <row r="48" spans="9:9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2">
    <mergeCell ref="E22:G22"/>
    <mergeCell ref="I22:K22"/>
  </mergeCells>
  <phoneticPr fontId="27" type="noConversion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IH1000"/>
  <sheetViews>
    <sheetView workbookViewId="0">
      <selection activeCell="GG1" sqref="GG1:GG1048576"/>
    </sheetView>
  </sheetViews>
  <sheetFormatPr defaultColWidth="12.58203125" defaultRowHeight="15" customHeight="1" x14ac:dyDescent="0.3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89" width="7.58203125" hidden="1" customWidth="1"/>
    <col min="190" max="207" width="7.58203125" customWidth="1"/>
    <col min="214" max="218" width="0" hidden="1" customWidth="1"/>
  </cols>
  <sheetData>
    <row r="1" spans="1:242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v>42783</v>
      </c>
      <c r="ER1" s="12">
        <v>42811</v>
      </c>
      <c r="ES1" s="12">
        <v>42842</v>
      </c>
      <c r="ET1" s="12">
        <v>42872</v>
      </c>
      <c r="EU1" s="12">
        <v>42903</v>
      </c>
      <c r="EV1" s="12">
        <v>42933</v>
      </c>
      <c r="EW1" s="12">
        <v>42964</v>
      </c>
      <c r="EX1" s="12">
        <v>42995</v>
      </c>
      <c r="EY1" s="12">
        <v>43025</v>
      </c>
      <c r="EZ1" s="12">
        <v>43056</v>
      </c>
      <c r="FA1" s="12">
        <v>43086</v>
      </c>
      <c r="FB1" s="12">
        <v>43117</v>
      </c>
      <c r="FC1" s="12">
        <v>43148</v>
      </c>
      <c r="FD1" s="12">
        <v>43176</v>
      </c>
      <c r="FE1" s="12">
        <v>43207</v>
      </c>
      <c r="FF1" s="12">
        <v>43237</v>
      </c>
      <c r="FG1" s="12">
        <v>43268</v>
      </c>
      <c r="FH1" s="12">
        <v>43298</v>
      </c>
      <c r="FI1" s="12">
        <v>43329</v>
      </c>
      <c r="FJ1" s="12">
        <v>43360</v>
      </c>
      <c r="FK1" s="12">
        <v>43390</v>
      </c>
      <c r="FL1" s="12">
        <v>43421</v>
      </c>
      <c r="FM1" s="12">
        <v>43451</v>
      </c>
      <c r="FN1" s="12">
        <v>43482</v>
      </c>
      <c r="FO1" s="12">
        <v>43513</v>
      </c>
      <c r="FP1" s="12">
        <v>43541</v>
      </c>
      <c r="FQ1" s="12">
        <v>43572</v>
      </c>
      <c r="FR1" s="12">
        <v>43602</v>
      </c>
      <c r="FS1" s="12">
        <v>43633</v>
      </c>
      <c r="FT1" s="12">
        <v>43663</v>
      </c>
      <c r="FU1" s="12">
        <v>43694</v>
      </c>
      <c r="FV1" s="12">
        <v>43725</v>
      </c>
      <c r="FW1" s="12">
        <v>43755</v>
      </c>
      <c r="FX1" s="12">
        <v>43786</v>
      </c>
      <c r="FY1" s="12">
        <v>43816</v>
      </c>
      <c r="FZ1" s="12">
        <v>43847</v>
      </c>
      <c r="GA1" s="12">
        <v>43878</v>
      </c>
      <c r="GB1" s="12">
        <v>43907</v>
      </c>
      <c r="GC1" s="12">
        <v>43938</v>
      </c>
      <c r="GD1" s="12">
        <v>43968</v>
      </c>
      <c r="GE1" s="12">
        <v>43999</v>
      </c>
      <c r="GF1" s="12">
        <v>44029</v>
      </c>
      <c r="GG1" s="12">
        <v>44060</v>
      </c>
      <c r="GH1" s="12">
        <v>44091</v>
      </c>
      <c r="GI1" s="12">
        <v>44121</v>
      </c>
      <c r="GJ1" s="12">
        <v>44152</v>
      </c>
      <c r="GK1" s="12">
        <v>44182</v>
      </c>
      <c r="GL1" s="12">
        <v>44213</v>
      </c>
      <c r="GM1" s="12">
        <v>44244</v>
      </c>
      <c r="GN1" s="12">
        <v>44272</v>
      </c>
      <c r="GO1" s="12">
        <v>44303</v>
      </c>
      <c r="GP1" s="12">
        <v>44333</v>
      </c>
      <c r="GQ1" s="12">
        <v>44364</v>
      </c>
      <c r="GR1" s="12">
        <v>44394</v>
      </c>
      <c r="GS1" s="12">
        <v>44425</v>
      </c>
      <c r="GT1" s="12">
        <v>44456</v>
      </c>
      <c r="GU1" s="12">
        <v>44486</v>
      </c>
      <c r="GV1" s="12">
        <v>44517</v>
      </c>
      <c r="GW1" s="12">
        <v>44547</v>
      </c>
      <c r="GX1" s="12">
        <v>44578</v>
      </c>
      <c r="GY1" s="12">
        <v>44609</v>
      </c>
      <c r="GZ1" s="12">
        <v>44637</v>
      </c>
      <c r="HA1" s="12">
        <v>44668</v>
      </c>
      <c r="HB1" s="12">
        <v>44698</v>
      </c>
      <c r="HC1" s="12">
        <v>44729</v>
      </c>
      <c r="HD1" s="12">
        <v>44759</v>
      </c>
      <c r="HE1" s="12">
        <v>44790</v>
      </c>
      <c r="HF1" s="12">
        <v>44821</v>
      </c>
      <c r="HG1" s="12">
        <v>44851</v>
      </c>
      <c r="HH1" s="12">
        <v>44882</v>
      </c>
      <c r="HI1" s="12">
        <v>44912</v>
      </c>
      <c r="HJ1" s="12">
        <v>44943</v>
      </c>
      <c r="HK1" s="12">
        <v>44974</v>
      </c>
      <c r="HL1" s="12">
        <v>45002</v>
      </c>
      <c r="HM1" s="12">
        <v>45033</v>
      </c>
      <c r="HN1" s="12">
        <v>45063</v>
      </c>
      <c r="HO1" s="12">
        <v>45094</v>
      </c>
      <c r="HP1" s="12">
        <v>45124</v>
      </c>
      <c r="HQ1" s="12">
        <v>45155</v>
      </c>
      <c r="HR1" s="12">
        <v>45186</v>
      </c>
      <c r="HS1" s="12">
        <v>45216</v>
      </c>
      <c r="HT1" s="12">
        <v>45247</v>
      </c>
      <c r="HU1" s="12">
        <v>45277</v>
      </c>
      <c r="HV1" s="12">
        <v>45308</v>
      </c>
      <c r="HW1" s="12">
        <v>45339</v>
      </c>
      <c r="HX1" s="12">
        <v>45368</v>
      </c>
      <c r="HY1" s="12">
        <v>45399</v>
      </c>
      <c r="HZ1" s="12">
        <v>45429</v>
      </c>
      <c r="IA1" s="12">
        <v>45460</v>
      </c>
      <c r="IB1" s="12">
        <v>45490</v>
      </c>
      <c r="IC1" s="12">
        <v>45521</v>
      </c>
      <c r="ID1" s="12">
        <v>45552</v>
      </c>
      <c r="IE1" s="12">
        <v>45582</v>
      </c>
      <c r="IF1" s="12">
        <v>45613</v>
      </c>
      <c r="IG1" s="12">
        <v>45643</v>
      </c>
      <c r="IH1" s="12">
        <v>45674</v>
      </c>
    </row>
    <row r="2" spans="1:242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139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41</v>
      </c>
      <c r="HO3" s="10">
        <f>'Raw Data'!IH46</f>
        <v>55</v>
      </c>
      <c r="HP3" s="10">
        <f>'Raw Data'!II46</f>
        <v>43</v>
      </c>
      <c r="HQ3" s="10">
        <f>'Raw Data'!IJ46</f>
        <v>45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  <c r="IB3" s="10">
        <f>'Raw Data'!IU46</f>
        <v>0</v>
      </c>
      <c r="IC3" s="10">
        <f>'Raw Data'!IV46</f>
        <v>0</v>
      </c>
      <c r="ID3" s="10">
        <f>'Raw Data'!IW46</f>
        <v>0</v>
      </c>
      <c r="IE3" s="10">
        <f>'Raw Data'!IX46</f>
        <v>0</v>
      </c>
      <c r="IF3" s="10">
        <f>'Raw Data'!IY46</f>
        <v>0</v>
      </c>
      <c r="IG3" s="10">
        <f>'Raw Data'!IZ46</f>
        <v>0</v>
      </c>
      <c r="IH3" s="10">
        <f>'Raw Data'!JA46</f>
        <v>0</v>
      </c>
    </row>
    <row r="4" spans="1:242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1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185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/>
    <row r="11" spans="1:242" ht="14.25" customHeight="1" x14ac:dyDescent="0.3"/>
    <row r="12" spans="1:242" ht="14.25" customHeight="1" x14ac:dyDescent="0.3"/>
    <row r="13" spans="1:242" ht="14.25" customHeight="1" x14ac:dyDescent="0.3"/>
    <row r="14" spans="1:242" ht="14.25" customHeight="1" x14ac:dyDescent="0.3"/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IA1013"/>
  <sheetViews>
    <sheetView topLeftCell="A25" workbookViewId="0">
      <selection activeCell="HQ24" sqref="HQ24"/>
    </sheetView>
  </sheetViews>
  <sheetFormatPr defaultColWidth="12.58203125" defaultRowHeight="15" customHeight="1" x14ac:dyDescent="0.3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64" width="5.08203125" hidden="1" customWidth="1"/>
    <col min="165" max="165" width="6" hidden="1" customWidth="1"/>
    <col min="166" max="167" width="5.9140625" hidden="1" customWidth="1"/>
    <col min="168" max="168" width="6.4140625" hidden="1" customWidth="1"/>
    <col min="169" max="169" width="6.08203125" hidden="1" customWidth="1"/>
    <col min="170" max="170" width="5.58203125" hidden="1" customWidth="1"/>
    <col min="171" max="171" width="5.9140625" hidden="1" customWidth="1"/>
    <col min="172" max="172" width="6.4140625" hidden="1" customWidth="1"/>
    <col min="173" max="173" width="5.9140625" hidden="1" customWidth="1"/>
    <col min="174" max="174" width="6.5" hidden="1" customWidth="1"/>
    <col min="175" max="175" width="5.58203125" hidden="1" customWidth="1"/>
    <col min="176" max="176" width="5.08203125" hidden="1" customWidth="1"/>
    <col min="177" max="177" width="6" hidden="1" customWidth="1"/>
    <col min="178" max="179" width="5.9140625" hidden="1" customWidth="1"/>
    <col min="180" max="180" width="6.4140625" hidden="1" customWidth="1"/>
    <col min="181" max="181" width="6.08203125" hidden="1" customWidth="1"/>
    <col min="182" max="182" width="5.58203125" hidden="1" customWidth="1"/>
    <col min="183" max="183" width="5.9140625" hidden="1" customWidth="1"/>
    <col min="184" max="184" width="6.4140625" hidden="1" customWidth="1"/>
    <col min="185" max="185" width="5.9140625" hidden="1" customWidth="1"/>
    <col min="186" max="186" width="6.5" hidden="1" customWidth="1"/>
    <col min="187" max="187" width="5.58203125" hidden="1" customWidth="1"/>
    <col min="188" max="208" width="7.58203125" hidden="1" customWidth="1"/>
    <col min="209" max="213" width="0" hidden="1" customWidth="1"/>
  </cols>
  <sheetData>
    <row r="1" spans="1:235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f>'Raw Data'!FJ36</f>
        <v>42772</v>
      </c>
      <c r="ER1" s="12">
        <f>'Raw Data'!FK36</f>
        <v>42800</v>
      </c>
      <c r="ES1" s="12">
        <f>'Raw Data'!FL36</f>
        <v>42831</v>
      </c>
      <c r="ET1" s="12">
        <f>'Raw Data'!FM36</f>
        <v>42861</v>
      </c>
      <c r="EU1" s="12">
        <f>'Raw Data'!FN36</f>
        <v>42892</v>
      </c>
      <c r="EV1" s="12">
        <f>'Raw Data'!FO36</f>
        <v>42922</v>
      </c>
      <c r="EW1" s="12">
        <f>'Raw Data'!FP36</f>
        <v>42953</v>
      </c>
      <c r="EX1" s="12">
        <f>'Raw Data'!FQ36</f>
        <v>42984</v>
      </c>
      <c r="EY1" s="12">
        <f>'Raw Data'!FR36</f>
        <v>43014</v>
      </c>
      <c r="EZ1" s="12">
        <f>'Raw Data'!FS36</f>
        <v>43045</v>
      </c>
      <c r="FA1" s="12">
        <f>'Raw Data'!FT36</f>
        <v>43075</v>
      </c>
      <c r="FB1" s="12">
        <f>'Raw Data'!FU36</f>
        <v>43106</v>
      </c>
      <c r="FC1" s="12">
        <f>'Raw Data'!FV36</f>
        <v>43137</v>
      </c>
      <c r="FD1" s="12">
        <f>'Raw Data'!FW36</f>
        <v>43165</v>
      </c>
      <c r="FE1" s="12">
        <f>'Raw Data'!FX36</f>
        <v>43196</v>
      </c>
      <c r="FF1" s="12">
        <f>'Raw Data'!FY36</f>
        <v>43226</v>
      </c>
      <c r="FG1" s="12">
        <f>'Raw Data'!FZ36</f>
        <v>43252</v>
      </c>
      <c r="FH1" s="12">
        <f>'Raw Data'!GA36</f>
        <v>43287</v>
      </c>
      <c r="FI1" s="12">
        <f>'Raw Data'!GB36</f>
        <v>43318</v>
      </c>
      <c r="FJ1" s="12">
        <f>'Raw Data'!GC36</f>
        <v>43349</v>
      </c>
      <c r="FK1" s="12">
        <f>'Raw Data'!GD36</f>
        <v>43379</v>
      </c>
      <c r="FL1" s="12">
        <f>'Raw Data'!GE36</f>
        <v>43410</v>
      </c>
      <c r="FM1" s="12">
        <f>'Raw Data'!GF36</f>
        <v>43440</v>
      </c>
      <c r="FN1" s="12">
        <f>'Raw Data'!GG36</f>
        <v>43471</v>
      </c>
      <c r="FO1" s="12">
        <f>'Raw Data'!GH36</f>
        <v>43502</v>
      </c>
      <c r="FP1" s="12">
        <f>'Raw Data'!GI36</f>
        <v>43530</v>
      </c>
      <c r="FQ1" s="12">
        <f>'Raw Data'!GJ36</f>
        <v>43561</v>
      </c>
      <c r="FR1" s="12">
        <f>'Raw Data'!GK36</f>
        <v>43591</v>
      </c>
      <c r="FS1" s="12">
        <f>'Raw Data'!GL36</f>
        <v>43622</v>
      </c>
      <c r="FT1" s="12">
        <f>'Raw Data'!GM36</f>
        <v>43652</v>
      </c>
      <c r="FU1" s="12">
        <f>'Raw Data'!GN36</f>
        <v>43683</v>
      </c>
      <c r="FV1" s="12">
        <f>'Raw Data'!GO36</f>
        <v>43714</v>
      </c>
      <c r="FW1" s="12">
        <f>'Raw Data'!GP36</f>
        <v>43744</v>
      </c>
      <c r="FX1" s="12">
        <f>'Raw Data'!GQ36</f>
        <v>43775</v>
      </c>
      <c r="FY1" s="12">
        <f>'Raw Data'!GR36</f>
        <v>43800</v>
      </c>
      <c r="FZ1" s="12">
        <f>'Raw Data'!GS36</f>
        <v>43836</v>
      </c>
      <c r="GA1" s="12">
        <f>'Raw Data'!GT36</f>
        <v>43867</v>
      </c>
      <c r="GB1" s="12">
        <f>'Raw Data'!GU36</f>
        <v>43896</v>
      </c>
      <c r="GC1" s="12">
        <f>'Raw Data'!GV36</f>
        <v>43927</v>
      </c>
      <c r="GD1" s="12">
        <f>'Raw Data'!GW36</f>
        <v>43957</v>
      </c>
      <c r="GE1" s="12">
        <f>'Raw Data'!GX36</f>
        <v>43988</v>
      </c>
      <c r="GF1" s="12">
        <f>'Raw Data'!GY36</f>
        <v>44018</v>
      </c>
      <c r="GG1" s="12">
        <f>'Raw Data'!GZ36</f>
        <v>44049</v>
      </c>
      <c r="GH1" s="12">
        <f>'Raw Data'!HA36</f>
        <v>44080</v>
      </c>
      <c r="GI1" s="12">
        <f>'Raw Data'!HB36</f>
        <v>44110</v>
      </c>
      <c r="GJ1" s="12">
        <f>'Raw Data'!HC36</f>
        <v>44141</v>
      </c>
      <c r="GK1" s="12">
        <f>'Raw Data'!HD36</f>
        <v>44171</v>
      </c>
      <c r="GL1" s="12">
        <f>'Raw Data'!HE36</f>
        <v>44202</v>
      </c>
      <c r="GM1" s="12">
        <f>'Raw Data'!HF36</f>
        <v>44233</v>
      </c>
      <c r="GN1" s="12">
        <f>'Raw Data'!HG36</f>
        <v>44261</v>
      </c>
      <c r="GO1" s="12">
        <f>'Raw Data'!HH36</f>
        <v>44292</v>
      </c>
      <c r="GP1" s="12">
        <f>'Raw Data'!HI36</f>
        <v>44322</v>
      </c>
      <c r="GQ1" s="12">
        <f>'Raw Data'!HJ36</f>
        <v>44353</v>
      </c>
      <c r="GR1" s="12">
        <f>'Raw Data'!HK36</f>
        <v>44383</v>
      </c>
      <c r="GS1" s="12">
        <f>'Raw Data'!HL36</f>
        <v>44414</v>
      </c>
      <c r="GT1" s="12">
        <f>'Raw Data'!HM36</f>
        <v>44445</v>
      </c>
      <c r="GU1" s="12">
        <f>'Raw Data'!HN36</f>
        <v>44475</v>
      </c>
      <c r="GV1" s="12">
        <f>'Raw Data'!HO36</f>
        <v>44506</v>
      </c>
      <c r="GW1" s="12">
        <f>'Raw Data'!HP36</f>
        <v>44536</v>
      </c>
      <c r="GX1" s="12">
        <f>'Raw Data'!HQ36</f>
        <v>44567</v>
      </c>
      <c r="GY1" s="12">
        <f>'Raw Data'!HR36</f>
        <v>44598</v>
      </c>
      <c r="GZ1" s="12">
        <f>'Raw Data'!HS36</f>
        <v>44626</v>
      </c>
      <c r="HA1" s="12">
        <f>'Raw Data'!HT36</f>
        <v>44657</v>
      </c>
      <c r="HB1" s="12">
        <f>'Raw Data'!HU36</f>
        <v>44687</v>
      </c>
      <c r="HC1" s="12">
        <f>'Raw Data'!HV36</f>
        <v>44718</v>
      </c>
      <c r="HD1" s="12">
        <f>'Raw Data'!HW36</f>
        <v>44748</v>
      </c>
      <c r="HE1" s="12">
        <f>'Raw Data'!HX36</f>
        <v>44779</v>
      </c>
      <c r="HF1" s="12">
        <f>'Raw Data'!HY36</f>
        <v>44810</v>
      </c>
      <c r="HG1" s="12">
        <f>'Raw Data'!HZ36</f>
        <v>44840</v>
      </c>
      <c r="HH1" s="12">
        <f>'Raw Data'!IA36</f>
        <v>44871</v>
      </c>
      <c r="HI1" s="12">
        <f>'Raw Data'!IB36</f>
        <v>44901</v>
      </c>
      <c r="HJ1" s="12">
        <f>'Raw Data'!IC36</f>
        <v>44932</v>
      </c>
      <c r="HK1" s="12">
        <f>'Raw Data'!ID36</f>
        <v>44980</v>
      </c>
      <c r="HL1" s="12">
        <f>'Raw Data'!IE36</f>
        <v>45008</v>
      </c>
      <c r="HM1" s="12">
        <f>'Raw Data'!IF36</f>
        <v>45039</v>
      </c>
      <c r="HN1" s="12">
        <f>'Raw Data'!IG36</f>
        <v>45069</v>
      </c>
      <c r="HO1" s="12">
        <f>'Raw Data'!IH36</f>
        <v>45100</v>
      </c>
      <c r="HP1" s="12">
        <f>'Raw Data'!II36</f>
        <v>45130</v>
      </c>
      <c r="HQ1" s="12">
        <f>'Raw Data'!IJ36</f>
        <v>45161</v>
      </c>
      <c r="HR1" s="12">
        <f>'Raw Data'!IK36</f>
        <v>45192</v>
      </c>
      <c r="HS1" s="12">
        <f>'Raw Data'!IL36</f>
        <v>45222</v>
      </c>
      <c r="HT1" s="12">
        <f>'Raw Data'!IM36</f>
        <v>45253</v>
      </c>
      <c r="HU1" s="12">
        <f>'Raw Data'!IN36</f>
        <v>45283</v>
      </c>
      <c r="HV1" s="12">
        <f>'Raw Data'!IO36</f>
        <v>45314</v>
      </c>
      <c r="HW1" s="12">
        <f>'Raw Data'!IP36</f>
        <v>0</v>
      </c>
      <c r="HX1" s="12">
        <f>'Raw Data'!IQ36</f>
        <v>0</v>
      </c>
      <c r="HY1" s="12">
        <f>'Raw Data'!IR36</f>
        <v>0</v>
      </c>
      <c r="HZ1" s="12">
        <f>'Raw Data'!IS36</f>
        <v>0</v>
      </c>
      <c r="IA1" s="12">
        <f>'Raw Data'!IT36</f>
        <v>0</v>
      </c>
    </row>
    <row r="2" spans="1:235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139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</row>
    <row r="3" spans="1:235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41</v>
      </c>
      <c r="HO3" s="10">
        <f>'Raw Data'!IH46</f>
        <v>55</v>
      </c>
      <c r="HP3" s="10">
        <f>'Raw Data'!II46</f>
        <v>43</v>
      </c>
      <c r="HQ3" s="10">
        <f>'Raw Data'!IJ46</f>
        <v>45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</row>
    <row r="4" spans="1:235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1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</row>
    <row r="5" spans="1:235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185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</row>
    <row r="6" spans="1:235" ht="14.25" customHeight="1" x14ac:dyDescent="0.3"/>
    <row r="7" spans="1:235" ht="14.25" customHeight="1" x14ac:dyDescent="0.3"/>
    <row r="8" spans="1:235" ht="14.25" customHeight="1" x14ac:dyDescent="0.35">
      <c r="HJ8" s="4" t="s">
        <v>0</v>
      </c>
      <c r="HK8" s="4" t="s">
        <v>1</v>
      </c>
      <c r="HL8" s="4" t="s">
        <v>2</v>
      </c>
      <c r="HM8" s="4" t="s">
        <v>3</v>
      </c>
      <c r="HN8" s="4" t="s">
        <v>4</v>
      </c>
      <c r="HO8" s="4" t="s">
        <v>5</v>
      </c>
      <c r="HP8" s="4" t="s">
        <v>52</v>
      </c>
      <c r="HQ8" s="4" t="s">
        <v>7</v>
      </c>
      <c r="HR8" s="4" t="s">
        <v>8</v>
      </c>
      <c r="HS8" s="4" t="s">
        <v>9</v>
      </c>
      <c r="HT8" s="4" t="s">
        <v>10</v>
      </c>
      <c r="HU8" s="4" t="s">
        <v>11</v>
      </c>
    </row>
    <row r="9" spans="1:235" ht="14.25" hidden="1" customHeight="1" x14ac:dyDescent="0.35">
      <c r="HI9" s="2">
        <v>2005</v>
      </c>
      <c r="HJ9" s="143">
        <f>'Raw Data'!U45</f>
        <v>149</v>
      </c>
      <c r="HK9" s="143">
        <f>'Raw Data'!V45</f>
        <v>119</v>
      </c>
      <c r="HL9" s="143">
        <f>'Raw Data'!W45</f>
        <v>190</v>
      </c>
      <c r="HM9" s="143">
        <f>'Raw Data'!X45</f>
        <v>208</v>
      </c>
      <c r="HN9" s="143">
        <f>'Raw Data'!Y45</f>
        <v>286</v>
      </c>
      <c r="HO9" s="143">
        <f>'Raw Data'!Z45</f>
        <v>234</v>
      </c>
      <c r="HP9" s="143">
        <f>'Raw Data'!AA45</f>
        <v>167</v>
      </c>
      <c r="HQ9" s="143">
        <f>'Raw Data'!AB45</f>
        <v>178</v>
      </c>
      <c r="HR9" s="143">
        <f>'Raw Data'!AC45</f>
        <v>177</v>
      </c>
      <c r="HS9" s="143">
        <f>'Raw Data'!AD45</f>
        <v>162</v>
      </c>
      <c r="HT9" s="143">
        <f>'Raw Data'!AE45</f>
        <v>126</v>
      </c>
      <c r="HU9" s="143">
        <f>'Raw Data'!AF45</f>
        <v>108</v>
      </c>
      <c r="HV9" s="2">
        <f t="shared" ref="HV9:HV18" si="0">SUM(HJ9:HU9)</f>
        <v>2104</v>
      </c>
    </row>
    <row r="10" spans="1:235" ht="14.25" hidden="1" customHeight="1" x14ac:dyDescent="0.35">
      <c r="HI10" s="2">
        <v>2006</v>
      </c>
      <c r="HJ10" s="143">
        <f>'Raw Data'!AG45</f>
        <v>97</v>
      </c>
      <c r="HK10" s="143">
        <f>'Raw Data'!AH45</f>
        <v>93</v>
      </c>
      <c r="HL10" s="143">
        <f>'Raw Data'!AI45</f>
        <v>122</v>
      </c>
      <c r="HM10" s="143">
        <f>'Raw Data'!AJ45</f>
        <v>118</v>
      </c>
      <c r="HN10" s="143">
        <f>'Raw Data'!AK45</f>
        <v>151</v>
      </c>
      <c r="HO10" s="143">
        <f>'Raw Data'!AL45</f>
        <v>117</v>
      </c>
      <c r="HP10" s="143">
        <f>'Raw Data'!AM45</f>
        <v>83</v>
      </c>
      <c r="HQ10" s="143">
        <f>'Raw Data'!AN45</f>
        <v>106</v>
      </c>
      <c r="HR10" s="143">
        <f>'Raw Data'!AO45</f>
        <v>93</v>
      </c>
      <c r="HS10" s="143">
        <f>'Raw Data'!AP45</f>
        <v>119</v>
      </c>
      <c r="HT10" s="143">
        <f>'Raw Data'!AQ45</f>
        <v>81</v>
      </c>
      <c r="HU10" s="143">
        <f>'Raw Data'!AR45</f>
        <v>89</v>
      </c>
      <c r="HV10" s="2">
        <f t="shared" si="0"/>
        <v>1269</v>
      </c>
    </row>
    <row r="11" spans="1:235" ht="14.25" hidden="1" customHeight="1" x14ac:dyDescent="0.35">
      <c r="HI11" s="2">
        <v>2007</v>
      </c>
      <c r="HJ11" s="143">
        <f>'Raw Data'!AS45</f>
        <v>76</v>
      </c>
      <c r="HK11" s="143">
        <f>'Raw Data'!AT45</f>
        <v>103</v>
      </c>
      <c r="HL11" s="143">
        <f>'Raw Data'!AU45</f>
        <v>100</v>
      </c>
      <c r="HM11" s="143">
        <f>'Raw Data'!AV45</f>
        <v>119</v>
      </c>
      <c r="HN11" s="143">
        <f>'Raw Data'!AW45</f>
        <v>137</v>
      </c>
      <c r="HO11" s="143">
        <f>'Raw Data'!AX45</f>
        <v>117</v>
      </c>
      <c r="HP11" s="143">
        <f>'Raw Data'!AY45</f>
        <v>103</v>
      </c>
      <c r="HQ11" s="143">
        <f>'Raw Data'!AZ45</f>
        <v>106</v>
      </c>
      <c r="HR11" s="143">
        <f>'Raw Data'!BA45</f>
        <v>104</v>
      </c>
      <c r="HS11" s="143">
        <f>'Raw Data'!BB45</f>
        <v>95</v>
      </c>
      <c r="HT11" s="143">
        <f>'Raw Data'!BC45</f>
        <v>93</v>
      </c>
      <c r="HU11" s="143">
        <f>'Raw Data'!BD45</f>
        <v>82</v>
      </c>
      <c r="HV11" s="2">
        <f t="shared" si="0"/>
        <v>1235</v>
      </c>
    </row>
    <row r="12" spans="1:235" ht="14.25" hidden="1" customHeight="1" x14ac:dyDescent="0.35">
      <c r="HI12" s="2">
        <v>2008</v>
      </c>
      <c r="HJ12" s="143">
        <f>'Raw Data'!BE45</f>
        <v>57</v>
      </c>
      <c r="HK12" s="143">
        <f>'Raw Data'!BF45</f>
        <v>75</v>
      </c>
      <c r="HL12" s="143">
        <f>'Raw Data'!BG45</f>
        <v>96</v>
      </c>
      <c r="HM12" s="143">
        <f>'Raw Data'!BH45</f>
        <v>92</v>
      </c>
      <c r="HN12" s="143">
        <f>'Raw Data'!BI45</f>
        <v>111</v>
      </c>
      <c r="HO12" s="143">
        <f>'Raw Data'!BJ45</f>
        <v>110</v>
      </c>
      <c r="HP12" s="143">
        <f>'Raw Data'!BK45</f>
        <v>94</v>
      </c>
      <c r="HQ12" s="143">
        <f>'Raw Data'!BL45</f>
        <v>103</v>
      </c>
      <c r="HR12" s="143">
        <f>'Raw Data'!BM45</f>
        <v>93</v>
      </c>
      <c r="HS12" s="143">
        <f>'Raw Data'!BN45</f>
        <v>85</v>
      </c>
      <c r="HT12" s="143">
        <f>'Raw Data'!BO45</f>
        <v>60</v>
      </c>
      <c r="HU12" s="143">
        <f>'Raw Data'!BP45</f>
        <v>69</v>
      </c>
      <c r="HV12" s="2">
        <f t="shared" si="0"/>
        <v>1045</v>
      </c>
    </row>
    <row r="13" spans="1:235" ht="14.25" hidden="1" customHeight="1" x14ac:dyDescent="0.35">
      <c r="HI13" s="2">
        <v>2009</v>
      </c>
      <c r="HJ13" s="143">
        <f>'Raw Data'!BQ45</f>
        <v>42</v>
      </c>
      <c r="HK13" s="143">
        <f>'Raw Data'!BR45</f>
        <v>68</v>
      </c>
      <c r="HL13" s="143">
        <f>'Raw Data'!BS45</f>
        <v>84</v>
      </c>
      <c r="HM13" s="143">
        <f>'Raw Data'!BT45</f>
        <v>81</v>
      </c>
      <c r="HN13" s="143">
        <f>'Raw Data'!BU45</f>
        <v>111</v>
      </c>
      <c r="HO13" s="143">
        <f>'Raw Data'!BV45</f>
        <v>114</v>
      </c>
      <c r="HP13" s="143">
        <f>'Raw Data'!BW45</f>
        <v>105</v>
      </c>
      <c r="HQ13" s="143">
        <f>'Raw Data'!BX45</f>
        <v>105</v>
      </c>
      <c r="HR13" s="143">
        <f>'Raw Data'!BY45</f>
        <v>104</v>
      </c>
      <c r="HS13" s="143">
        <f>'Raw Data'!BZ45</f>
        <v>106</v>
      </c>
      <c r="HT13" s="143">
        <f>'Raw Data'!CA45</f>
        <v>106</v>
      </c>
      <c r="HU13" s="143">
        <f>'Raw Data'!CB45</f>
        <v>100</v>
      </c>
      <c r="HV13" s="2">
        <f t="shared" si="0"/>
        <v>1126</v>
      </c>
    </row>
    <row r="14" spans="1:235" ht="14.25" hidden="1" customHeight="1" x14ac:dyDescent="0.35">
      <c r="HI14" s="2">
        <v>2010</v>
      </c>
      <c r="HJ14" s="143">
        <f>'Raw Data'!CC45</f>
        <v>86</v>
      </c>
      <c r="HK14" s="143">
        <f>'Raw Data'!CD45</f>
        <v>72</v>
      </c>
      <c r="HL14" s="143">
        <f>'Raw Data'!CE45</f>
        <v>113</v>
      </c>
      <c r="HM14" s="143">
        <f>'Raw Data'!CF45</f>
        <v>136</v>
      </c>
      <c r="HN14" s="143">
        <f>'Raw Data'!CG45</f>
        <v>151</v>
      </c>
      <c r="HO14" s="143">
        <f>'Raw Data'!CH45</f>
        <v>137</v>
      </c>
      <c r="HP14" s="143">
        <f>'Raw Data'!CI45</f>
        <v>125</v>
      </c>
      <c r="HQ14" s="143">
        <f>'Raw Data'!CJ45</f>
        <v>99</v>
      </c>
      <c r="HR14" s="143">
        <f>'Raw Data'!CK45</f>
        <v>109</v>
      </c>
      <c r="HS14" s="143">
        <f>'Raw Data'!CL45</f>
        <v>115</v>
      </c>
      <c r="HT14" s="143">
        <f>'Raw Data'!CM45</f>
        <v>106</v>
      </c>
      <c r="HU14" s="143">
        <f>'Raw Data'!CN45</f>
        <v>125</v>
      </c>
      <c r="HV14" s="2">
        <f t="shared" si="0"/>
        <v>1374</v>
      </c>
    </row>
    <row r="15" spans="1:235" ht="14.25" hidden="1" customHeight="1" x14ac:dyDescent="0.35">
      <c r="HI15" s="2">
        <v>2011</v>
      </c>
      <c r="HJ15" s="143">
        <f>'Raw Data'!CO45</f>
        <v>83</v>
      </c>
      <c r="HK15" s="143">
        <f>'Raw Data'!CP45</f>
        <v>87</v>
      </c>
      <c r="HL15" s="143">
        <f>'Raw Data'!CQ45</f>
        <v>130</v>
      </c>
      <c r="HM15" s="143">
        <f>'Raw Data'!CR45</f>
        <v>137</v>
      </c>
      <c r="HN15" s="143">
        <f>'Raw Data'!CS45</f>
        <v>124</v>
      </c>
      <c r="HO15" s="143">
        <f>'Raw Data'!CT45</f>
        <v>142</v>
      </c>
      <c r="HP15" s="143">
        <f>'Raw Data'!CU45</f>
        <v>127</v>
      </c>
      <c r="HQ15" s="143">
        <f>'Raw Data'!CV45</f>
        <v>105</v>
      </c>
      <c r="HR15" s="143">
        <f>'Raw Data'!CW45</f>
        <v>113</v>
      </c>
      <c r="HS15" s="143">
        <f>'Raw Data'!CX45</f>
        <v>109</v>
      </c>
      <c r="HT15" s="143">
        <f>'Raw Data'!CY45</f>
        <v>74</v>
      </c>
      <c r="HU15" s="143">
        <f>'Raw Data'!CZ45</f>
        <v>102</v>
      </c>
      <c r="HV15" s="2">
        <f t="shared" si="0"/>
        <v>1333</v>
      </c>
    </row>
    <row r="16" spans="1:235" ht="14.25" hidden="1" customHeight="1" x14ac:dyDescent="0.35">
      <c r="HI16" s="2">
        <v>2012</v>
      </c>
      <c r="HJ16" s="143">
        <f>'Raw Data'!DA45</f>
        <v>94</v>
      </c>
      <c r="HK16" s="143">
        <f>'Raw Data'!DB45</f>
        <v>112</v>
      </c>
      <c r="HL16" s="143">
        <f>'Raw Data'!DC45</f>
        <v>171</v>
      </c>
      <c r="HM16" s="143">
        <f>'Raw Data'!DD45</f>
        <v>131</v>
      </c>
      <c r="HN16" s="143">
        <f>'Raw Data'!DE45</f>
        <v>165</v>
      </c>
      <c r="HO16" s="143">
        <f>'Raw Data'!DF45</f>
        <v>146</v>
      </c>
      <c r="HP16" s="143">
        <f>'Raw Data'!DG45</f>
        <v>121</v>
      </c>
      <c r="HQ16" s="143">
        <f>'Raw Data'!DH45</f>
        <v>125</v>
      </c>
      <c r="HR16" s="143">
        <f>'Raw Data'!DI45</f>
        <v>146</v>
      </c>
      <c r="HS16" s="143">
        <f>'Raw Data'!DJ45</f>
        <v>134</v>
      </c>
      <c r="HT16" s="143">
        <f>'Raw Data'!DK45</f>
        <v>129</v>
      </c>
      <c r="HU16" s="143">
        <f>'Raw Data'!DL45</f>
        <v>109</v>
      </c>
      <c r="HV16" s="2">
        <f t="shared" si="0"/>
        <v>1583</v>
      </c>
    </row>
    <row r="17" spans="217:230" ht="14.25" hidden="1" customHeight="1" x14ac:dyDescent="0.35">
      <c r="HI17" s="2">
        <v>2013</v>
      </c>
      <c r="HJ17" s="143">
        <f>'Raw Data'!DM45</f>
        <v>89</v>
      </c>
      <c r="HK17" s="143">
        <f>'Raw Data'!DN45</f>
        <v>91</v>
      </c>
      <c r="HL17" s="143">
        <f>'Raw Data'!DO45</f>
        <v>136</v>
      </c>
      <c r="HM17" s="143">
        <f>'Raw Data'!DP45</f>
        <v>168</v>
      </c>
      <c r="HN17" s="143">
        <f>'Raw Data'!DQ45</f>
        <v>157</v>
      </c>
      <c r="HO17" s="143">
        <f>'Raw Data'!DR45</f>
        <v>150</v>
      </c>
      <c r="HP17" s="143">
        <f>'Raw Data'!DS45</f>
        <v>161</v>
      </c>
      <c r="HQ17" s="143">
        <f>'Raw Data'!DT45</f>
        <v>136</v>
      </c>
      <c r="HR17" s="143">
        <f>'Raw Data'!DU45</f>
        <v>127</v>
      </c>
      <c r="HS17" s="143">
        <f>'Raw Data'!DV45</f>
        <v>114</v>
      </c>
      <c r="HT17" s="143">
        <f>'Raw Data'!DW45</f>
        <v>115</v>
      </c>
      <c r="HU17" s="143">
        <f>'Raw Data'!DX45</f>
        <v>125</v>
      </c>
      <c r="HV17" s="2">
        <f t="shared" si="0"/>
        <v>1569</v>
      </c>
    </row>
    <row r="18" spans="217:230" ht="14.25" hidden="1" customHeight="1" x14ac:dyDescent="0.35">
      <c r="HI18" s="2">
        <v>2014</v>
      </c>
      <c r="HJ18" s="143">
        <f>'Raw Data'!DY45</f>
        <v>106</v>
      </c>
      <c r="HK18" s="143">
        <f>'Raw Data'!DZ45</f>
        <v>88</v>
      </c>
      <c r="HL18" s="143">
        <f>'Raw Data'!EA45</f>
        <v>115</v>
      </c>
      <c r="HM18" s="143">
        <f>'Raw Data'!EB45</f>
        <v>149</v>
      </c>
      <c r="HN18" s="143">
        <f>'Raw Data'!EC45</f>
        <v>192</v>
      </c>
      <c r="HO18" s="143">
        <f>'Raw Data'!ED45</f>
        <v>147</v>
      </c>
      <c r="HP18" s="143">
        <f>'Raw Data'!EE45</f>
        <v>122</v>
      </c>
      <c r="HQ18" s="143">
        <f>'Raw Data'!EF45</f>
        <v>127</v>
      </c>
      <c r="HR18" s="143">
        <f>'Raw Data'!EG45</f>
        <v>142</v>
      </c>
      <c r="HS18" s="143">
        <f>'Raw Data'!EH45</f>
        <v>144</v>
      </c>
      <c r="HT18" s="143">
        <f>'Raw Data'!EI45</f>
        <v>118</v>
      </c>
      <c r="HU18" s="143">
        <f>'Raw Data'!EJ45</f>
        <v>157</v>
      </c>
      <c r="HV18" s="2">
        <f t="shared" si="0"/>
        <v>1607</v>
      </c>
    </row>
    <row r="19" spans="217:230" ht="14.25" hidden="1" customHeight="1" x14ac:dyDescent="0.35">
      <c r="HI19" s="2">
        <v>2015</v>
      </c>
      <c r="HJ19" s="2">
        <f t="shared" ref="HJ19:HU19" si="1">DR5</f>
        <v>129</v>
      </c>
      <c r="HK19" s="2">
        <f t="shared" si="1"/>
        <v>142</v>
      </c>
      <c r="HL19" s="2">
        <f t="shared" si="1"/>
        <v>184</v>
      </c>
      <c r="HM19" s="2">
        <f t="shared" si="1"/>
        <v>193</v>
      </c>
      <c r="HN19" s="2">
        <f t="shared" si="1"/>
        <v>241</v>
      </c>
      <c r="HO19" s="2">
        <f t="shared" si="1"/>
        <v>227</v>
      </c>
      <c r="HP19" s="2">
        <f t="shared" si="1"/>
        <v>218</v>
      </c>
      <c r="HQ19" s="2">
        <f t="shared" si="1"/>
        <v>187</v>
      </c>
      <c r="HR19" s="2">
        <f t="shared" si="1"/>
        <v>198</v>
      </c>
      <c r="HS19" s="2">
        <f t="shared" si="1"/>
        <v>198</v>
      </c>
      <c r="HT19" s="2">
        <f t="shared" si="1"/>
        <v>177</v>
      </c>
      <c r="HU19" s="2">
        <f t="shared" si="1"/>
        <v>198</v>
      </c>
      <c r="HV19" s="2">
        <f t="shared" ref="HV19:HV24" si="2">SUM(HJ19:HU19)</f>
        <v>2292</v>
      </c>
    </row>
    <row r="20" spans="217:230" ht="14.25" hidden="1" customHeight="1" x14ac:dyDescent="0.35">
      <c r="HI20" s="2">
        <v>2016</v>
      </c>
      <c r="HJ20" s="2">
        <f t="shared" ref="HJ20:HU20" si="3">ED2</f>
        <v>111</v>
      </c>
      <c r="HK20" s="2">
        <f t="shared" si="3"/>
        <v>92</v>
      </c>
      <c r="HL20" s="2">
        <f t="shared" si="3"/>
        <v>138</v>
      </c>
      <c r="HM20" s="2">
        <f t="shared" si="3"/>
        <v>158</v>
      </c>
      <c r="HN20" s="2">
        <f t="shared" si="3"/>
        <v>175</v>
      </c>
      <c r="HO20" s="2">
        <f t="shared" si="3"/>
        <v>185</v>
      </c>
      <c r="HP20" s="2">
        <f t="shared" si="3"/>
        <v>155</v>
      </c>
      <c r="HQ20" s="2">
        <f t="shared" si="3"/>
        <v>159</v>
      </c>
      <c r="HR20" s="2">
        <f t="shared" si="3"/>
        <v>159</v>
      </c>
      <c r="HS20" s="2">
        <f t="shared" si="3"/>
        <v>145</v>
      </c>
      <c r="HT20" s="2">
        <f t="shared" si="3"/>
        <v>140</v>
      </c>
      <c r="HU20" s="2">
        <f t="shared" si="3"/>
        <v>173</v>
      </c>
      <c r="HV20" s="2">
        <f t="shared" si="2"/>
        <v>1790</v>
      </c>
    </row>
    <row r="21" spans="217:230" ht="14.25" customHeight="1" x14ac:dyDescent="0.35">
      <c r="HI21" s="2">
        <v>2017</v>
      </c>
      <c r="HJ21" s="2">
        <f t="shared" ref="HJ21:HU21" si="4">EP2</f>
        <v>112</v>
      </c>
      <c r="HK21" s="2">
        <f t="shared" si="4"/>
        <v>129</v>
      </c>
      <c r="HL21" s="2">
        <f t="shared" si="4"/>
        <v>180</v>
      </c>
      <c r="HM21" s="2">
        <f t="shared" si="4"/>
        <v>180</v>
      </c>
      <c r="HN21" s="2">
        <f t="shared" si="4"/>
        <v>203</v>
      </c>
      <c r="HO21" s="2">
        <f t="shared" si="4"/>
        <v>218</v>
      </c>
      <c r="HP21" s="2">
        <f t="shared" si="4"/>
        <v>136</v>
      </c>
      <c r="HQ21" s="2">
        <f t="shared" si="4"/>
        <v>171</v>
      </c>
      <c r="HR21" s="2">
        <f t="shared" si="4"/>
        <v>162</v>
      </c>
      <c r="HS21" s="2">
        <f t="shared" si="4"/>
        <v>166</v>
      </c>
      <c r="HT21" s="2">
        <f t="shared" si="4"/>
        <v>164</v>
      </c>
      <c r="HU21" s="2">
        <f t="shared" si="4"/>
        <v>164</v>
      </c>
      <c r="HV21" s="2">
        <f t="shared" si="2"/>
        <v>1985</v>
      </c>
    </row>
    <row r="22" spans="217:230" ht="14.25" customHeight="1" x14ac:dyDescent="0.35">
      <c r="HI22" s="2">
        <v>2018</v>
      </c>
      <c r="HJ22" s="2">
        <f t="shared" ref="HJ22:HU22" si="5">FB2</f>
        <v>118</v>
      </c>
      <c r="HK22" s="2">
        <f t="shared" si="5"/>
        <v>89</v>
      </c>
      <c r="HL22" s="2">
        <f t="shared" si="5"/>
        <v>187</v>
      </c>
      <c r="HM22" s="2">
        <f t="shared" si="5"/>
        <v>186</v>
      </c>
      <c r="HN22" s="2">
        <f t="shared" si="5"/>
        <v>219</v>
      </c>
      <c r="HO22" s="2">
        <f t="shared" si="5"/>
        <v>188</v>
      </c>
      <c r="HP22" s="2">
        <f t="shared" si="5"/>
        <v>172</v>
      </c>
      <c r="HQ22" s="2">
        <f t="shared" si="5"/>
        <v>189</v>
      </c>
      <c r="HR22" s="2">
        <f t="shared" si="5"/>
        <v>142</v>
      </c>
      <c r="HS22" s="2">
        <f t="shared" si="5"/>
        <v>176</v>
      </c>
      <c r="HT22" s="2">
        <f t="shared" si="5"/>
        <v>135</v>
      </c>
      <c r="HU22" s="2">
        <f t="shared" si="5"/>
        <v>166</v>
      </c>
      <c r="HV22" s="2">
        <f t="shared" si="2"/>
        <v>1967</v>
      </c>
    </row>
    <row r="23" spans="217:230" ht="14.25" customHeight="1" x14ac:dyDescent="0.35">
      <c r="HI23" s="2">
        <v>2019</v>
      </c>
      <c r="HJ23" s="2">
        <f t="shared" ref="HJ23:HU23" si="6">FN2</f>
        <v>119</v>
      </c>
      <c r="HK23" s="2">
        <f t="shared" si="6"/>
        <v>123</v>
      </c>
      <c r="HL23" s="2">
        <f t="shared" si="6"/>
        <v>184</v>
      </c>
      <c r="HM23" s="2">
        <f t="shared" si="6"/>
        <v>189</v>
      </c>
      <c r="HN23" s="2">
        <f t="shared" si="6"/>
        <v>217</v>
      </c>
      <c r="HO23" s="2">
        <f t="shared" si="6"/>
        <v>190</v>
      </c>
      <c r="HP23" s="2">
        <f t="shared" si="6"/>
        <v>185</v>
      </c>
      <c r="HQ23" s="2">
        <f t="shared" si="6"/>
        <v>201</v>
      </c>
      <c r="HR23" s="2">
        <f t="shared" si="6"/>
        <v>162</v>
      </c>
      <c r="HS23" s="2">
        <f t="shared" si="6"/>
        <v>189</v>
      </c>
      <c r="HT23" s="2">
        <f t="shared" si="6"/>
        <v>206</v>
      </c>
      <c r="HU23" s="2">
        <f t="shared" si="6"/>
        <v>174</v>
      </c>
      <c r="HV23" s="2">
        <f t="shared" si="2"/>
        <v>2139</v>
      </c>
    </row>
    <row r="24" spans="217:230" ht="14.25" customHeight="1" x14ac:dyDescent="0.35">
      <c r="HI24" s="2">
        <v>2020</v>
      </c>
      <c r="HJ24" s="2">
        <f t="shared" ref="HJ24:HU24" si="7">FZ2</f>
        <v>148</v>
      </c>
      <c r="HK24" s="2">
        <f t="shared" si="7"/>
        <v>146</v>
      </c>
      <c r="HL24" s="2">
        <f t="shared" si="7"/>
        <v>198</v>
      </c>
      <c r="HM24" s="2">
        <f t="shared" si="7"/>
        <v>154</v>
      </c>
      <c r="HN24" s="2">
        <f t="shared" si="7"/>
        <v>150</v>
      </c>
      <c r="HO24" s="2">
        <f t="shared" si="7"/>
        <v>221</v>
      </c>
      <c r="HP24" s="2">
        <f t="shared" si="7"/>
        <v>396</v>
      </c>
      <c r="HQ24" s="2">
        <f t="shared" si="7"/>
        <v>322</v>
      </c>
      <c r="HR24" s="2">
        <f t="shared" si="7"/>
        <v>358</v>
      </c>
      <c r="HS24" s="2">
        <f t="shared" si="7"/>
        <v>372</v>
      </c>
      <c r="HT24" s="2">
        <f t="shared" si="7"/>
        <v>310</v>
      </c>
      <c r="HU24" s="2">
        <f t="shared" si="7"/>
        <v>316</v>
      </c>
      <c r="HV24" s="2">
        <f t="shared" si="2"/>
        <v>3091</v>
      </c>
    </row>
    <row r="25" spans="217:230" ht="14.25" customHeight="1" x14ac:dyDescent="0.35">
      <c r="HI25" s="2">
        <v>2021</v>
      </c>
      <c r="HJ25" s="2">
        <f t="shared" ref="HJ25:HU25" si="8">GL2</f>
        <v>263</v>
      </c>
      <c r="HK25" s="2">
        <f t="shared" si="8"/>
        <v>237</v>
      </c>
      <c r="HL25" s="2">
        <f t="shared" si="8"/>
        <v>377</v>
      </c>
      <c r="HM25" s="2">
        <f t="shared" si="8"/>
        <v>349</v>
      </c>
      <c r="HN25" s="2">
        <f t="shared" si="8"/>
        <v>337</v>
      </c>
      <c r="HO25" s="2">
        <f t="shared" si="8"/>
        <v>326</v>
      </c>
      <c r="HP25" s="2">
        <f t="shared" si="8"/>
        <v>263</v>
      </c>
      <c r="HQ25" s="2">
        <f t="shared" si="8"/>
        <v>234</v>
      </c>
      <c r="HR25" s="2">
        <f t="shared" si="8"/>
        <v>230</v>
      </c>
      <c r="HS25" s="2">
        <f t="shared" si="8"/>
        <v>253</v>
      </c>
      <c r="HT25" s="2">
        <f t="shared" si="8"/>
        <v>267</v>
      </c>
      <c r="HU25" s="2">
        <f t="shared" si="8"/>
        <v>240</v>
      </c>
      <c r="HV25" s="2">
        <f>SUM(HJ25:HU25)</f>
        <v>3376</v>
      </c>
    </row>
    <row r="26" spans="217:230" ht="14.25" customHeight="1" x14ac:dyDescent="0.35">
      <c r="HI26" s="2">
        <v>2022</v>
      </c>
      <c r="HJ26" s="2">
        <f t="shared" ref="HJ26:HU26" si="9">GX2</f>
        <v>225</v>
      </c>
      <c r="HK26" s="2">
        <f t="shared" si="9"/>
        <v>182</v>
      </c>
      <c r="HL26" s="2">
        <f t="shared" si="9"/>
        <v>300</v>
      </c>
      <c r="HM26" s="2">
        <f t="shared" si="9"/>
        <v>265</v>
      </c>
      <c r="HN26" s="2">
        <f t="shared" si="9"/>
        <v>247</v>
      </c>
      <c r="HO26" s="2">
        <f t="shared" si="9"/>
        <v>235</v>
      </c>
      <c r="HP26" s="2">
        <f t="shared" si="9"/>
        <v>171</v>
      </c>
      <c r="HQ26" s="2">
        <f t="shared" si="9"/>
        <v>201</v>
      </c>
      <c r="HR26" s="2">
        <f t="shared" si="9"/>
        <v>179</v>
      </c>
      <c r="HS26" s="2">
        <f t="shared" si="9"/>
        <v>161</v>
      </c>
      <c r="HT26" s="2">
        <f t="shared" si="9"/>
        <v>161</v>
      </c>
      <c r="HU26" s="2">
        <f t="shared" si="9"/>
        <v>131</v>
      </c>
      <c r="HV26" s="2">
        <f>SUM(HJ26:HU26)</f>
        <v>2458</v>
      </c>
    </row>
    <row r="27" spans="217:230" ht="14.25" customHeight="1" x14ac:dyDescent="0.35">
      <c r="HI27" s="2">
        <v>2023</v>
      </c>
      <c r="HJ27" s="2">
        <f t="shared" ref="HJ27:HU27" si="10">HJ2</f>
        <v>101</v>
      </c>
      <c r="HK27" s="2">
        <f t="shared" si="10"/>
        <v>137</v>
      </c>
      <c r="HL27" s="2">
        <f t="shared" si="10"/>
        <v>193</v>
      </c>
      <c r="HM27" s="2">
        <f t="shared" si="10"/>
        <v>166</v>
      </c>
      <c r="HN27" s="2">
        <f t="shared" si="10"/>
        <v>185</v>
      </c>
      <c r="HO27" s="2">
        <f t="shared" si="10"/>
        <v>189</v>
      </c>
      <c r="HP27" s="2">
        <f t="shared" si="10"/>
        <v>126</v>
      </c>
      <c r="HQ27" s="2">
        <f t="shared" si="10"/>
        <v>139</v>
      </c>
      <c r="HR27" s="2">
        <f t="shared" si="10"/>
        <v>0</v>
      </c>
      <c r="HS27" s="2">
        <f t="shared" si="10"/>
        <v>0</v>
      </c>
      <c r="HT27" s="2">
        <f t="shared" si="10"/>
        <v>0</v>
      </c>
      <c r="HU27" s="2">
        <f t="shared" si="10"/>
        <v>0</v>
      </c>
      <c r="HV27" s="2">
        <f>SUM(HJ27:HU27)</f>
        <v>1236</v>
      </c>
    </row>
    <row r="28" spans="217:230" ht="14.25" customHeight="1" x14ac:dyDescent="0.3"/>
    <row r="29" spans="217:230" ht="14.25" customHeight="1" x14ac:dyDescent="0.3"/>
    <row r="30" spans="217:230" ht="14.25" customHeight="1" thickBot="1" x14ac:dyDescent="0.4">
      <c r="HM30" s="254" t="s">
        <v>29</v>
      </c>
      <c r="HN30" s="255"/>
      <c r="HO30" s="256"/>
    </row>
    <row r="31" spans="217:230" ht="14.25" customHeight="1" thickTop="1" x14ac:dyDescent="0.3">
      <c r="HM31" s="6" t="s">
        <v>15</v>
      </c>
      <c r="HN31" s="6" t="s">
        <v>16</v>
      </c>
      <c r="HO31" s="6" t="s">
        <v>17</v>
      </c>
    </row>
    <row r="32" spans="217:230" ht="14.25" customHeight="1" x14ac:dyDescent="0.35">
      <c r="HM32" s="7" t="s">
        <v>422</v>
      </c>
      <c r="HN32" s="8">
        <f>HQ27</f>
        <v>139</v>
      </c>
      <c r="HO32" s="9">
        <f>(HN32-HN33)/HN33</f>
        <v>-0.30845771144278605</v>
      </c>
    </row>
    <row r="33" spans="221:223" ht="14.25" customHeight="1" x14ac:dyDescent="0.35">
      <c r="HM33" s="7" t="s">
        <v>423</v>
      </c>
      <c r="HN33" s="8">
        <f>HQ26</f>
        <v>201</v>
      </c>
      <c r="HO33" s="9">
        <f>(HN33-HN34)/HN34</f>
        <v>-0.14102564102564102</v>
      </c>
    </row>
    <row r="34" spans="221:223" ht="14.25" customHeight="1" x14ac:dyDescent="0.35">
      <c r="HM34" s="185" t="s">
        <v>424</v>
      </c>
      <c r="HN34" s="8">
        <f>HQ25</f>
        <v>234</v>
      </c>
      <c r="HO34" s="9">
        <f>(HN34-HN35)/HN35</f>
        <v>-0.27329192546583853</v>
      </c>
    </row>
    <row r="35" spans="221:223" ht="14.25" customHeight="1" x14ac:dyDescent="0.35">
      <c r="HM35" s="7" t="s">
        <v>425</v>
      </c>
      <c r="HN35" s="8">
        <f>HQ24</f>
        <v>322</v>
      </c>
      <c r="HO35" s="9"/>
    </row>
    <row r="36" spans="221:223" ht="14.25" customHeight="1" x14ac:dyDescent="0.3"/>
    <row r="37" spans="221:223" ht="14.25" customHeight="1" x14ac:dyDescent="0.3"/>
    <row r="38" spans="221:223" ht="14.25" customHeight="1" x14ac:dyDescent="0.3"/>
    <row r="39" spans="221:223" ht="14.25" customHeight="1" x14ac:dyDescent="0.3"/>
    <row r="40" spans="221:223" ht="14.25" customHeight="1" x14ac:dyDescent="0.3"/>
    <row r="41" spans="221:223" ht="14.25" customHeight="1" x14ac:dyDescent="0.3"/>
    <row r="42" spans="221:223" ht="14.25" customHeight="1" x14ac:dyDescent="0.3"/>
    <row r="43" spans="221:223" ht="14.25" customHeight="1" x14ac:dyDescent="0.3"/>
    <row r="44" spans="221:223" ht="14.25" customHeight="1" x14ac:dyDescent="0.3"/>
    <row r="45" spans="221:223" ht="14.25" customHeight="1" x14ac:dyDescent="0.3"/>
    <row r="46" spans="221:223" ht="14.25" customHeight="1" x14ac:dyDescent="0.3"/>
    <row r="47" spans="221:223" ht="14.25" customHeight="1" x14ac:dyDescent="0.3"/>
    <row r="48" spans="221:223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</sheetData>
  <mergeCells count="1">
    <mergeCell ref="HM30:HO30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GD1006"/>
  <sheetViews>
    <sheetView workbookViewId="0">
      <pane xSplit="1" ySplit="1" topLeftCell="FP25" activePane="bottomRight" state="frozen"/>
      <selection pane="topRight" activeCell="B1" sqref="B1"/>
      <selection pane="bottomLeft" activeCell="A2" sqref="A2"/>
      <selection pane="bottomRight" activeCell="FX58" sqref="FX58:FZ60"/>
    </sheetView>
  </sheetViews>
  <sheetFormatPr defaultColWidth="12.58203125" defaultRowHeight="15" customHeight="1" x14ac:dyDescent="0.3"/>
  <cols>
    <col min="1" max="1" width="21.5" bestFit="1" customWidth="1"/>
    <col min="2" max="3" width="6.5" bestFit="1" customWidth="1"/>
    <col min="4" max="4" width="5.58203125" bestFit="1" customWidth="1"/>
    <col min="5" max="5" width="5.9140625" bestFit="1" customWidth="1"/>
    <col min="6" max="6" width="6.4140625" bestFit="1" customWidth="1"/>
    <col min="7" max="7" width="5.9140625" bestFit="1" customWidth="1"/>
    <col min="8" max="8" width="6.5" customWidth="1"/>
    <col min="9" max="9" width="5.58203125" bestFit="1" customWidth="1"/>
    <col min="10" max="10" width="5.08203125" bestFit="1" customWidth="1"/>
    <col min="11" max="11" width="6" bestFit="1" customWidth="1"/>
    <col min="12" max="12" width="5.9140625" bestFit="1" customWidth="1"/>
    <col min="13" max="13" width="5.9140625" customWidth="1"/>
    <col min="14" max="14" width="6.4140625" bestFit="1" customWidth="1"/>
    <col min="15" max="15" width="6.08203125" customWidth="1"/>
    <col min="16" max="16" width="5.58203125" bestFit="1" customWidth="1"/>
    <col min="17" max="17" width="5.9140625" bestFit="1" customWidth="1"/>
    <col min="18" max="18" width="6.4140625" bestFit="1" customWidth="1"/>
    <col min="19" max="19" width="5.9140625" bestFit="1" customWidth="1"/>
    <col min="20" max="20" width="6.5" customWidth="1"/>
    <col min="21" max="21" width="5.58203125" bestFit="1" customWidth="1"/>
    <col min="22" max="22" width="5.08203125" bestFit="1" customWidth="1"/>
    <col min="23" max="23" width="6" bestFit="1" customWidth="1"/>
    <col min="24" max="24" width="5.9140625" bestFit="1" customWidth="1"/>
    <col min="25" max="25" width="5.9140625" customWidth="1"/>
    <col min="26" max="26" width="6.4140625" bestFit="1" customWidth="1"/>
    <col min="27" max="27" width="6.08203125" customWidth="1"/>
    <col min="28" max="28" width="5.58203125" bestFit="1" customWidth="1"/>
    <col min="29" max="29" width="5.9140625" bestFit="1" customWidth="1"/>
    <col min="30" max="30" width="17.58203125" bestFit="1" customWidth="1"/>
    <col min="31" max="31" width="5.9140625" bestFit="1" customWidth="1"/>
    <col min="32" max="32" width="6.5" customWidth="1"/>
    <col min="33" max="33" width="5.58203125" bestFit="1" customWidth="1"/>
    <col min="34" max="34" width="5.08203125" bestFit="1" customWidth="1"/>
    <col min="35" max="35" width="6" bestFit="1" customWidth="1"/>
    <col min="36" max="36" width="5.9140625" bestFit="1" customWidth="1"/>
    <col min="37" max="37" width="5.9140625" customWidth="1"/>
    <col min="38" max="38" width="6.4140625" bestFit="1" customWidth="1"/>
    <col min="39" max="39" width="6.08203125" customWidth="1"/>
    <col min="40" max="40" width="5.58203125" bestFit="1" customWidth="1"/>
    <col min="41" max="41" width="5.9140625" bestFit="1" customWidth="1"/>
    <col min="42" max="42" width="6.4140625" bestFit="1" customWidth="1"/>
    <col min="43" max="43" width="5.9140625" bestFit="1" customWidth="1"/>
    <col min="44" max="44" width="6.5" customWidth="1"/>
    <col min="45" max="45" width="5.58203125" bestFit="1" customWidth="1"/>
    <col min="46" max="46" width="5.08203125" bestFit="1" customWidth="1"/>
    <col min="47" max="47" width="6" bestFit="1" customWidth="1"/>
    <col min="48" max="48" width="5.9140625" bestFit="1" customWidth="1"/>
    <col min="49" max="49" width="5.9140625" customWidth="1"/>
    <col min="50" max="50" width="6.4140625" bestFit="1" customWidth="1"/>
    <col min="51" max="51" width="6.08203125" customWidth="1"/>
    <col min="52" max="52" width="5.58203125" bestFit="1" customWidth="1"/>
    <col min="53" max="53" width="5.9140625" bestFit="1" customWidth="1"/>
    <col min="54" max="54" width="6.4140625" bestFit="1" customWidth="1"/>
    <col min="55" max="55" width="5.9140625" bestFit="1" customWidth="1"/>
    <col min="56" max="56" width="6.5" customWidth="1"/>
    <col min="57" max="57" width="5.58203125" bestFit="1" customWidth="1"/>
    <col min="58" max="58" width="5.08203125" bestFit="1" customWidth="1"/>
    <col min="59" max="59" width="6" bestFit="1" customWidth="1"/>
    <col min="60" max="60" width="5.9140625" bestFit="1" customWidth="1"/>
    <col min="61" max="61" width="5.9140625" customWidth="1"/>
    <col min="62" max="62" width="6.4140625" bestFit="1" customWidth="1"/>
    <col min="63" max="63" width="6.08203125" customWidth="1"/>
    <col min="64" max="64" width="5.58203125" bestFit="1" customWidth="1"/>
    <col min="65" max="65" width="5.9140625" bestFit="1" customWidth="1"/>
    <col min="66" max="66" width="6.4140625" bestFit="1" customWidth="1"/>
    <col min="67" max="67" width="5.9140625" bestFit="1" customWidth="1"/>
    <col min="68" max="68" width="6.5" customWidth="1"/>
    <col min="69" max="69" width="5.58203125" bestFit="1" customWidth="1"/>
    <col min="70" max="70" width="5.08203125" bestFit="1" customWidth="1"/>
    <col min="71" max="71" width="6" bestFit="1" customWidth="1"/>
    <col min="72" max="72" width="5.9140625" bestFit="1" customWidth="1"/>
    <col min="73" max="73" width="5.9140625" customWidth="1"/>
    <col min="74" max="74" width="6.4140625" bestFit="1" customWidth="1"/>
    <col min="75" max="75" width="6.08203125" customWidth="1"/>
    <col min="76" max="76" width="5.58203125" bestFit="1" customWidth="1"/>
    <col min="77" max="77" width="5.9140625" bestFit="1" customWidth="1"/>
    <col min="78" max="78" width="6.4140625" bestFit="1" customWidth="1"/>
    <col min="79" max="79" width="5.9140625" bestFit="1" customWidth="1"/>
    <col min="80" max="80" width="6.5" customWidth="1"/>
    <col min="81" max="81" width="5.58203125" bestFit="1" customWidth="1"/>
    <col min="82" max="82" width="5.08203125" bestFit="1" customWidth="1"/>
    <col min="83" max="83" width="6" bestFit="1" customWidth="1"/>
    <col min="84" max="84" width="5.9140625" bestFit="1" customWidth="1"/>
    <col min="85" max="85" width="5.9140625" customWidth="1"/>
    <col min="86" max="86" width="6.4140625" bestFit="1" customWidth="1"/>
    <col min="87" max="87" width="6.08203125" customWidth="1"/>
    <col min="88" max="88" width="5.58203125" bestFit="1" customWidth="1"/>
    <col min="89" max="89" width="5.9140625" bestFit="1" customWidth="1"/>
    <col min="90" max="90" width="6.4140625" bestFit="1" customWidth="1"/>
    <col min="91" max="91" width="5.9140625" bestFit="1" customWidth="1"/>
    <col min="92" max="92" width="6.5" customWidth="1"/>
    <col min="93" max="93" width="5.58203125" bestFit="1" customWidth="1"/>
    <col min="94" max="94" width="5.08203125" bestFit="1" customWidth="1"/>
    <col min="95" max="95" width="6" bestFit="1" customWidth="1"/>
    <col min="96" max="96" width="5.9140625" bestFit="1" customWidth="1"/>
    <col min="97" max="97" width="5.9140625" customWidth="1"/>
    <col min="98" max="98" width="6.4140625" bestFit="1" customWidth="1"/>
    <col min="99" max="99" width="6.08203125" customWidth="1"/>
    <col min="100" max="100" width="5.58203125" bestFit="1" customWidth="1"/>
    <col min="101" max="101" width="5.9140625" bestFit="1" customWidth="1"/>
    <col min="102" max="102" width="6.4140625" bestFit="1" customWidth="1"/>
    <col min="103" max="103" width="5.9140625" bestFit="1" customWidth="1"/>
    <col min="104" max="104" width="6.5" bestFit="1" customWidth="1"/>
    <col min="105" max="105" width="5.58203125" bestFit="1" customWidth="1"/>
    <col min="106" max="106" width="5.08203125" bestFit="1" customWidth="1"/>
    <col min="107" max="107" width="6" bestFit="1" customWidth="1"/>
    <col min="108" max="109" width="5.9140625" bestFit="1" customWidth="1"/>
    <col min="110" max="110" width="6.4140625" bestFit="1" customWidth="1"/>
    <col min="111" max="111" width="6.08203125" bestFit="1" customWidth="1"/>
    <col min="112" max="112" width="5.58203125" bestFit="1" customWidth="1"/>
    <col min="113" max="113" width="5.9140625" bestFit="1" customWidth="1"/>
    <col min="114" max="114" width="6.4140625" bestFit="1" customWidth="1"/>
    <col min="115" max="115" width="5.9140625" bestFit="1" customWidth="1"/>
    <col min="116" max="116" width="6.5" bestFit="1" customWidth="1"/>
    <col min="117" max="117" width="5.58203125" bestFit="1" customWidth="1"/>
    <col min="118" max="118" width="5.08203125" bestFit="1" customWidth="1"/>
    <col min="119" max="119" width="6" bestFit="1" customWidth="1"/>
    <col min="120" max="121" width="5.9140625" bestFit="1" customWidth="1"/>
    <col min="122" max="122" width="6.4140625" bestFit="1" customWidth="1"/>
    <col min="123" max="123" width="6.08203125" bestFit="1" customWidth="1"/>
    <col min="124" max="124" width="5.58203125" bestFit="1" customWidth="1"/>
    <col min="125" max="125" width="5.9140625" bestFit="1" customWidth="1"/>
    <col min="126" max="126" width="6.4140625" bestFit="1" customWidth="1"/>
    <col min="127" max="127" width="5.9140625" bestFit="1" customWidth="1"/>
    <col min="128" max="149" width="6.5" bestFit="1" customWidth="1"/>
    <col min="150" max="150" width="8.4140625" customWidth="1"/>
    <col min="151" max="158" width="6.5" bestFit="1" customWidth="1"/>
    <col min="159" max="159" width="7.58203125" bestFit="1" customWidth="1"/>
    <col min="160" max="160" width="6.58203125" bestFit="1" customWidth="1"/>
    <col min="161" max="161" width="8.08203125" bestFit="1" customWidth="1"/>
    <col min="162" max="162" width="8.58203125" bestFit="1" customWidth="1"/>
    <col min="163" max="163" width="7.58203125" bestFit="1" customWidth="1"/>
  </cols>
  <sheetData>
    <row r="1" spans="1:183" ht="14.25" customHeight="1" x14ac:dyDescent="0.35">
      <c r="A1" s="14"/>
      <c r="B1" s="5">
        <f>'Raw Data'!BO44</f>
        <v>39766</v>
      </c>
      <c r="C1" s="5">
        <f>'Raw Data'!BP44</f>
        <v>39803</v>
      </c>
      <c r="D1" s="5">
        <f>'Raw Data'!BQ44</f>
        <v>39840</v>
      </c>
      <c r="E1" s="5">
        <f>'Raw Data'!BR44</f>
        <v>39853</v>
      </c>
      <c r="F1" s="5">
        <f>'Raw Data'!BS44</f>
        <v>39881</v>
      </c>
      <c r="G1" s="5">
        <f>'Raw Data'!BT44</f>
        <v>39912</v>
      </c>
      <c r="H1" s="5">
        <f>'Raw Data'!BU44</f>
        <v>39942</v>
      </c>
      <c r="I1" s="5">
        <f>'Raw Data'!BV44</f>
        <v>39973</v>
      </c>
      <c r="J1" s="5">
        <f>'Raw Data'!BW44</f>
        <v>40003</v>
      </c>
      <c r="K1" s="5">
        <f>'Raw Data'!BX44</f>
        <v>40034</v>
      </c>
      <c r="L1" s="5">
        <f>'Raw Data'!BY44</f>
        <v>40065</v>
      </c>
      <c r="M1" s="5">
        <f>'Raw Data'!BZ44</f>
        <v>40095</v>
      </c>
      <c r="N1" s="5">
        <f>'Raw Data'!CA44</f>
        <v>40126</v>
      </c>
      <c r="O1" s="5">
        <f>'Raw Data'!CB44</f>
        <v>40156</v>
      </c>
      <c r="P1" s="5">
        <f>'Raw Data'!CC44</f>
        <v>40187</v>
      </c>
      <c r="Q1" s="5">
        <f>'Raw Data'!CD44</f>
        <v>40218</v>
      </c>
      <c r="R1" s="5">
        <f>'Raw Data'!CE44</f>
        <v>40246</v>
      </c>
      <c r="S1" s="5">
        <f>'Raw Data'!CF44</f>
        <v>40277</v>
      </c>
      <c r="T1" s="5">
        <f>'Raw Data'!CG44</f>
        <v>40307</v>
      </c>
      <c r="U1" s="5">
        <f>'Raw Data'!CH44</f>
        <v>40338</v>
      </c>
      <c r="V1" s="5">
        <f>'Raw Data'!CI44</f>
        <v>40368</v>
      </c>
      <c r="W1" s="5">
        <f>'Raw Data'!CJ44</f>
        <v>40399</v>
      </c>
      <c r="X1" s="5">
        <f>'Raw Data'!CK44</f>
        <v>40430</v>
      </c>
      <c r="Y1" s="5">
        <f>'Raw Data'!CL44</f>
        <v>40460</v>
      </c>
      <c r="Z1" s="5">
        <f>'Raw Data'!CM44</f>
        <v>40491</v>
      </c>
      <c r="AA1" s="5">
        <f>'Raw Data'!CN44</f>
        <v>40521</v>
      </c>
      <c r="AB1" s="5">
        <f>'Raw Data'!CO44</f>
        <v>40552</v>
      </c>
      <c r="AC1" s="5">
        <f>'Raw Data'!CP44</f>
        <v>40583</v>
      </c>
      <c r="AD1" s="5">
        <f>'Raw Data'!CQ44</f>
        <v>40611</v>
      </c>
      <c r="AE1" s="5">
        <f>'Raw Data'!CR44</f>
        <v>40642</v>
      </c>
      <c r="AF1" s="5">
        <f>'Raw Data'!CS44</f>
        <v>40672</v>
      </c>
      <c r="AG1" s="5">
        <f>'Raw Data'!CT44</f>
        <v>40703</v>
      </c>
      <c r="AH1" s="5">
        <f>'Raw Data'!CU44</f>
        <v>40733</v>
      </c>
      <c r="AI1" s="5">
        <f>'Raw Data'!CV44</f>
        <v>40764</v>
      </c>
      <c r="AJ1" s="5">
        <f>'Raw Data'!CW44</f>
        <v>40795</v>
      </c>
      <c r="AK1" s="5">
        <f>'Raw Data'!CX44</f>
        <v>40825</v>
      </c>
      <c r="AL1" s="5">
        <f>'Raw Data'!CY44</f>
        <v>40856</v>
      </c>
      <c r="AM1" s="5">
        <f>'Raw Data'!CZ44</f>
        <v>40886</v>
      </c>
      <c r="AN1" s="5">
        <f>'Raw Data'!DA44</f>
        <v>40917</v>
      </c>
      <c r="AO1" s="5">
        <f>'Raw Data'!DB44</f>
        <v>40948</v>
      </c>
      <c r="AP1" s="5">
        <f>'Raw Data'!DC44</f>
        <v>40977</v>
      </c>
      <c r="AQ1" s="5">
        <f>'Raw Data'!DD44</f>
        <v>41008</v>
      </c>
      <c r="AR1" s="5">
        <f>'Raw Data'!DE44</f>
        <v>41038</v>
      </c>
      <c r="AS1" s="5">
        <f>'Raw Data'!DF44</f>
        <v>41069</v>
      </c>
      <c r="AT1" s="5">
        <f>'Raw Data'!DG44</f>
        <v>41099</v>
      </c>
      <c r="AU1" s="5">
        <f>'Raw Data'!DH44</f>
        <v>41130</v>
      </c>
      <c r="AV1" s="5">
        <f>'Raw Data'!DI44</f>
        <v>41161</v>
      </c>
      <c r="AW1" s="5">
        <f>'Raw Data'!DJ44</f>
        <v>41191</v>
      </c>
      <c r="AX1" s="5">
        <f>'Raw Data'!DK44</f>
        <v>41222</v>
      </c>
      <c r="AY1" s="5">
        <f>'Raw Data'!DL44</f>
        <v>41252</v>
      </c>
      <c r="AZ1" s="5">
        <f>'Raw Data'!DM44</f>
        <v>41283</v>
      </c>
      <c r="BA1" s="5">
        <f>'Raw Data'!DN44</f>
        <v>41314</v>
      </c>
      <c r="BB1" s="5">
        <f>'Raw Data'!DO44</f>
        <v>41342</v>
      </c>
      <c r="BC1" s="5">
        <f>'Raw Data'!DP44</f>
        <v>41373</v>
      </c>
      <c r="BD1" s="5">
        <f>'Raw Data'!DQ44</f>
        <v>41403</v>
      </c>
      <c r="BE1" s="5">
        <f>'Raw Data'!DR44</f>
        <v>41434</v>
      </c>
      <c r="BF1" s="5">
        <f>'Raw Data'!DS44</f>
        <v>41464</v>
      </c>
      <c r="BG1" s="5">
        <f>'Raw Data'!DT44</f>
        <v>41495</v>
      </c>
      <c r="BH1" s="5">
        <f>'Raw Data'!DU44</f>
        <v>41526</v>
      </c>
      <c r="BI1" s="5">
        <f>'Raw Data'!DV44</f>
        <v>41556</v>
      </c>
      <c r="BJ1" s="5">
        <f>'Raw Data'!DW44</f>
        <v>41587</v>
      </c>
      <c r="BK1" s="5">
        <f>'Raw Data'!DX44</f>
        <v>41617</v>
      </c>
      <c r="BL1" s="5">
        <f>'Raw Data'!DY44</f>
        <v>41648</v>
      </c>
      <c r="BM1" s="5">
        <f>'Raw Data'!DZ44</f>
        <v>41679</v>
      </c>
      <c r="BN1" s="5">
        <f>'Raw Data'!EA44</f>
        <v>41707</v>
      </c>
      <c r="BO1" s="5">
        <f>'Raw Data'!EB44</f>
        <v>41738</v>
      </c>
      <c r="BP1" s="5">
        <f>'Raw Data'!EC44</f>
        <v>41768</v>
      </c>
      <c r="BQ1" s="5">
        <f>'Raw Data'!ED44</f>
        <v>41799</v>
      </c>
      <c r="BR1" s="5">
        <f>'Raw Data'!EE44</f>
        <v>41829</v>
      </c>
      <c r="BS1" s="5">
        <f>'Raw Data'!EF44</f>
        <v>41860</v>
      </c>
      <c r="BT1" s="5">
        <f>'Raw Data'!EG44</f>
        <v>41891</v>
      </c>
      <c r="BU1" s="5">
        <f>'Raw Data'!EH44</f>
        <v>41921</v>
      </c>
      <c r="BV1" s="5">
        <f>'Raw Data'!EI44</f>
        <v>41952</v>
      </c>
      <c r="BW1" s="5">
        <f>'Raw Data'!EJ44</f>
        <v>41982</v>
      </c>
      <c r="BX1" s="5">
        <f>'Raw Data'!EK44</f>
        <v>42013</v>
      </c>
      <c r="BY1" s="5">
        <f>'Raw Data'!EL44</f>
        <v>42044</v>
      </c>
      <c r="BZ1" s="5">
        <f>'Raw Data'!EM44</f>
        <v>42072</v>
      </c>
      <c r="CA1" s="5">
        <f>'Raw Data'!EN44</f>
        <v>42103</v>
      </c>
      <c r="CB1" s="5">
        <f>'Raw Data'!EO44</f>
        <v>42133</v>
      </c>
      <c r="CC1" s="5">
        <f>'Raw Data'!EP44</f>
        <v>42164</v>
      </c>
      <c r="CD1" s="5">
        <f>'Raw Data'!EQ44</f>
        <v>42194</v>
      </c>
      <c r="CE1" s="5">
        <f>'Raw Data'!ER44</f>
        <v>42225</v>
      </c>
      <c r="CF1" s="5">
        <f>'Raw Data'!ES44</f>
        <v>42256</v>
      </c>
      <c r="CG1" s="5">
        <f>'Raw Data'!ET44</f>
        <v>42286</v>
      </c>
      <c r="CH1" s="5">
        <f>'Raw Data'!EU44</f>
        <v>42317</v>
      </c>
      <c r="CI1" s="5">
        <f>'Raw Data'!EV44</f>
        <v>42347</v>
      </c>
      <c r="CJ1" s="5">
        <f>'Raw Data'!EW44</f>
        <v>42378</v>
      </c>
      <c r="CK1" s="5">
        <f>'Raw Data'!EX44</f>
        <v>42409</v>
      </c>
      <c r="CL1" s="5">
        <f>'Raw Data'!EY44</f>
        <v>42438</v>
      </c>
      <c r="CM1" s="5">
        <f>'Raw Data'!EZ44</f>
        <v>42469</v>
      </c>
      <c r="CN1" s="5">
        <f>'Raw Data'!FA44</f>
        <v>42499</v>
      </c>
      <c r="CO1" s="5">
        <f>'Raw Data'!FB44</f>
        <v>42530</v>
      </c>
      <c r="CP1" s="5">
        <f>'Raw Data'!FC44</f>
        <v>42560</v>
      </c>
      <c r="CQ1" s="5">
        <f>'Raw Data'!FD44</f>
        <v>42591</v>
      </c>
      <c r="CR1" s="5">
        <f>'Raw Data'!FE44</f>
        <v>42622</v>
      </c>
      <c r="CS1" s="5">
        <f>'Raw Data'!FF44</f>
        <v>42652</v>
      </c>
      <c r="CT1" s="5">
        <f>'Raw Data'!FG44</f>
        <v>42683</v>
      </c>
      <c r="CU1" s="5">
        <f>'Raw Data'!FH44</f>
        <v>42713</v>
      </c>
      <c r="CV1" s="5">
        <f>'Raw Data'!FI44</f>
        <v>42744</v>
      </c>
      <c r="CW1" s="5">
        <f>'Raw Data'!FJ44</f>
        <v>42775</v>
      </c>
      <c r="CX1" s="5">
        <f>'Raw Data'!FK44</f>
        <v>42803</v>
      </c>
      <c r="CY1" s="5">
        <f>'Raw Data'!FL44</f>
        <v>42834</v>
      </c>
      <c r="CZ1" s="5">
        <f>'Raw Data'!FM44</f>
        <v>42864</v>
      </c>
      <c r="DA1" s="5">
        <f>'Raw Data'!FN44</f>
        <v>42895</v>
      </c>
      <c r="DB1" s="5">
        <f>'Raw Data'!FO44</f>
        <v>42925</v>
      </c>
      <c r="DC1" s="5">
        <f>'Raw Data'!FP44</f>
        <v>42956</v>
      </c>
      <c r="DD1" s="5">
        <f>'Raw Data'!FQ44</f>
        <v>42987</v>
      </c>
      <c r="DE1" s="5">
        <f>'Raw Data'!FR44</f>
        <v>43017</v>
      </c>
      <c r="DF1" s="5">
        <f>'Raw Data'!FS44</f>
        <v>43048</v>
      </c>
      <c r="DG1" s="5">
        <f>'Raw Data'!FT44</f>
        <v>43078</v>
      </c>
      <c r="DH1" s="5">
        <f>'Raw Data'!FU44</f>
        <v>43109</v>
      </c>
      <c r="DI1" s="5">
        <f>'Raw Data'!FV44</f>
        <v>43140</v>
      </c>
      <c r="DJ1" s="5">
        <f>'Raw Data'!FW44</f>
        <v>43168</v>
      </c>
      <c r="DK1" s="5">
        <f>'Raw Data'!FX44</f>
        <v>43199</v>
      </c>
      <c r="DL1" s="5">
        <f>'Raw Data'!FY44</f>
        <v>43229</v>
      </c>
      <c r="DM1" s="5">
        <f>'Raw Data'!FZ44</f>
        <v>43260</v>
      </c>
      <c r="DN1" s="5">
        <f>'Raw Data'!GA44</f>
        <v>43290</v>
      </c>
      <c r="DO1" s="5">
        <f>'Raw Data'!GB44</f>
        <v>43321</v>
      </c>
      <c r="DP1" s="5">
        <f>'Raw Data'!GC44</f>
        <v>43352</v>
      </c>
      <c r="DQ1" s="5">
        <f>'Raw Data'!GD44</f>
        <v>43382</v>
      </c>
      <c r="DR1" s="5">
        <f>'Raw Data'!GE44</f>
        <v>43413</v>
      </c>
      <c r="DS1" s="5">
        <f>'Raw Data'!GF44</f>
        <v>43443</v>
      </c>
      <c r="DT1" s="5">
        <f>'Raw Data'!GG44</f>
        <v>43474</v>
      </c>
      <c r="DU1" s="5">
        <f>'Raw Data'!GH44</f>
        <v>43505</v>
      </c>
      <c r="DV1" s="5">
        <f>'Raw Data'!GI44</f>
        <v>43533</v>
      </c>
      <c r="DW1" s="5">
        <f>'Raw Data'!GJ44</f>
        <v>43564</v>
      </c>
      <c r="DX1" s="5">
        <f>'Raw Data'!GK44</f>
        <v>43594</v>
      </c>
      <c r="DY1" s="5">
        <f>'Raw Data'!GL44</f>
        <v>43625</v>
      </c>
      <c r="DZ1" s="5">
        <f>'Raw Data'!GM44</f>
        <v>43655</v>
      </c>
      <c r="EA1" s="5">
        <f>'Raw Data'!GN44</f>
        <v>43686</v>
      </c>
      <c r="EB1" s="5">
        <f>'Raw Data'!GO44</f>
        <v>43717</v>
      </c>
      <c r="EC1" s="5">
        <f>'Raw Data'!GP44</f>
        <v>43747</v>
      </c>
      <c r="ED1" s="5">
        <f>'Raw Data'!GQ44</f>
        <v>43778</v>
      </c>
      <c r="EE1" s="5">
        <f>'Raw Data'!GR44</f>
        <v>43808</v>
      </c>
      <c r="EF1" s="5">
        <f>'Raw Data'!GS44</f>
        <v>43839</v>
      </c>
      <c r="EG1" s="5">
        <f>'Raw Data'!GT44</f>
        <v>43870</v>
      </c>
      <c r="EH1" s="5">
        <f>'Raw Data'!GU44</f>
        <v>43899</v>
      </c>
      <c r="EI1" s="5">
        <f>'Raw Data'!GV44</f>
        <v>43930</v>
      </c>
      <c r="EJ1" s="5">
        <f>'Raw Data'!GW44</f>
        <v>43960</v>
      </c>
      <c r="EK1" s="5">
        <f>'Raw Data'!GX44</f>
        <v>43991</v>
      </c>
      <c r="EL1" s="5">
        <f>'Raw Data'!GY44</f>
        <v>44021</v>
      </c>
      <c r="EM1" s="5">
        <f>'Raw Data'!GZ44</f>
        <v>44052</v>
      </c>
      <c r="EN1" s="5">
        <f>'Raw Data'!HA44</f>
        <v>44083</v>
      </c>
      <c r="EO1" s="5">
        <f>'Raw Data'!HB44</f>
        <v>44113</v>
      </c>
      <c r="EP1" s="5">
        <f>'Raw Data'!HC44</f>
        <v>44144</v>
      </c>
      <c r="EQ1" s="5">
        <f>'Raw Data'!HD44</f>
        <v>44174</v>
      </c>
      <c r="ER1" s="5">
        <f>'Raw Data'!HE44</f>
        <v>44205</v>
      </c>
      <c r="ES1" s="5">
        <f>'Raw Data'!HF44</f>
        <v>44236</v>
      </c>
      <c r="ET1" s="5">
        <v>44276</v>
      </c>
      <c r="EU1" s="5">
        <v>44307</v>
      </c>
      <c r="EV1" s="5">
        <v>44337</v>
      </c>
      <c r="EW1" s="5">
        <v>44368</v>
      </c>
      <c r="EX1" s="5">
        <v>44398</v>
      </c>
      <c r="EY1" s="5">
        <v>44429</v>
      </c>
      <c r="EZ1" s="5">
        <v>44460</v>
      </c>
      <c r="FA1" s="5">
        <v>44490</v>
      </c>
      <c r="FB1" s="5">
        <v>44521</v>
      </c>
      <c r="FC1" s="5">
        <v>44551</v>
      </c>
      <c r="FD1" s="5">
        <v>44582</v>
      </c>
      <c r="FE1" s="5">
        <v>44613</v>
      </c>
      <c r="FF1" s="5">
        <v>44641</v>
      </c>
      <c r="FG1" s="5">
        <v>44672</v>
      </c>
      <c r="FH1" s="5">
        <v>44702</v>
      </c>
      <c r="FI1" s="5">
        <v>44733</v>
      </c>
      <c r="FJ1" s="5">
        <v>44763</v>
      </c>
      <c r="FK1" s="5">
        <v>44794</v>
      </c>
      <c r="FL1" s="5">
        <v>44825</v>
      </c>
      <c r="FM1" s="5">
        <v>44855</v>
      </c>
      <c r="FN1" s="5">
        <v>44886</v>
      </c>
      <c r="FO1" s="5">
        <v>44916</v>
      </c>
      <c r="FP1" s="5">
        <v>44947</v>
      </c>
      <c r="FQ1" s="5">
        <v>44978</v>
      </c>
      <c r="FR1" s="5">
        <v>45006</v>
      </c>
      <c r="FS1" s="5">
        <v>45037</v>
      </c>
      <c r="FT1" s="5">
        <v>45067</v>
      </c>
      <c r="FU1" s="5">
        <v>45098</v>
      </c>
      <c r="FV1" s="5">
        <v>45128</v>
      </c>
      <c r="FW1" s="5">
        <v>45159</v>
      </c>
      <c r="FX1" s="5">
        <v>45190</v>
      </c>
      <c r="FY1" s="5">
        <v>45220</v>
      </c>
      <c r="FZ1" s="5">
        <v>45251</v>
      </c>
      <c r="GA1" s="5">
        <v>45281</v>
      </c>
    </row>
    <row r="2" spans="1:183" ht="14.25" customHeight="1" x14ac:dyDescent="0.35">
      <c r="A2" s="15" t="s">
        <v>30</v>
      </c>
      <c r="B2" s="10">
        <f>'Raw Data'!BO45</f>
        <v>60</v>
      </c>
      <c r="C2" s="10">
        <f>'Raw Data'!BP45</f>
        <v>69</v>
      </c>
      <c r="D2" s="10">
        <f>'Raw Data'!BQ45</f>
        <v>42</v>
      </c>
      <c r="E2" s="10">
        <f>'Raw Data'!BR45</f>
        <v>68</v>
      </c>
      <c r="F2" s="10">
        <f>'Raw Data'!BS45</f>
        <v>84</v>
      </c>
      <c r="G2" s="10">
        <f>'Raw Data'!BT45</f>
        <v>81</v>
      </c>
      <c r="H2" s="10">
        <f>'Raw Data'!BU45</f>
        <v>111</v>
      </c>
      <c r="I2" s="10">
        <f>'Raw Data'!BV45</f>
        <v>114</v>
      </c>
      <c r="J2" s="10">
        <f>'Raw Data'!BW45</f>
        <v>105</v>
      </c>
      <c r="K2" s="10">
        <f>'Raw Data'!BX45</f>
        <v>105</v>
      </c>
      <c r="L2" s="10">
        <f>'Raw Data'!BY45</f>
        <v>104</v>
      </c>
      <c r="M2" s="10">
        <f>'Raw Data'!BZ45</f>
        <v>106</v>
      </c>
      <c r="N2" s="10">
        <f>'Raw Data'!CA45</f>
        <v>106</v>
      </c>
      <c r="O2" s="10">
        <f>'Raw Data'!CB45</f>
        <v>100</v>
      </c>
      <c r="P2" s="10">
        <f>'Raw Data'!CC45</f>
        <v>86</v>
      </c>
      <c r="Q2" s="10">
        <f>'Raw Data'!CD45</f>
        <v>72</v>
      </c>
      <c r="R2" s="10">
        <f>'Raw Data'!CE45</f>
        <v>113</v>
      </c>
      <c r="S2" s="10">
        <f>'Raw Data'!CF45</f>
        <v>136</v>
      </c>
      <c r="T2" s="10">
        <f>'Raw Data'!CG45</f>
        <v>151</v>
      </c>
      <c r="U2" s="10">
        <f>'Raw Data'!CH45</f>
        <v>137</v>
      </c>
      <c r="V2" s="10">
        <f>'Raw Data'!CI45</f>
        <v>125</v>
      </c>
      <c r="W2" s="10">
        <f>'Raw Data'!CJ45</f>
        <v>99</v>
      </c>
      <c r="X2" s="10">
        <f>'Raw Data'!CK45</f>
        <v>109</v>
      </c>
      <c r="Y2" s="10">
        <f>'Raw Data'!CL45</f>
        <v>115</v>
      </c>
      <c r="Z2" s="10">
        <f>'Raw Data'!CM45</f>
        <v>106</v>
      </c>
      <c r="AA2" s="10">
        <f>'Raw Data'!CN45</f>
        <v>125</v>
      </c>
      <c r="AB2" s="10">
        <f>'Raw Data'!CO45</f>
        <v>83</v>
      </c>
      <c r="AC2" s="10">
        <f>'Raw Data'!CP45</f>
        <v>87</v>
      </c>
      <c r="AD2" s="10">
        <f>'Raw Data'!CQ45</f>
        <v>130</v>
      </c>
      <c r="AE2" s="10">
        <f>'Raw Data'!CR45</f>
        <v>137</v>
      </c>
      <c r="AF2" s="10">
        <f>'Raw Data'!CS45</f>
        <v>124</v>
      </c>
      <c r="AG2" s="10">
        <f>'Raw Data'!CT45</f>
        <v>142</v>
      </c>
      <c r="AH2" s="10">
        <f>'Raw Data'!CU45</f>
        <v>127</v>
      </c>
      <c r="AI2" s="10">
        <f>'Raw Data'!CV45</f>
        <v>105</v>
      </c>
      <c r="AJ2" s="10">
        <f>'Raw Data'!CW45</f>
        <v>113</v>
      </c>
      <c r="AK2" s="10">
        <f>'Raw Data'!CX45</f>
        <v>109</v>
      </c>
      <c r="AL2" s="10">
        <f>'Raw Data'!CY45</f>
        <v>74</v>
      </c>
      <c r="AM2" s="10">
        <f>'Raw Data'!CZ45</f>
        <v>102</v>
      </c>
      <c r="AN2" s="10">
        <f>'Raw Data'!DA45</f>
        <v>94</v>
      </c>
      <c r="AO2" s="10">
        <f>'Raw Data'!DB45</f>
        <v>112</v>
      </c>
      <c r="AP2" s="10">
        <f>'Raw Data'!DC45</f>
        <v>171</v>
      </c>
      <c r="AQ2" s="10">
        <f>'Raw Data'!DD45</f>
        <v>131</v>
      </c>
      <c r="AR2" s="10">
        <f>'Raw Data'!DE45</f>
        <v>165</v>
      </c>
      <c r="AS2" s="10">
        <f>'Raw Data'!DF45</f>
        <v>146</v>
      </c>
      <c r="AT2" s="10">
        <f>'Raw Data'!DG45</f>
        <v>121</v>
      </c>
      <c r="AU2" s="10">
        <f>'Raw Data'!DH45</f>
        <v>125</v>
      </c>
      <c r="AV2" s="10">
        <f>'Raw Data'!DI45</f>
        <v>146</v>
      </c>
      <c r="AW2" s="10">
        <f>'Raw Data'!DJ45</f>
        <v>134</v>
      </c>
      <c r="AX2" s="10">
        <f>'Raw Data'!DK45</f>
        <v>129</v>
      </c>
      <c r="AY2" s="10">
        <f>'Raw Data'!DL45</f>
        <v>109</v>
      </c>
      <c r="AZ2" s="10">
        <f>'Raw Data'!DM45</f>
        <v>89</v>
      </c>
      <c r="BA2" s="10">
        <f>'Raw Data'!DN45</f>
        <v>91</v>
      </c>
      <c r="BB2" s="10">
        <f>'Raw Data'!DO45</f>
        <v>136</v>
      </c>
      <c r="BC2" s="10">
        <f>'Raw Data'!DP45</f>
        <v>168</v>
      </c>
      <c r="BD2" s="10">
        <f>'Raw Data'!DQ45</f>
        <v>157</v>
      </c>
      <c r="BE2" s="10">
        <f>'Raw Data'!DR45</f>
        <v>150</v>
      </c>
      <c r="BF2" s="10">
        <f>'Raw Data'!DS45</f>
        <v>161</v>
      </c>
      <c r="BG2" s="10">
        <f>'Raw Data'!DT45</f>
        <v>136</v>
      </c>
      <c r="BH2" s="10">
        <f>'Raw Data'!DU45</f>
        <v>127</v>
      </c>
      <c r="BI2" s="10">
        <f>'Raw Data'!DV45</f>
        <v>114</v>
      </c>
      <c r="BJ2" s="10">
        <f>'Raw Data'!DW45</f>
        <v>115</v>
      </c>
      <c r="BK2" s="10">
        <f>'Raw Data'!DX45</f>
        <v>125</v>
      </c>
      <c r="BL2" s="10">
        <f>'Raw Data'!DY45</f>
        <v>106</v>
      </c>
      <c r="BM2" s="10">
        <f>'Raw Data'!DZ45</f>
        <v>88</v>
      </c>
      <c r="BN2" s="10">
        <f>'Raw Data'!EA45</f>
        <v>115</v>
      </c>
      <c r="BO2" s="10">
        <f>'Raw Data'!EB45</f>
        <v>149</v>
      </c>
      <c r="BP2" s="10">
        <f>'Raw Data'!EC45</f>
        <v>192</v>
      </c>
      <c r="BQ2" s="10">
        <f>'Raw Data'!ED45</f>
        <v>147</v>
      </c>
      <c r="BR2" s="10">
        <f>'Raw Data'!EE45</f>
        <v>122</v>
      </c>
      <c r="BS2" s="10">
        <f>'Raw Data'!EF45</f>
        <v>127</v>
      </c>
      <c r="BT2" s="10">
        <f>'Raw Data'!EG45</f>
        <v>142</v>
      </c>
      <c r="BU2" s="10">
        <f>'Raw Data'!EH45</f>
        <v>144</v>
      </c>
      <c r="BV2" s="10">
        <f>'Raw Data'!EI45</f>
        <v>118</v>
      </c>
      <c r="BW2" s="10">
        <f>'Raw Data'!EJ45</f>
        <v>157</v>
      </c>
      <c r="BX2" s="10">
        <f>'Raw Data'!EK45</f>
        <v>96</v>
      </c>
      <c r="BY2" s="10">
        <f>'Raw Data'!EL45</f>
        <v>105</v>
      </c>
      <c r="BZ2" s="10">
        <f>'Raw Data'!EM45</f>
        <v>140</v>
      </c>
      <c r="CA2" s="10">
        <f>'Raw Data'!EN45</f>
        <v>153</v>
      </c>
      <c r="CB2" s="10">
        <f>'Raw Data'!EO45</f>
        <v>202</v>
      </c>
      <c r="CC2" s="10">
        <f>'Raw Data'!EP45</f>
        <v>185</v>
      </c>
      <c r="CD2" s="10">
        <f>'Raw Data'!EQ45</f>
        <v>171</v>
      </c>
      <c r="CE2" s="10">
        <f>'Raw Data'!ER45</f>
        <v>146</v>
      </c>
      <c r="CF2" s="10">
        <f>'Raw Data'!ES45</f>
        <v>143</v>
      </c>
      <c r="CG2" s="10">
        <f>'Raw Data'!ET45</f>
        <v>159</v>
      </c>
      <c r="CH2" s="10">
        <f>'Raw Data'!EU45</f>
        <v>143</v>
      </c>
      <c r="CI2" s="10">
        <f>'Raw Data'!EV45</f>
        <v>148</v>
      </c>
      <c r="CJ2" s="10">
        <f>'Raw Data'!EW45</f>
        <v>111</v>
      </c>
      <c r="CK2" s="10">
        <f>'Raw Data'!EX45</f>
        <v>92</v>
      </c>
      <c r="CL2" s="10">
        <f>'Raw Data'!EY45</f>
        <v>138</v>
      </c>
      <c r="CM2" s="10">
        <f>'Raw Data'!EZ45</f>
        <v>158</v>
      </c>
      <c r="CN2" s="10">
        <f>'Raw Data'!FA45</f>
        <v>175</v>
      </c>
      <c r="CO2" s="10">
        <f>'Raw Data'!FB45</f>
        <v>185</v>
      </c>
      <c r="CP2" s="10">
        <f>'Raw Data'!FC45</f>
        <v>155</v>
      </c>
      <c r="CQ2" s="10">
        <f>'Raw Data'!FD45</f>
        <v>159</v>
      </c>
      <c r="CR2" s="10">
        <f>'Raw Data'!FE45</f>
        <v>159</v>
      </c>
      <c r="CS2" s="10">
        <f>'Raw Data'!FF45</f>
        <v>145</v>
      </c>
      <c r="CT2" s="10">
        <f>'Raw Data'!FG45</f>
        <v>140</v>
      </c>
      <c r="CU2" s="10">
        <f>'Raw Data'!FH45</f>
        <v>173</v>
      </c>
      <c r="CV2" s="10">
        <f>'Raw Data'!FI45</f>
        <v>112</v>
      </c>
      <c r="CW2" s="10">
        <f>'Raw Data'!FJ45</f>
        <v>129</v>
      </c>
      <c r="CX2" s="10">
        <f>'Raw Data'!FK45</f>
        <v>180</v>
      </c>
      <c r="CY2" s="10">
        <f>'Raw Data'!FL45</f>
        <v>180</v>
      </c>
      <c r="CZ2" s="10">
        <f>'Raw Data'!FM45</f>
        <v>203</v>
      </c>
      <c r="DA2" s="10">
        <f>'Raw Data'!FN45</f>
        <v>218</v>
      </c>
      <c r="DB2" s="10">
        <f>'Raw Data'!FO45</f>
        <v>136</v>
      </c>
      <c r="DC2" s="10">
        <f>'Raw Data'!FP45</f>
        <v>171</v>
      </c>
      <c r="DD2" s="10">
        <f>'Raw Data'!FQ45</f>
        <v>162</v>
      </c>
      <c r="DE2" s="10">
        <f>'Raw Data'!FR45</f>
        <v>166</v>
      </c>
      <c r="DF2" s="10">
        <f>'Raw Data'!FS45</f>
        <v>164</v>
      </c>
      <c r="DG2" s="10">
        <f>'Raw Data'!FT45</f>
        <v>164</v>
      </c>
      <c r="DH2" s="10">
        <f>'Raw Data'!FU45</f>
        <v>118</v>
      </c>
      <c r="DI2" s="10">
        <f>'Raw Data'!FV45</f>
        <v>89</v>
      </c>
      <c r="DJ2" s="10">
        <f>'Raw Data'!FW45</f>
        <v>187</v>
      </c>
      <c r="DK2" s="10">
        <f>'Raw Data'!FX45</f>
        <v>186</v>
      </c>
      <c r="DL2" s="10">
        <f>'Raw Data'!FY45</f>
        <v>219</v>
      </c>
      <c r="DM2" s="10">
        <f>'Raw Data'!FZ45</f>
        <v>188</v>
      </c>
      <c r="DN2" s="10">
        <f>'Raw Data'!GA45</f>
        <v>172</v>
      </c>
      <c r="DO2" s="10">
        <f>'Raw Data'!GB45</f>
        <v>189</v>
      </c>
      <c r="DP2" s="10">
        <f>'Raw Data'!GC45</f>
        <v>142</v>
      </c>
      <c r="DQ2" s="10">
        <f>'Raw Data'!GD45</f>
        <v>176</v>
      </c>
      <c r="DR2" s="10">
        <f>'Raw Data'!GE45</f>
        <v>135</v>
      </c>
      <c r="DS2" s="10">
        <f>'Raw Data'!GF45</f>
        <v>166</v>
      </c>
      <c r="DT2" s="10">
        <f>'Raw Data'!GG45</f>
        <v>119</v>
      </c>
      <c r="DU2" s="10">
        <f>'Raw Data'!GH45</f>
        <v>123</v>
      </c>
      <c r="DV2" s="10">
        <f>'Raw Data'!GI45</f>
        <v>184</v>
      </c>
      <c r="DW2" s="10">
        <f>'Raw Data'!GJ45</f>
        <v>189</v>
      </c>
      <c r="DX2" s="10">
        <f>'Raw Data'!GK45</f>
        <v>217</v>
      </c>
      <c r="DY2" s="10">
        <f>'Raw Data'!GL45</f>
        <v>190</v>
      </c>
      <c r="DZ2" s="10">
        <f>'Raw Data'!GM45</f>
        <v>185</v>
      </c>
      <c r="EA2" s="10">
        <f>'Raw Data'!GN45</f>
        <v>201</v>
      </c>
      <c r="EB2" s="10">
        <f>'Raw Data'!GO45</f>
        <v>162</v>
      </c>
      <c r="EC2" s="10">
        <f>'Raw Data'!GP45</f>
        <v>189</v>
      </c>
      <c r="ED2" s="10">
        <f>'Raw Data'!GQ45</f>
        <v>206</v>
      </c>
      <c r="EE2" s="10">
        <f>'Raw Data'!GR45</f>
        <v>174</v>
      </c>
      <c r="EF2" s="10">
        <f>'Raw Data'!GS45</f>
        <v>148</v>
      </c>
      <c r="EG2" s="10">
        <f>'Raw Data'!GT45</f>
        <v>146</v>
      </c>
      <c r="EH2" s="10">
        <f>'Raw Data'!GU45</f>
        <v>198</v>
      </c>
      <c r="EI2" s="10">
        <f>'Raw Data'!GV45</f>
        <v>154</v>
      </c>
      <c r="EJ2" s="10">
        <f>'Raw Data'!GW45</f>
        <v>150</v>
      </c>
      <c r="EK2" s="10">
        <f>'Raw Data'!GX45</f>
        <v>221</v>
      </c>
      <c r="EL2" s="10">
        <f>'Raw Data'!GY45</f>
        <v>396</v>
      </c>
      <c r="EM2" s="10">
        <f>'Raw Data'!GZ45</f>
        <v>322</v>
      </c>
      <c r="EN2" s="10">
        <f>'Raw Data'!HA45</f>
        <v>358</v>
      </c>
      <c r="EO2" s="10">
        <f>'Raw Data'!HB45</f>
        <v>372</v>
      </c>
      <c r="EP2" s="10">
        <f>'Raw Data'!HC45</f>
        <v>310</v>
      </c>
      <c r="EQ2" s="10">
        <f>'Raw Data'!HD45</f>
        <v>316</v>
      </c>
      <c r="ER2" s="10">
        <f>'Raw Data'!HE45</f>
        <v>263</v>
      </c>
      <c r="ES2" s="10">
        <f>'Raw Data'!HF45</f>
        <v>237</v>
      </c>
      <c r="ET2" s="10">
        <f>'Raw Data'!HG45</f>
        <v>377</v>
      </c>
      <c r="EU2" s="10">
        <f>'Raw Data'!HH45</f>
        <v>349</v>
      </c>
      <c r="EV2" s="10">
        <f>'Raw Data'!HI45</f>
        <v>337</v>
      </c>
      <c r="EW2" s="10">
        <f>'Raw Data'!HJ45</f>
        <v>326</v>
      </c>
      <c r="EX2" s="10">
        <f>'Raw Data'!HK45</f>
        <v>263</v>
      </c>
      <c r="EY2" s="10">
        <f>'Raw Data'!HL45</f>
        <v>234</v>
      </c>
      <c r="EZ2" s="10">
        <f>'Raw Data'!HM45</f>
        <v>230</v>
      </c>
      <c r="FA2" s="10">
        <f>'Raw Data'!HN45</f>
        <v>253</v>
      </c>
      <c r="FB2" s="10">
        <f>'Raw Data'!HO45</f>
        <v>267</v>
      </c>
      <c r="FC2" s="10">
        <f>'Raw Data'!HP45</f>
        <v>240</v>
      </c>
      <c r="FD2" s="10">
        <f>'Raw Data'!HQ45</f>
        <v>225</v>
      </c>
      <c r="FE2" s="10">
        <f>'Raw Data'!HR45</f>
        <v>182</v>
      </c>
      <c r="FF2" s="10">
        <f>'Raw Data'!HS45</f>
        <v>300</v>
      </c>
      <c r="FG2" s="10">
        <f>'Raw Data'!HT45</f>
        <v>265</v>
      </c>
      <c r="FH2" s="10">
        <f>'Raw Data'!HU45</f>
        <v>247</v>
      </c>
      <c r="FI2" s="10">
        <f>'Raw Data'!HV45</f>
        <v>235</v>
      </c>
      <c r="FJ2" s="10">
        <f>'Raw Data'!HW45</f>
        <v>171</v>
      </c>
      <c r="FK2" s="10">
        <f>'Raw Data'!HX45</f>
        <v>201</v>
      </c>
      <c r="FL2" s="10">
        <f>'Raw Data'!HY45</f>
        <v>179</v>
      </c>
      <c r="FM2" s="10">
        <f>'Raw Data'!HZ45</f>
        <v>161</v>
      </c>
      <c r="FN2" s="10">
        <f>'Raw Data'!IA45</f>
        <v>161</v>
      </c>
      <c r="FO2" s="10">
        <f>'Raw Data'!IB45</f>
        <v>131</v>
      </c>
      <c r="FP2" s="10">
        <f>'Raw Data'!IC45</f>
        <v>101</v>
      </c>
      <c r="FQ2" s="10">
        <f>'Raw Data'!ID45</f>
        <v>137</v>
      </c>
      <c r="FR2" s="10">
        <f>'Raw Data'!IE45</f>
        <v>193</v>
      </c>
      <c r="FS2" s="10">
        <f>'Raw Data'!IF45</f>
        <v>166</v>
      </c>
      <c r="FT2" s="10">
        <f>'Raw Data'!IG45</f>
        <v>185</v>
      </c>
      <c r="FU2" s="10">
        <f>'Raw Data'!IH45</f>
        <v>189</v>
      </c>
      <c r="FV2" s="10">
        <f>'Raw Data'!II45</f>
        <v>126</v>
      </c>
      <c r="FW2" s="10">
        <f>'Raw Data'!IJ45</f>
        <v>139</v>
      </c>
      <c r="FX2" s="10">
        <f>'Raw Data'!IK45</f>
        <v>0</v>
      </c>
      <c r="FY2" s="10">
        <f>'Raw Data'!IL45</f>
        <v>0</v>
      </c>
      <c r="FZ2" s="10">
        <f>'Raw Data'!IM45</f>
        <v>0</v>
      </c>
      <c r="GA2" s="10">
        <f>'Raw Data'!IN45</f>
        <v>0</v>
      </c>
    </row>
    <row r="3" spans="1:183" ht="14.25" customHeight="1" x14ac:dyDescent="0.35">
      <c r="A3" s="15" t="s">
        <v>31</v>
      </c>
      <c r="B3" s="10">
        <f>'Raw Data'!BO85</f>
        <v>2</v>
      </c>
      <c r="C3" s="10">
        <f>'Raw Data'!BP85</f>
        <v>7</v>
      </c>
      <c r="D3" s="10">
        <f>'Raw Data'!BQ85</f>
        <v>2</v>
      </c>
      <c r="E3" s="10">
        <f>'Raw Data'!BR85</f>
        <v>4</v>
      </c>
      <c r="F3" s="10">
        <f>'Raw Data'!BS85</f>
        <v>10</v>
      </c>
      <c r="G3" s="10">
        <f>'Raw Data'!BT85</f>
        <v>9</v>
      </c>
      <c r="H3" s="10">
        <f>'Raw Data'!BU85</f>
        <v>6</v>
      </c>
      <c r="I3" s="10">
        <f>'Raw Data'!BV85</f>
        <v>11</v>
      </c>
      <c r="J3" s="10">
        <f>'Raw Data'!BW85</f>
        <v>9</v>
      </c>
      <c r="K3" s="10">
        <f>'Raw Data'!BX85</f>
        <v>5</v>
      </c>
      <c r="L3" s="10">
        <f>'Raw Data'!BY85</f>
        <v>7</v>
      </c>
      <c r="M3" s="10">
        <f>'Raw Data'!BZ85</f>
        <v>8</v>
      </c>
      <c r="N3" s="10">
        <f>'Raw Data'!CA85</f>
        <v>10</v>
      </c>
      <c r="O3" s="10">
        <f>'Raw Data'!CB85</f>
        <v>14</v>
      </c>
      <c r="P3" s="10">
        <f>'Raw Data'!CC85</f>
        <v>13</v>
      </c>
      <c r="Q3" s="10">
        <f>'Raw Data'!CD85</f>
        <v>8</v>
      </c>
      <c r="R3" s="10">
        <f>'Raw Data'!CE85</f>
        <v>16</v>
      </c>
      <c r="S3" s="10">
        <f>'Raw Data'!CF85</f>
        <v>22</v>
      </c>
      <c r="T3" s="10">
        <f>'Raw Data'!CG85</f>
        <v>12</v>
      </c>
      <c r="U3" s="10">
        <f>'Raw Data'!CH85</f>
        <v>11</v>
      </c>
      <c r="V3" s="10">
        <f>'Raw Data'!CI85</f>
        <v>9</v>
      </c>
      <c r="W3" s="10">
        <f>'Raw Data'!CJ85</f>
        <v>11</v>
      </c>
      <c r="X3" s="10">
        <f>'Raw Data'!CK85</f>
        <v>6</v>
      </c>
      <c r="Y3" s="10">
        <f>'Raw Data'!CL85</f>
        <v>9</v>
      </c>
      <c r="Z3" s="10">
        <f>'Raw Data'!CM85</f>
        <v>14</v>
      </c>
      <c r="AA3" s="10">
        <f>'Raw Data'!CN85</f>
        <v>14</v>
      </c>
      <c r="AB3" s="10">
        <f>'Raw Data'!CO85</f>
        <v>10</v>
      </c>
      <c r="AC3" s="10">
        <f>'Raw Data'!CP85</f>
        <v>14</v>
      </c>
      <c r="AD3" s="10">
        <f>'Raw Data'!CQ85</f>
        <v>19</v>
      </c>
      <c r="AE3" s="10">
        <f>'Raw Data'!CR85</f>
        <v>17</v>
      </c>
      <c r="AF3" s="10">
        <f>'Raw Data'!CS85</f>
        <v>25</v>
      </c>
      <c r="AG3" s="10">
        <f>'Raw Data'!CT85</f>
        <v>20</v>
      </c>
      <c r="AH3" s="10">
        <f>'Raw Data'!CU85</f>
        <v>15</v>
      </c>
      <c r="AI3" s="10">
        <f>'Raw Data'!CV85</f>
        <v>9</v>
      </c>
      <c r="AJ3" s="10">
        <f>'Raw Data'!CW85</f>
        <v>16</v>
      </c>
      <c r="AK3" s="10">
        <f>'Raw Data'!CX85</f>
        <v>15</v>
      </c>
      <c r="AL3" s="10">
        <f>'Raw Data'!CY85</f>
        <v>12</v>
      </c>
      <c r="AM3" s="10">
        <f>'Raw Data'!CZ85</f>
        <v>14</v>
      </c>
      <c r="AN3" s="10">
        <f>'Raw Data'!DA85</f>
        <v>14</v>
      </c>
      <c r="AO3" s="10">
        <f>'Raw Data'!DB85</f>
        <v>20</v>
      </c>
      <c r="AP3" s="10">
        <f>'Raw Data'!DC85</f>
        <v>17</v>
      </c>
      <c r="AQ3" s="10">
        <f>'Raw Data'!DD85</f>
        <v>10</v>
      </c>
      <c r="AR3" s="10">
        <f>'Raw Data'!DE85</f>
        <v>18</v>
      </c>
      <c r="AS3" s="10">
        <f>'Raw Data'!DF85</f>
        <v>13</v>
      </c>
      <c r="AT3" s="10">
        <f>'Raw Data'!DG85</f>
        <v>12</v>
      </c>
      <c r="AU3" s="10">
        <f>'Raw Data'!DH85</f>
        <v>18</v>
      </c>
      <c r="AV3" s="10">
        <f>'Raw Data'!DI85</f>
        <v>21</v>
      </c>
      <c r="AW3" s="10">
        <f>'Raw Data'!DJ85</f>
        <v>8</v>
      </c>
      <c r="AX3" s="10">
        <f>'Raw Data'!DK85</f>
        <v>16</v>
      </c>
      <c r="AY3" s="10">
        <f>'Raw Data'!DL85</f>
        <v>11</v>
      </c>
      <c r="AZ3" s="10">
        <f>'Raw Data'!DM85</f>
        <v>11</v>
      </c>
      <c r="BA3" s="10">
        <f>'Raw Data'!DN85</f>
        <v>11</v>
      </c>
      <c r="BB3" s="10">
        <f>'Raw Data'!DO85</f>
        <v>12</v>
      </c>
      <c r="BC3" s="10">
        <f>'Raw Data'!DP85</f>
        <v>10</v>
      </c>
      <c r="BD3" s="10">
        <f>'Raw Data'!DQ85</f>
        <v>16</v>
      </c>
      <c r="BE3" s="10">
        <f>'Raw Data'!DR85</f>
        <v>16</v>
      </c>
      <c r="BF3" s="10">
        <f>'Raw Data'!DS85</f>
        <v>15</v>
      </c>
      <c r="BG3" s="10">
        <f>'Raw Data'!DT85</f>
        <v>14</v>
      </c>
      <c r="BH3" s="10">
        <f>'Raw Data'!DU85</f>
        <v>9</v>
      </c>
      <c r="BI3" s="10">
        <f>'Raw Data'!DV85</f>
        <v>5</v>
      </c>
      <c r="BJ3" s="10">
        <f>'Raw Data'!DW85</f>
        <v>5</v>
      </c>
      <c r="BK3" s="10">
        <f>'Raw Data'!DX85</f>
        <v>15</v>
      </c>
      <c r="BL3" s="10">
        <f>'Raw Data'!DY85</f>
        <v>4</v>
      </c>
      <c r="BM3" s="10">
        <f>'Raw Data'!DZ85</f>
        <v>1</v>
      </c>
      <c r="BN3" s="10">
        <f>'Raw Data'!EA85</f>
        <v>7</v>
      </c>
      <c r="BO3" s="10">
        <f>'Raw Data'!EB85</f>
        <v>13</v>
      </c>
      <c r="BP3" s="10">
        <f>'Raw Data'!EC85</f>
        <v>12</v>
      </c>
      <c r="BQ3" s="10">
        <f>'Raw Data'!ED85</f>
        <v>6</v>
      </c>
      <c r="BR3" s="10">
        <f>'Raw Data'!EE85</f>
        <v>6</v>
      </c>
      <c r="BS3" s="10">
        <f>'Raw Data'!EF85</f>
        <v>6</v>
      </c>
      <c r="BT3" s="10">
        <f>'Raw Data'!EG85</f>
        <v>6</v>
      </c>
      <c r="BU3" s="10">
        <f>'Raw Data'!EH85</f>
        <v>10</v>
      </c>
      <c r="BV3" s="10">
        <f>'Raw Data'!EI85</f>
        <v>1</v>
      </c>
      <c r="BW3" s="10">
        <f>'Raw Data'!EJ85</f>
        <v>16</v>
      </c>
      <c r="BX3" s="10">
        <f>'Raw Data'!EK85</f>
        <v>7</v>
      </c>
      <c r="BY3" s="10">
        <f>'Raw Data'!EL85</f>
        <v>5</v>
      </c>
      <c r="BZ3" s="10">
        <f>'Raw Data'!EM85</f>
        <v>4</v>
      </c>
      <c r="CA3" s="10">
        <f>'Raw Data'!EN85</f>
        <v>4</v>
      </c>
      <c r="CB3" s="10">
        <f>'Raw Data'!EO85</f>
        <v>9</v>
      </c>
      <c r="CC3" s="10">
        <f>'Raw Data'!EP85</f>
        <v>14</v>
      </c>
      <c r="CD3" s="10">
        <f>'Raw Data'!EQ85</f>
        <v>7</v>
      </c>
      <c r="CE3" s="10">
        <f>'Raw Data'!ER85</f>
        <v>6</v>
      </c>
      <c r="CF3" s="10">
        <f>'Raw Data'!ES85</f>
        <v>5</v>
      </c>
      <c r="CG3" s="10">
        <f>'Raw Data'!ET85</f>
        <v>2</v>
      </c>
      <c r="CH3" s="10">
        <f>'Raw Data'!EU85</f>
        <v>7</v>
      </c>
      <c r="CI3" s="10">
        <f>'Raw Data'!EV85</f>
        <v>4</v>
      </c>
      <c r="CJ3" s="10">
        <f>'Raw Data'!EW85</f>
        <v>5</v>
      </c>
      <c r="CK3" s="10">
        <f>'Raw Data'!EX85</f>
        <v>4</v>
      </c>
      <c r="CL3" s="10">
        <f>'Raw Data'!EY85</f>
        <v>1</v>
      </c>
      <c r="CM3" s="10">
        <f>'Raw Data'!EZ85</f>
        <v>2</v>
      </c>
      <c r="CN3" s="10">
        <f>'Raw Data'!FA85</f>
        <v>2</v>
      </c>
      <c r="CO3" s="10">
        <f>'Raw Data'!FB85</f>
        <v>4</v>
      </c>
      <c r="CP3" s="10">
        <f>'Raw Data'!FC85</f>
        <v>3</v>
      </c>
      <c r="CQ3" s="10">
        <f>'Raw Data'!FD85</f>
        <v>2</v>
      </c>
      <c r="CR3" s="10">
        <f>'Raw Data'!FE85</f>
        <v>1</v>
      </c>
      <c r="CS3" s="10">
        <f>'Raw Data'!FF85</f>
        <v>1</v>
      </c>
      <c r="CT3" s="10">
        <f>'Raw Data'!FG85</f>
        <v>3</v>
      </c>
      <c r="CU3" s="10">
        <f>'Raw Data'!FH85</f>
        <v>3</v>
      </c>
      <c r="CV3" s="10">
        <f>'Raw Data'!FI85</f>
        <v>5</v>
      </c>
      <c r="CW3" s="10">
        <f>'Raw Data'!FJ85</f>
        <v>2</v>
      </c>
      <c r="CX3" s="10">
        <f>'Raw Data'!FK85</f>
        <v>2</v>
      </c>
      <c r="CY3" s="10">
        <f>'Raw Data'!FL85</f>
        <v>0</v>
      </c>
      <c r="CZ3" s="10">
        <f>'Raw Data'!FM85</f>
        <v>5</v>
      </c>
      <c r="DA3" s="10">
        <f>'Raw Data'!FN85</f>
        <v>4</v>
      </c>
      <c r="DB3" s="10">
        <f>'Raw Data'!FO85</f>
        <v>0</v>
      </c>
      <c r="DC3" s="10">
        <f>'Raw Data'!FP85</f>
        <v>1</v>
      </c>
      <c r="DD3" s="10">
        <f>'Raw Data'!FQ85</f>
        <v>3</v>
      </c>
      <c r="DE3" s="10">
        <f>'Raw Data'!FR85</f>
        <v>6</v>
      </c>
      <c r="DF3" s="10">
        <f>'Raw Data'!FS85</f>
        <v>0</v>
      </c>
      <c r="DG3" s="10">
        <f>'Raw Data'!FT85</f>
        <v>0</v>
      </c>
      <c r="DH3" s="10">
        <f>'Raw Data'!FU85</f>
        <v>1</v>
      </c>
      <c r="DI3" s="10">
        <f>'Raw Data'!FV85</f>
        <v>1</v>
      </c>
      <c r="DJ3" s="10">
        <f>'Raw Data'!FW85</f>
        <v>1</v>
      </c>
      <c r="DK3" s="10">
        <f>'Raw Data'!FX85</f>
        <v>2</v>
      </c>
      <c r="DL3" s="10">
        <f>'Raw Data'!FY85</f>
        <v>0</v>
      </c>
      <c r="DM3" s="10">
        <f>'Raw Data'!FZ85</f>
        <v>0</v>
      </c>
      <c r="DN3" s="10">
        <f>'Raw Data'!GA85</f>
        <v>1</v>
      </c>
      <c r="DO3" s="10">
        <f>'Raw Data'!GB85</f>
        <v>1</v>
      </c>
      <c r="DP3" s="10">
        <f>'Raw Data'!GC85</f>
        <v>1</v>
      </c>
      <c r="DQ3" s="10">
        <f>'Raw Data'!GD85</f>
        <v>0</v>
      </c>
      <c r="DR3" s="10">
        <f>'Raw Data'!GE85</f>
        <v>0</v>
      </c>
      <c r="DS3" s="10">
        <f>'Raw Data'!GF85</f>
        <v>3</v>
      </c>
      <c r="DT3" s="10">
        <f>'Raw Data'!GG85</f>
        <v>0</v>
      </c>
      <c r="DU3" s="10">
        <f>'Raw Data'!GH85</f>
        <v>1</v>
      </c>
      <c r="DV3" s="10">
        <f>'Raw Data'!GI85</f>
        <v>1</v>
      </c>
      <c r="DW3" s="10">
        <f>'Raw Data'!GJ85</f>
        <v>1</v>
      </c>
      <c r="DX3" s="10">
        <f>'Raw Data'!GK85</f>
        <v>0</v>
      </c>
      <c r="DY3" s="10">
        <f>'Raw Data'!GL85</f>
        <v>1</v>
      </c>
      <c r="DZ3" s="10">
        <f>'Raw Data'!GM85</f>
        <v>1</v>
      </c>
      <c r="EA3" s="10">
        <f>'Raw Data'!GN85</f>
        <v>1</v>
      </c>
      <c r="EB3" s="10">
        <f>'Raw Data'!GO85</f>
        <v>0</v>
      </c>
      <c r="EC3" s="10">
        <f>'Raw Data'!GP85</f>
        <v>1</v>
      </c>
      <c r="ED3" s="10">
        <f>'Raw Data'!GQ85</f>
        <v>0</v>
      </c>
      <c r="EE3" s="10">
        <f>'Raw Data'!GR85</f>
        <v>1</v>
      </c>
      <c r="EF3" s="10">
        <f>'Raw Data'!GS85</f>
        <v>1</v>
      </c>
      <c r="EG3" s="10">
        <f>'Raw Data'!GT85</f>
        <v>1</v>
      </c>
      <c r="EH3" s="10">
        <f>'Raw Data'!GU85</f>
        <v>0</v>
      </c>
      <c r="EI3" s="10">
        <f>'Raw Data'!GV85</f>
        <v>0</v>
      </c>
      <c r="EJ3" s="10">
        <f>'Raw Data'!GW85</f>
        <v>0</v>
      </c>
      <c r="EK3" s="10">
        <f>'Raw Data'!GX85</f>
        <v>2</v>
      </c>
      <c r="EL3" s="10">
        <f>'Raw Data'!GY85</f>
        <v>0</v>
      </c>
      <c r="EM3" s="10">
        <f>'Raw Data'!GZ85</f>
        <v>2</v>
      </c>
      <c r="EN3" s="10">
        <f>'Raw Data'!HA85</f>
        <v>1</v>
      </c>
      <c r="EO3" s="10">
        <f>'Raw Data'!HB85</f>
        <v>1</v>
      </c>
      <c r="EP3" s="10">
        <f>'Raw Data'!HC85</f>
        <v>0</v>
      </c>
      <c r="EQ3" s="10">
        <f>'Raw Data'!HD85</f>
        <v>0</v>
      </c>
      <c r="ER3" s="10">
        <f>'Raw Data'!HE85</f>
        <v>2</v>
      </c>
      <c r="ES3" s="10">
        <f>'Raw Data'!HF85</f>
        <v>0</v>
      </c>
      <c r="ET3" s="10">
        <f>'Raw Data'!HG85</f>
        <v>1</v>
      </c>
      <c r="EU3" s="10">
        <f>'Raw Data'!HH85</f>
        <v>1</v>
      </c>
      <c r="EV3" s="10">
        <f>'Raw Data'!HI85</f>
        <v>0</v>
      </c>
      <c r="EW3" s="10">
        <f>'Raw Data'!HJ85</f>
        <v>1</v>
      </c>
      <c r="EX3" s="10">
        <f>'Raw Data'!HK85</f>
        <v>1</v>
      </c>
      <c r="EY3" s="10">
        <f>'Raw Data'!HL85</f>
        <v>1</v>
      </c>
      <c r="EZ3" s="10">
        <f>'Raw Data'!HM85</f>
        <v>0</v>
      </c>
      <c r="FA3" s="10">
        <f>'Raw Data'!HN85</f>
        <v>0</v>
      </c>
      <c r="FB3" s="10">
        <f>'Raw Data'!HO85</f>
        <v>0</v>
      </c>
      <c r="FC3" s="10">
        <f>'Raw Data'!HP85</f>
        <v>1</v>
      </c>
      <c r="FD3" s="10">
        <f>'Raw Data'!HQ85</f>
        <v>0</v>
      </c>
      <c r="FE3" s="10">
        <f>'Raw Data'!HR85</f>
        <v>0</v>
      </c>
      <c r="FF3" s="10">
        <f>'Raw Data'!HS85</f>
        <v>1</v>
      </c>
      <c r="FG3" s="10">
        <f>'Raw Data'!HT85</f>
        <v>0</v>
      </c>
      <c r="FH3" s="10">
        <f>'Raw Data'!HU85</f>
        <v>0</v>
      </c>
      <c r="FI3" s="10">
        <f>'Raw Data'!HV85</f>
        <v>0</v>
      </c>
      <c r="FJ3" s="10">
        <f>'Raw Data'!HW85</f>
        <v>0</v>
      </c>
      <c r="FK3" s="10">
        <f>'Raw Data'!HX85</f>
        <v>0</v>
      </c>
      <c r="FL3" s="10">
        <f>'Raw Data'!HY85</f>
        <v>0</v>
      </c>
      <c r="FM3" s="10">
        <f>'Raw Data'!HZ85</f>
        <v>0</v>
      </c>
      <c r="FN3" s="10">
        <f>'Raw Data'!IA85</f>
        <v>0</v>
      </c>
      <c r="FO3" s="10">
        <f>'Raw Data'!IB85</f>
        <v>0</v>
      </c>
      <c r="FP3" s="10">
        <f>'Raw Data'!IC85</f>
        <v>0</v>
      </c>
      <c r="FQ3" s="10">
        <f>'Raw Data'!ID85</f>
        <v>1</v>
      </c>
      <c r="FR3" s="10">
        <f>'Raw Data'!IE85</f>
        <v>0</v>
      </c>
      <c r="FS3" s="10">
        <f>'Raw Data'!IF85</f>
        <v>1</v>
      </c>
      <c r="FT3" s="10">
        <f>'Raw Data'!IG85</f>
        <v>0</v>
      </c>
      <c r="FU3" s="10">
        <f>'Raw Data'!IH85</f>
        <v>0</v>
      </c>
      <c r="FV3" s="10">
        <f>'Raw Data'!II85</f>
        <v>0</v>
      </c>
      <c r="FW3" s="10">
        <f>'Raw Data'!IJ85</f>
        <v>0</v>
      </c>
      <c r="FX3" s="10">
        <f>'Raw Data'!IK85</f>
        <v>0</v>
      </c>
      <c r="FY3" s="10">
        <f>'Raw Data'!IL85</f>
        <v>0</v>
      </c>
      <c r="FZ3" s="10">
        <f>'Raw Data'!IM85</f>
        <v>0</v>
      </c>
      <c r="GA3" s="10">
        <f>'Raw Data'!IN85</f>
        <v>0</v>
      </c>
    </row>
    <row r="4" spans="1:183" ht="14.25" customHeight="1" x14ac:dyDescent="0.35">
      <c r="A4" s="15" t="s">
        <v>32</v>
      </c>
      <c r="B4" s="10">
        <f>'Raw Data'!BO86</f>
        <v>6</v>
      </c>
      <c r="C4" s="10">
        <f>'Raw Data'!BP86</f>
        <v>6</v>
      </c>
      <c r="D4" s="10">
        <f>'Raw Data'!BQ86</f>
        <v>5</v>
      </c>
      <c r="E4" s="10">
        <f>'Raw Data'!BR86</f>
        <v>21</v>
      </c>
      <c r="F4" s="10">
        <f>'Raw Data'!BS86</f>
        <v>16</v>
      </c>
      <c r="G4" s="10">
        <f>'Raw Data'!BT86</f>
        <v>15</v>
      </c>
      <c r="H4" s="10">
        <f>'Raw Data'!BU86</f>
        <v>20</v>
      </c>
      <c r="I4" s="10">
        <f>'Raw Data'!BV86</f>
        <v>18</v>
      </c>
      <c r="J4" s="10">
        <f>'Raw Data'!BW86</f>
        <v>20</v>
      </c>
      <c r="K4" s="10">
        <f>'Raw Data'!BX86</f>
        <v>11</v>
      </c>
      <c r="L4" s="10">
        <f>'Raw Data'!BY86</f>
        <v>17</v>
      </c>
      <c r="M4" s="10">
        <f>'Raw Data'!BZ86</f>
        <v>25</v>
      </c>
      <c r="N4" s="10">
        <f>'Raw Data'!CA86</f>
        <v>17</v>
      </c>
      <c r="O4" s="10">
        <f>'Raw Data'!CB86</f>
        <v>43</v>
      </c>
      <c r="P4" s="10">
        <f>'Raw Data'!CC86</f>
        <v>21</v>
      </c>
      <c r="Q4" s="10">
        <f>'Raw Data'!CD86</f>
        <v>19</v>
      </c>
      <c r="R4" s="10">
        <f>'Raw Data'!CE86</f>
        <v>27</v>
      </c>
      <c r="S4" s="10">
        <f>'Raw Data'!CF86</f>
        <v>36</v>
      </c>
      <c r="T4" s="10">
        <f>'Raw Data'!CG86</f>
        <v>40</v>
      </c>
      <c r="U4" s="10">
        <f>'Raw Data'!CH86</f>
        <v>43</v>
      </c>
      <c r="V4" s="10">
        <f>'Raw Data'!CI86</f>
        <v>32</v>
      </c>
      <c r="W4" s="10">
        <f>'Raw Data'!CJ86</f>
        <v>29</v>
      </c>
      <c r="X4" s="10">
        <f>'Raw Data'!CK86</f>
        <v>44</v>
      </c>
      <c r="Y4" s="10">
        <f>'Raw Data'!CL86</f>
        <v>26</v>
      </c>
      <c r="Z4" s="10">
        <f>'Raw Data'!CM86</f>
        <v>27</v>
      </c>
      <c r="AA4" s="10">
        <f>'Raw Data'!CN86</f>
        <v>35</v>
      </c>
      <c r="AB4" s="10">
        <f>'Raw Data'!CO86</f>
        <v>24</v>
      </c>
      <c r="AC4" s="10">
        <f>'Raw Data'!CP86</f>
        <v>27</v>
      </c>
      <c r="AD4" s="10">
        <f>'Raw Data'!CQ86</f>
        <v>35</v>
      </c>
      <c r="AE4" s="10">
        <f>'Raw Data'!CR86</f>
        <v>34</v>
      </c>
      <c r="AF4" s="10">
        <f>'Raw Data'!CS86</f>
        <v>30</v>
      </c>
      <c r="AG4" s="10">
        <f>'Raw Data'!CT86</f>
        <v>32</v>
      </c>
      <c r="AH4" s="10">
        <f>'Raw Data'!CU86</f>
        <v>34</v>
      </c>
      <c r="AI4" s="10">
        <f>'Raw Data'!CV86</f>
        <v>21</v>
      </c>
      <c r="AJ4" s="10">
        <f>'Raw Data'!CW86</f>
        <v>20</v>
      </c>
      <c r="AK4" s="10">
        <f>'Raw Data'!CX86</f>
        <v>19</v>
      </c>
      <c r="AL4" s="10">
        <f>'Raw Data'!CY86</f>
        <v>10</v>
      </c>
      <c r="AM4" s="10">
        <f>'Raw Data'!CZ86</f>
        <v>19</v>
      </c>
      <c r="AN4" s="10">
        <f>'Raw Data'!DA86</f>
        <v>14</v>
      </c>
      <c r="AO4" s="10">
        <f>'Raw Data'!DB86</f>
        <v>29</v>
      </c>
      <c r="AP4" s="10">
        <f>'Raw Data'!DC86</f>
        <v>23</v>
      </c>
      <c r="AQ4" s="10">
        <f>'Raw Data'!DD86</f>
        <v>21</v>
      </c>
      <c r="AR4" s="10">
        <f>'Raw Data'!DE86</f>
        <v>31</v>
      </c>
      <c r="AS4" s="10">
        <f>'Raw Data'!DF86</f>
        <v>24</v>
      </c>
      <c r="AT4" s="10">
        <f>'Raw Data'!DG86</f>
        <v>26</v>
      </c>
      <c r="AU4" s="10">
        <f>'Raw Data'!DH86</f>
        <v>32</v>
      </c>
      <c r="AV4" s="10">
        <f>'Raw Data'!DI86</f>
        <v>28</v>
      </c>
      <c r="AW4" s="10">
        <f>'Raw Data'!DJ86</f>
        <v>26</v>
      </c>
      <c r="AX4" s="10">
        <f>'Raw Data'!DK86</f>
        <v>21</v>
      </c>
      <c r="AY4" s="10">
        <f>'Raw Data'!DL86</f>
        <v>24</v>
      </c>
      <c r="AZ4" s="10">
        <f>'Raw Data'!DM86</f>
        <v>21</v>
      </c>
      <c r="BA4" s="10">
        <f>'Raw Data'!DN86</f>
        <v>28</v>
      </c>
      <c r="BB4" s="10">
        <f>'Raw Data'!DO86</f>
        <v>32</v>
      </c>
      <c r="BC4" s="10">
        <f>'Raw Data'!DP86</f>
        <v>27</v>
      </c>
      <c r="BD4" s="10">
        <f>'Raw Data'!DQ86</f>
        <v>24</v>
      </c>
      <c r="BE4" s="10">
        <f>'Raw Data'!DR86</f>
        <v>17</v>
      </c>
      <c r="BF4" s="10">
        <f>'Raw Data'!DS86</f>
        <v>28</v>
      </c>
      <c r="BG4" s="10">
        <f>'Raw Data'!DT86</f>
        <v>18</v>
      </c>
      <c r="BH4" s="10">
        <f>'Raw Data'!DU86</f>
        <v>15</v>
      </c>
      <c r="BI4" s="10">
        <f>'Raw Data'!DV86</f>
        <v>10</v>
      </c>
      <c r="BJ4" s="10">
        <f>'Raw Data'!DW86</f>
        <v>4</v>
      </c>
      <c r="BK4" s="10">
        <f>'Raw Data'!DX86</f>
        <v>19</v>
      </c>
      <c r="BL4" s="10">
        <f>'Raw Data'!DY86</f>
        <v>15</v>
      </c>
      <c r="BM4" s="10">
        <f>'Raw Data'!DZ86</f>
        <v>22</v>
      </c>
      <c r="BN4" s="10">
        <f>'Raw Data'!EA86</f>
        <v>13</v>
      </c>
      <c r="BO4" s="10">
        <f>'Raw Data'!EB86</f>
        <v>11</v>
      </c>
      <c r="BP4" s="10">
        <f>'Raw Data'!EC86</f>
        <v>19</v>
      </c>
      <c r="BQ4" s="10">
        <f>'Raw Data'!ED86</f>
        <v>12</v>
      </c>
      <c r="BR4" s="10">
        <f>'Raw Data'!EE86</f>
        <v>13</v>
      </c>
      <c r="BS4" s="10">
        <f>'Raw Data'!EF86</f>
        <v>12</v>
      </c>
      <c r="BT4" s="10">
        <f>'Raw Data'!EG86</f>
        <v>18</v>
      </c>
      <c r="BU4" s="10">
        <f>'Raw Data'!EH86</f>
        <v>8</v>
      </c>
      <c r="BV4" s="10">
        <f>'Raw Data'!EI86</f>
        <v>11</v>
      </c>
      <c r="BW4" s="10">
        <f>'Raw Data'!EJ86</f>
        <v>10</v>
      </c>
      <c r="BX4" s="10">
        <f>'Raw Data'!EK86</f>
        <v>10</v>
      </c>
      <c r="BY4" s="10">
        <f>'Raw Data'!EL86</f>
        <v>11</v>
      </c>
      <c r="BZ4" s="10">
        <f>'Raw Data'!EM86</f>
        <v>15</v>
      </c>
      <c r="CA4" s="10">
        <f>'Raw Data'!EN86</f>
        <v>6</v>
      </c>
      <c r="CB4" s="10">
        <f>'Raw Data'!EO86</f>
        <v>9</v>
      </c>
      <c r="CC4" s="10">
        <f>'Raw Data'!EP86</f>
        <v>6</v>
      </c>
      <c r="CD4" s="10">
        <f>'Raw Data'!EQ86</f>
        <v>14</v>
      </c>
      <c r="CE4" s="10">
        <f>'Raw Data'!ER86</f>
        <v>5</v>
      </c>
      <c r="CF4" s="10">
        <f>'Raw Data'!ES86</f>
        <v>7</v>
      </c>
      <c r="CG4" s="10">
        <f>'Raw Data'!ET86</f>
        <v>5</v>
      </c>
      <c r="CH4" s="10">
        <f>'Raw Data'!EU86</f>
        <v>7</v>
      </c>
      <c r="CI4" s="10">
        <f>'Raw Data'!EV86</f>
        <v>9</v>
      </c>
      <c r="CJ4" s="10">
        <f>'Raw Data'!EW86</f>
        <v>5</v>
      </c>
      <c r="CK4" s="10">
        <f>'Raw Data'!EX86</f>
        <v>5</v>
      </c>
      <c r="CL4" s="10">
        <f>'Raw Data'!EY86</f>
        <v>8</v>
      </c>
      <c r="CM4" s="10">
        <f>'Raw Data'!EZ86</f>
        <v>8</v>
      </c>
      <c r="CN4" s="10">
        <f>'Raw Data'!FA86</f>
        <v>8</v>
      </c>
      <c r="CO4" s="10">
        <f>'Raw Data'!FB86</f>
        <v>7</v>
      </c>
      <c r="CP4" s="10">
        <f>'Raw Data'!FC86</f>
        <v>6</v>
      </c>
      <c r="CQ4" s="10">
        <f>'Raw Data'!FD86</f>
        <v>7</v>
      </c>
      <c r="CR4" s="10">
        <f>'Raw Data'!FE86</f>
        <v>3</v>
      </c>
      <c r="CS4" s="10">
        <f>'Raw Data'!FF86</f>
        <v>7</v>
      </c>
      <c r="CT4" s="10">
        <f>'Raw Data'!FG86</f>
        <v>9</v>
      </c>
      <c r="CU4" s="10">
        <f>'Raw Data'!FH86</f>
        <v>8</v>
      </c>
      <c r="CV4" s="10">
        <f>'Raw Data'!FI86</f>
        <v>9</v>
      </c>
      <c r="CW4" s="10">
        <f>'Raw Data'!FJ86</f>
        <v>8</v>
      </c>
      <c r="CX4" s="10">
        <f>'Raw Data'!FK86</f>
        <v>8</v>
      </c>
      <c r="CY4" s="10">
        <f>'Raw Data'!FL86</f>
        <v>6</v>
      </c>
      <c r="CZ4" s="10">
        <f>'Raw Data'!FM86</f>
        <v>9</v>
      </c>
      <c r="DA4" s="10">
        <f>'Raw Data'!FN86</f>
        <v>7</v>
      </c>
      <c r="DB4" s="10">
        <f>'Raw Data'!FO86</f>
        <v>6</v>
      </c>
      <c r="DC4" s="10">
        <f>'Raw Data'!FP86</f>
        <v>4</v>
      </c>
      <c r="DD4" s="10">
        <f>'Raw Data'!FQ86</f>
        <v>6</v>
      </c>
      <c r="DE4" s="10">
        <f>'Raw Data'!FR86</f>
        <v>7</v>
      </c>
      <c r="DF4" s="10">
        <f>'Raw Data'!FS86</f>
        <v>4</v>
      </c>
      <c r="DG4" s="10">
        <f>'Raw Data'!FT86</f>
        <v>6</v>
      </c>
      <c r="DH4" s="10">
        <f>'Raw Data'!FU86</f>
        <v>3</v>
      </c>
      <c r="DI4" s="10">
        <f>'Raw Data'!FV86</f>
        <v>3</v>
      </c>
      <c r="DJ4" s="10">
        <f>'Raw Data'!FW86</f>
        <v>12</v>
      </c>
      <c r="DK4" s="10">
        <f>'Raw Data'!FX86</f>
        <v>3</v>
      </c>
      <c r="DL4" s="10">
        <f>'Raw Data'!FY86</f>
        <v>6</v>
      </c>
      <c r="DM4" s="10">
        <f>'Raw Data'!FZ86</f>
        <v>6</v>
      </c>
      <c r="DN4" s="10">
        <f>'Raw Data'!GA86</f>
        <v>2</v>
      </c>
      <c r="DO4" s="10">
        <f>'Raw Data'!GB86</f>
        <v>10</v>
      </c>
      <c r="DP4" s="10">
        <f>'Raw Data'!GC86</f>
        <v>3</v>
      </c>
      <c r="DQ4" s="10">
        <f>'Raw Data'!GD86</f>
        <v>4</v>
      </c>
      <c r="DR4" s="10">
        <f>'Raw Data'!GE86</f>
        <v>7</v>
      </c>
      <c r="DS4" s="10">
        <f>'Raw Data'!GF86</f>
        <v>5</v>
      </c>
      <c r="DT4" s="10">
        <f>'Raw Data'!GG86</f>
        <v>2</v>
      </c>
      <c r="DU4" s="10">
        <f>'Raw Data'!GH86</f>
        <v>1</v>
      </c>
      <c r="DV4" s="10">
        <f>'Raw Data'!GI86</f>
        <v>5</v>
      </c>
      <c r="DW4" s="10">
        <f>'Raw Data'!GJ86</f>
        <v>5</v>
      </c>
      <c r="DX4" s="10">
        <f>'Raw Data'!GK86</f>
        <v>7</v>
      </c>
      <c r="DY4" s="10">
        <f>'Raw Data'!GL86</f>
        <v>1</v>
      </c>
      <c r="DZ4" s="10">
        <f>'Raw Data'!GM86</f>
        <v>5</v>
      </c>
      <c r="EA4" s="10">
        <f>'Raw Data'!GN86</f>
        <v>4</v>
      </c>
      <c r="EB4" s="10">
        <f>'Raw Data'!GO86</f>
        <v>7</v>
      </c>
      <c r="EC4" s="10">
        <f>'Raw Data'!GP86</f>
        <v>4</v>
      </c>
      <c r="ED4" s="10">
        <f>'Raw Data'!GQ86</f>
        <v>4</v>
      </c>
      <c r="EE4" s="10">
        <f>'Raw Data'!GR86</f>
        <v>2</v>
      </c>
      <c r="EF4" s="10">
        <f>'Raw Data'!GS86</f>
        <v>8</v>
      </c>
      <c r="EG4" s="10">
        <f>'Raw Data'!GT86</f>
        <v>7</v>
      </c>
      <c r="EH4" s="10">
        <f>'Raw Data'!GU86</f>
        <v>8</v>
      </c>
      <c r="EI4" s="10">
        <f>'Raw Data'!GV86</f>
        <v>4</v>
      </c>
      <c r="EJ4" s="10">
        <f>'Raw Data'!GW86</f>
        <v>5</v>
      </c>
      <c r="EK4" s="10">
        <f>'Raw Data'!GX86</f>
        <v>7</v>
      </c>
      <c r="EL4" s="10">
        <f>'Raw Data'!GY86</f>
        <v>3</v>
      </c>
      <c r="EM4" s="10">
        <f>'Raw Data'!GZ86</f>
        <v>3</v>
      </c>
      <c r="EN4" s="10">
        <f>'Raw Data'!HA86</f>
        <v>2</v>
      </c>
      <c r="EO4" s="10">
        <f>'Raw Data'!HB86</f>
        <v>4</v>
      </c>
      <c r="EP4" s="10">
        <f>'Raw Data'!HC86</f>
        <v>2</v>
      </c>
      <c r="EQ4" s="10">
        <f>'Raw Data'!HD86</f>
        <v>3</v>
      </c>
      <c r="ER4" s="10">
        <f>'Raw Data'!HE86</f>
        <v>2</v>
      </c>
      <c r="ES4" s="10">
        <f>'Raw Data'!HF86</f>
        <v>1</v>
      </c>
      <c r="ET4" s="10">
        <f>'Raw Data'!HG86</f>
        <v>3</v>
      </c>
      <c r="EU4" s="10">
        <f>'Raw Data'!HH86</f>
        <v>1</v>
      </c>
      <c r="EV4" s="10">
        <f>'Raw Data'!HI86</f>
        <v>1</v>
      </c>
      <c r="EW4" s="10">
        <f>'Raw Data'!HJ86</f>
        <v>2</v>
      </c>
      <c r="EX4" s="10">
        <f>'Raw Data'!HK86</f>
        <v>1</v>
      </c>
      <c r="EY4" s="10">
        <f>'Raw Data'!HL86</f>
        <v>4</v>
      </c>
      <c r="EZ4" s="10">
        <f>'Raw Data'!HM86</f>
        <v>0</v>
      </c>
      <c r="FA4" s="10">
        <f>'Raw Data'!HN86</f>
        <v>1</v>
      </c>
      <c r="FB4" s="10">
        <f>'Raw Data'!HO86</f>
        <v>2</v>
      </c>
      <c r="FC4" s="10">
        <f>'Raw Data'!HP86</f>
        <v>0</v>
      </c>
      <c r="FD4" s="10">
        <f>'Raw Data'!HQ86</f>
        <v>3</v>
      </c>
      <c r="FE4" s="10">
        <f>'Raw Data'!HR86</f>
        <v>1</v>
      </c>
      <c r="FF4" s="10">
        <f>'Raw Data'!HS86</f>
        <v>2</v>
      </c>
      <c r="FG4" s="10">
        <f>'Raw Data'!HT86</f>
        <v>1</v>
      </c>
      <c r="FH4" s="10">
        <f>'Raw Data'!HU86</f>
        <v>0</v>
      </c>
      <c r="FI4" s="10">
        <f>'Raw Data'!HV86</f>
        <v>0</v>
      </c>
      <c r="FJ4" s="10">
        <f>'Raw Data'!HW86</f>
        <v>2</v>
      </c>
      <c r="FK4" s="10">
        <f>'Raw Data'!HX86</f>
        <v>1</v>
      </c>
      <c r="FL4" s="10">
        <f>'Raw Data'!HY86</f>
        <v>0</v>
      </c>
      <c r="FM4" s="10">
        <f>'Raw Data'!HZ86</f>
        <v>1</v>
      </c>
      <c r="FN4" s="10">
        <f>'Raw Data'!IA86</f>
        <v>1</v>
      </c>
      <c r="FO4" s="10">
        <f>'Raw Data'!IB86</f>
        <v>1</v>
      </c>
      <c r="FP4" s="10">
        <f>'Raw Data'!IC86</f>
        <v>0</v>
      </c>
      <c r="FQ4" s="10">
        <f>'Raw Data'!ID86</f>
        <v>0</v>
      </c>
      <c r="FR4" s="10">
        <f>'Raw Data'!IE86</f>
        <v>1</v>
      </c>
      <c r="FS4" s="10">
        <f>'Raw Data'!IF86</f>
        <v>2</v>
      </c>
      <c r="FT4" s="10">
        <f>'Raw Data'!IG86</f>
        <v>1</v>
      </c>
      <c r="FU4" s="10">
        <f>'Raw Data'!IH86</f>
        <v>3</v>
      </c>
      <c r="FV4" s="10">
        <f>'Raw Data'!II86</f>
        <v>1</v>
      </c>
      <c r="FW4" s="10">
        <f>'Raw Data'!IJ86</f>
        <v>2</v>
      </c>
      <c r="FX4" s="10">
        <f>'Raw Data'!IK86</f>
        <v>0</v>
      </c>
      <c r="FY4" s="10">
        <f>'Raw Data'!IL86</f>
        <v>0</v>
      </c>
      <c r="FZ4" s="10">
        <f>'Raw Data'!IM86</f>
        <v>0</v>
      </c>
      <c r="GA4" s="10">
        <f>'Raw Data'!IN86</f>
        <v>0</v>
      </c>
    </row>
    <row r="5" spans="1:183" ht="28.5" customHeight="1" x14ac:dyDescent="0.35">
      <c r="A5" s="15" t="s">
        <v>33</v>
      </c>
      <c r="B5" s="16">
        <f t="shared" ref="B5:EP5" si="0">B3/B2</f>
        <v>3.3333333333333333E-2</v>
      </c>
      <c r="C5" s="16">
        <f t="shared" si="0"/>
        <v>0.10144927536231885</v>
      </c>
      <c r="D5" s="16">
        <f t="shared" si="0"/>
        <v>4.7619047619047616E-2</v>
      </c>
      <c r="E5" s="16">
        <f t="shared" si="0"/>
        <v>5.8823529411764705E-2</v>
      </c>
      <c r="F5" s="16">
        <f t="shared" si="0"/>
        <v>0.11904761904761904</v>
      </c>
      <c r="G5" s="16">
        <f t="shared" si="0"/>
        <v>0.1111111111111111</v>
      </c>
      <c r="H5" s="16">
        <f t="shared" si="0"/>
        <v>5.4054054054054057E-2</v>
      </c>
      <c r="I5" s="16">
        <f t="shared" si="0"/>
        <v>9.6491228070175433E-2</v>
      </c>
      <c r="J5" s="16">
        <f t="shared" si="0"/>
        <v>8.5714285714285715E-2</v>
      </c>
      <c r="K5" s="16">
        <f t="shared" si="0"/>
        <v>4.7619047619047616E-2</v>
      </c>
      <c r="L5" s="16">
        <f t="shared" si="0"/>
        <v>6.7307692307692304E-2</v>
      </c>
      <c r="M5" s="16">
        <f t="shared" si="0"/>
        <v>7.5471698113207544E-2</v>
      </c>
      <c r="N5" s="16">
        <f t="shared" si="0"/>
        <v>9.4339622641509441E-2</v>
      </c>
      <c r="O5" s="16">
        <f t="shared" si="0"/>
        <v>0.14000000000000001</v>
      </c>
      <c r="P5" s="16">
        <f t="shared" si="0"/>
        <v>0.15116279069767441</v>
      </c>
      <c r="Q5" s="16">
        <f t="shared" si="0"/>
        <v>0.1111111111111111</v>
      </c>
      <c r="R5" s="16">
        <f t="shared" si="0"/>
        <v>0.1415929203539823</v>
      </c>
      <c r="S5" s="16">
        <f t="shared" si="0"/>
        <v>0.16176470588235295</v>
      </c>
      <c r="T5" s="16">
        <f t="shared" si="0"/>
        <v>7.9470198675496692E-2</v>
      </c>
      <c r="U5" s="16">
        <f t="shared" si="0"/>
        <v>8.0291970802919707E-2</v>
      </c>
      <c r="V5" s="16">
        <f t="shared" si="0"/>
        <v>7.1999999999999995E-2</v>
      </c>
      <c r="W5" s="16">
        <f t="shared" si="0"/>
        <v>0.1111111111111111</v>
      </c>
      <c r="X5" s="16">
        <f t="shared" si="0"/>
        <v>5.5045871559633031E-2</v>
      </c>
      <c r="Y5" s="16">
        <f t="shared" si="0"/>
        <v>7.8260869565217397E-2</v>
      </c>
      <c r="Z5" s="16">
        <f t="shared" si="0"/>
        <v>0.13207547169811321</v>
      </c>
      <c r="AA5" s="16">
        <f t="shared" si="0"/>
        <v>0.112</v>
      </c>
      <c r="AB5" s="16">
        <f t="shared" si="0"/>
        <v>0.12048192771084337</v>
      </c>
      <c r="AC5" s="16">
        <f t="shared" si="0"/>
        <v>0.16091954022988506</v>
      </c>
      <c r="AD5" s="16">
        <f t="shared" si="0"/>
        <v>0.14615384615384616</v>
      </c>
      <c r="AE5" s="16">
        <f t="shared" si="0"/>
        <v>0.12408759124087591</v>
      </c>
      <c r="AF5" s="16">
        <f t="shared" si="0"/>
        <v>0.20161290322580644</v>
      </c>
      <c r="AG5" s="16">
        <f t="shared" si="0"/>
        <v>0.14084507042253522</v>
      </c>
      <c r="AH5" s="16">
        <f t="shared" si="0"/>
        <v>0.11811023622047244</v>
      </c>
      <c r="AI5" s="16">
        <f t="shared" si="0"/>
        <v>8.5714285714285715E-2</v>
      </c>
      <c r="AJ5" s="16">
        <f t="shared" si="0"/>
        <v>0.1415929203539823</v>
      </c>
      <c r="AK5" s="16">
        <f t="shared" si="0"/>
        <v>0.13761467889908258</v>
      </c>
      <c r="AL5" s="16">
        <f t="shared" si="0"/>
        <v>0.16216216216216217</v>
      </c>
      <c r="AM5" s="16">
        <f t="shared" si="0"/>
        <v>0.13725490196078433</v>
      </c>
      <c r="AN5" s="16">
        <f t="shared" si="0"/>
        <v>0.14893617021276595</v>
      </c>
      <c r="AO5" s="16">
        <f t="shared" si="0"/>
        <v>0.17857142857142858</v>
      </c>
      <c r="AP5" s="16">
        <f t="shared" si="0"/>
        <v>9.9415204678362568E-2</v>
      </c>
      <c r="AQ5" s="16">
        <f t="shared" si="0"/>
        <v>7.6335877862595422E-2</v>
      </c>
      <c r="AR5" s="16">
        <f t="shared" si="0"/>
        <v>0.10909090909090909</v>
      </c>
      <c r="AS5" s="16">
        <f t="shared" si="0"/>
        <v>8.9041095890410954E-2</v>
      </c>
      <c r="AT5" s="16">
        <f t="shared" si="0"/>
        <v>9.9173553719008267E-2</v>
      </c>
      <c r="AU5" s="16">
        <f t="shared" si="0"/>
        <v>0.14399999999999999</v>
      </c>
      <c r="AV5" s="16">
        <f t="shared" si="0"/>
        <v>0.14383561643835616</v>
      </c>
      <c r="AW5" s="16">
        <f t="shared" si="0"/>
        <v>5.9701492537313432E-2</v>
      </c>
      <c r="AX5" s="16">
        <f t="shared" si="0"/>
        <v>0.12403100775193798</v>
      </c>
      <c r="AY5" s="16">
        <f t="shared" si="0"/>
        <v>0.10091743119266056</v>
      </c>
      <c r="AZ5" s="16">
        <f t="shared" si="0"/>
        <v>0.12359550561797752</v>
      </c>
      <c r="BA5" s="16">
        <f t="shared" si="0"/>
        <v>0.12087912087912088</v>
      </c>
      <c r="BB5" s="16">
        <f t="shared" si="0"/>
        <v>8.8235294117647065E-2</v>
      </c>
      <c r="BC5" s="16">
        <f t="shared" si="0"/>
        <v>5.9523809523809521E-2</v>
      </c>
      <c r="BD5" s="16">
        <f t="shared" si="0"/>
        <v>0.10191082802547771</v>
      </c>
      <c r="BE5" s="16">
        <f t="shared" si="0"/>
        <v>0.10666666666666667</v>
      </c>
      <c r="BF5" s="16">
        <f t="shared" si="0"/>
        <v>9.3167701863354033E-2</v>
      </c>
      <c r="BG5" s="16">
        <f t="shared" si="0"/>
        <v>0.10294117647058823</v>
      </c>
      <c r="BH5" s="16">
        <f t="shared" si="0"/>
        <v>7.0866141732283464E-2</v>
      </c>
      <c r="BI5" s="16">
        <f t="shared" si="0"/>
        <v>4.3859649122807015E-2</v>
      </c>
      <c r="BJ5" s="16">
        <f t="shared" si="0"/>
        <v>4.3478260869565216E-2</v>
      </c>
      <c r="BK5" s="16">
        <f t="shared" si="0"/>
        <v>0.12</v>
      </c>
      <c r="BL5" s="16">
        <f t="shared" si="0"/>
        <v>3.7735849056603772E-2</v>
      </c>
      <c r="BM5" s="16">
        <f t="shared" si="0"/>
        <v>1.1363636363636364E-2</v>
      </c>
      <c r="BN5" s="16">
        <f t="shared" si="0"/>
        <v>6.0869565217391307E-2</v>
      </c>
      <c r="BO5" s="16">
        <f t="shared" si="0"/>
        <v>8.7248322147651006E-2</v>
      </c>
      <c r="BP5" s="16">
        <f t="shared" si="0"/>
        <v>6.25E-2</v>
      </c>
      <c r="BQ5" s="16">
        <f t="shared" si="0"/>
        <v>4.0816326530612242E-2</v>
      </c>
      <c r="BR5" s="16">
        <f t="shared" si="0"/>
        <v>4.9180327868852458E-2</v>
      </c>
      <c r="BS5" s="16">
        <f t="shared" si="0"/>
        <v>4.7244094488188976E-2</v>
      </c>
      <c r="BT5" s="16">
        <f t="shared" si="0"/>
        <v>4.2253521126760563E-2</v>
      </c>
      <c r="BU5" s="16">
        <f t="shared" si="0"/>
        <v>6.9444444444444448E-2</v>
      </c>
      <c r="BV5" s="16">
        <f t="shared" si="0"/>
        <v>8.4745762711864406E-3</v>
      </c>
      <c r="BW5" s="16">
        <f t="shared" si="0"/>
        <v>0.10191082802547771</v>
      </c>
      <c r="BX5" s="16">
        <f t="shared" si="0"/>
        <v>7.2916666666666671E-2</v>
      </c>
      <c r="BY5" s="16">
        <f t="shared" si="0"/>
        <v>4.7619047619047616E-2</v>
      </c>
      <c r="BZ5" s="16">
        <f t="shared" si="0"/>
        <v>2.8571428571428571E-2</v>
      </c>
      <c r="CA5" s="16">
        <f t="shared" si="0"/>
        <v>2.6143790849673203E-2</v>
      </c>
      <c r="CB5" s="16">
        <f t="shared" si="0"/>
        <v>4.4554455445544552E-2</v>
      </c>
      <c r="CC5" s="16">
        <f t="shared" si="0"/>
        <v>7.567567567567568E-2</v>
      </c>
      <c r="CD5" s="16">
        <f t="shared" si="0"/>
        <v>4.0935672514619881E-2</v>
      </c>
      <c r="CE5" s="16">
        <f t="shared" si="0"/>
        <v>4.1095890410958902E-2</v>
      </c>
      <c r="CF5" s="16">
        <f t="shared" si="0"/>
        <v>3.4965034965034968E-2</v>
      </c>
      <c r="CG5" s="16">
        <f t="shared" si="0"/>
        <v>1.2578616352201259E-2</v>
      </c>
      <c r="CH5" s="16">
        <f t="shared" si="0"/>
        <v>4.8951048951048952E-2</v>
      </c>
      <c r="CI5" s="16">
        <f t="shared" si="0"/>
        <v>2.7027027027027029E-2</v>
      </c>
      <c r="CJ5" s="16">
        <f t="shared" si="0"/>
        <v>4.5045045045045043E-2</v>
      </c>
      <c r="CK5" s="16">
        <f t="shared" si="0"/>
        <v>4.3478260869565216E-2</v>
      </c>
      <c r="CL5" s="16">
        <f t="shared" si="0"/>
        <v>7.246376811594203E-3</v>
      </c>
      <c r="CM5" s="16">
        <f t="shared" si="0"/>
        <v>1.2658227848101266E-2</v>
      </c>
      <c r="CN5" s="16">
        <f t="shared" si="0"/>
        <v>1.1428571428571429E-2</v>
      </c>
      <c r="CO5" s="16">
        <f t="shared" si="0"/>
        <v>2.1621621621621623E-2</v>
      </c>
      <c r="CP5" s="16">
        <f t="shared" si="0"/>
        <v>1.935483870967742E-2</v>
      </c>
      <c r="CQ5" s="16">
        <f t="shared" si="0"/>
        <v>1.2578616352201259E-2</v>
      </c>
      <c r="CR5" s="16">
        <f t="shared" si="0"/>
        <v>6.2893081761006293E-3</v>
      </c>
      <c r="CS5" s="16">
        <f t="shared" si="0"/>
        <v>6.8965517241379309E-3</v>
      </c>
      <c r="CT5" s="16">
        <f t="shared" si="0"/>
        <v>2.1428571428571429E-2</v>
      </c>
      <c r="CU5" s="16">
        <f t="shared" si="0"/>
        <v>1.7341040462427744E-2</v>
      </c>
      <c r="CV5" s="16">
        <f t="shared" si="0"/>
        <v>4.4642857142857144E-2</v>
      </c>
      <c r="CW5" s="16">
        <f t="shared" si="0"/>
        <v>1.5503875968992248E-2</v>
      </c>
      <c r="CX5" s="16">
        <f t="shared" si="0"/>
        <v>1.1111111111111112E-2</v>
      </c>
      <c r="CY5" s="16">
        <f t="shared" si="0"/>
        <v>0</v>
      </c>
      <c r="CZ5" s="16">
        <f t="shared" si="0"/>
        <v>2.4630541871921183E-2</v>
      </c>
      <c r="DA5" s="16">
        <f t="shared" si="0"/>
        <v>1.834862385321101E-2</v>
      </c>
      <c r="DB5" s="16">
        <f t="shared" si="0"/>
        <v>0</v>
      </c>
      <c r="DC5" s="16">
        <f t="shared" si="0"/>
        <v>5.8479532163742687E-3</v>
      </c>
      <c r="DD5" s="16">
        <f t="shared" si="0"/>
        <v>1.8518518518518517E-2</v>
      </c>
      <c r="DE5" s="16">
        <f t="shared" si="0"/>
        <v>3.614457831325301E-2</v>
      </c>
      <c r="DF5" s="16">
        <f t="shared" si="0"/>
        <v>0</v>
      </c>
      <c r="DG5" s="16">
        <f t="shared" si="0"/>
        <v>0</v>
      </c>
      <c r="DH5" s="16">
        <f t="shared" si="0"/>
        <v>8.4745762711864406E-3</v>
      </c>
      <c r="DI5" s="16">
        <f t="shared" si="0"/>
        <v>1.1235955056179775E-2</v>
      </c>
      <c r="DJ5" s="16">
        <f t="shared" si="0"/>
        <v>5.3475935828877002E-3</v>
      </c>
      <c r="DK5" s="16">
        <f t="shared" si="0"/>
        <v>1.0752688172043012E-2</v>
      </c>
      <c r="DL5" s="16">
        <f t="shared" si="0"/>
        <v>0</v>
      </c>
      <c r="DM5" s="16">
        <f t="shared" si="0"/>
        <v>0</v>
      </c>
      <c r="DN5" s="16">
        <f t="shared" si="0"/>
        <v>5.8139534883720929E-3</v>
      </c>
      <c r="DO5" s="16">
        <f t="shared" si="0"/>
        <v>5.2910052910052907E-3</v>
      </c>
      <c r="DP5" s="16">
        <f t="shared" si="0"/>
        <v>7.0422535211267607E-3</v>
      </c>
      <c r="DQ5" s="16">
        <f t="shared" si="0"/>
        <v>0</v>
      </c>
      <c r="DR5" s="16">
        <f t="shared" si="0"/>
        <v>0</v>
      </c>
      <c r="DS5" s="16">
        <f t="shared" si="0"/>
        <v>1.8072289156626505E-2</v>
      </c>
      <c r="DT5" s="16">
        <f t="shared" si="0"/>
        <v>0</v>
      </c>
      <c r="DU5" s="16">
        <f t="shared" si="0"/>
        <v>8.130081300813009E-3</v>
      </c>
      <c r="DV5" s="16">
        <f t="shared" si="0"/>
        <v>5.434782608695652E-3</v>
      </c>
      <c r="DW5" s="16">
        <f t="shared" si="0"/>
        <v>5.2910052910052907E-3</v>
      </c>
      <c r="DX5" s="16">
        <f t="shared" si="0"/>
        <v>0</v>
      </c>
      <c r="DY5" s="16">
        <f t="shared" si="0"/>
        <v>5.263157894736842E-3</v>
      </c>
      <c r="DZ5" s="16">
        <f t="shared" si="0"/>
        <v>5.4054054054054057E-3</v>
      </c>
      <c r="EA5" s="16">
        <f t="shared" si="0"/>
        <v>4.9751243781094526E-3</v>
      </c>
      <c r="EB5" s="16">
        <f t="shared" si="0"/>
        <v>0</v>
      </c>
      <c r="EC5" s="16">
        <f t="shared" si="0"/>
        <v>5.2910052910052907E-3</v>
      </c>
      <c r="ED5" s="16">
        <f t="shared" si="0"/>
        <v>0</v>
      </c>
      <c r="EE5" s="16">
        <f t="shared" si="0"/>
        <v>5.7471264367816091E-3</v>
      </c>
      <c r="EF5" s="16">
        <f t="shared" si="0"/>
        <v>6.7567567567567571E-3</v>
      </c>
      <c r="EG5" s="16">
        <f t="shared" si="0"/>
        <v>6.8493150684931503E-3</v>
      </c>
      <c r="EH5" s="16">
        <f t="shared" si="0"/>
        <v>0</v>
      </c>
      <c r="EI5" s="16">
        <f t="shared" si="0"/>
        <v>0</v>
      </c>
      <c r="EJ5" s="16">
        <f t="shared" si="0"/>
        <v>0</v>
      </c>
      <c r="EK5" s="16">
        <f t="shared" si="0"/>
        <v>9.0497737556561094E-3</v>
      </c>
      <c r="EL5" s="16">
        <f t="shared" si="0"/>
        <v>0</v>
      </c>
      <c r="EM5" s="16">
        <f t="shared" si="0"/>
        <v>6.2111801242236021E-3</v>
      </c>
      <c r="EN5" s="16">
        <f t="shared" si="0"/>
        <v>2.7932960893854749E-3</v>
      </c>
      <c r="EO5" s="16">
        <f t="shared" si="0"/>
        <v>2.6881720430107529E-3</v>
      </c>
      <c r="EP5" s="16">
        <f t="shared" si="0"/>
        <v>0</v>
      </c>
      <c r="EQ5" s="16">
        <f t="shared" ref="EQ5:FC5" si="1">EQ3/EQ2</f>
        <v>0</v>
      </c>
      <c r="ER5" s="16">
        <f t="shared" si="1"/>
        <v>7.6045627376425855E-3</v>
      </c>
      <c r="ES5" s="16">
        <f t="shared" si="1"/>
        <v>0</v>
      </c>
      <c r="ET5" s="16">
        <f t="shared" si="1"/>
        <v>2.6525198938992041E-3</v>
      </c>
      <c r="EU5" s="16">
        <f t="shared" si="1"/>
        <v>2.8653295128939827E-3</v>
      </c>
      <c r="EV5" s="16">
        <f t="shared" si="1"/>
        <v>0</v>
      </c>
      <c r="EW5" s="16">
        <f t="shared" si="1"/>
        <v>3.0674846625766872E-3</v>
      </c>
      <c r="EX5" s="16">
        <f t="shared" si="1"/>
        <v>3.8022813688212928E-3</v>
      </c>
      <c r="EY5" s="16">
        <f t="shared" si="1"/>
        <v>4.2735042735042739E-3</v>
      </c>
      <c r="EZ5" s="16">
        <f t="shared" si="1"/>
        <v>0</v>
      </c>
      <c r="FA5" s="16">
        <f t="shared" si="1"/>
        <v>0</v>
      </c>
      <c r="FB5" s="16">
        <f t="shared" si="1"/>
        <v>0</v>
      </c>
      <c r="FC5" s="16">
        <f t="shared" si="1"/>
        <v>4.1666666666666666E-3</v>
      </c>
      <c r="FD5" s="16">
        <f t="shared" ref="FD5:FP5" si="2">FD3/FD2</f>
        <v>0</v>
      </c>
      <c r="FE5" s="16">
        <f t="shared" si="2"/>
        <v>0</v>
      </c>
      <c r="FF5" s="16">
        <f t="shared" si="2"/>
        <v>3.3333333333333335E-3</v>
      </c>
      <c r="FG5" s="16">
        <f t="shared" si="2"/>
        <v>0</v>
      </c>
      <c r="FH5" s="16">
        <f t="shared" si="2"/>
        <v>0</v>
      </c>
      <c r="FI5" s="16">
        <f t="shared" si="2"/>
        <v>0</v>
      </c>
      <c r="FJ5" s="16">
        <f t="shared" si="2"/>
        <v>0</v>
      </c>
      <c r="FK5" s="16">
        <f t="shared" si="2"/>
        <v>0</v>
      </c>
      <c r="FL5" s="16">
        <f t="shared" si="2"/>
        <v>0</v>
      </c>
      <c r="FM5" s="16">
        <f t="shared" si="2"/>
        <v>0</v>
      </c>
      <c r="FN5" s="16">
        <f t="shared" si="2"/>
        <v>0</v>
      </c>
      <c r="FO5" s="16">
        <f t="shared" si="2"/>
        <v>0</v>
      </c>
      <c r="FP5" s="16">
        <f t="shared" si="2"/>
        <v>0</v>
      </c>
      <c r="FQ5" s="16">
        <f t="shared" ref="FQ5:GA5" si="3">FQ3/FQ2</f>
        <v>7.2992700729927005E-3</v>
      </c>
      <c r="FR5" s="16">
        <f t="shared" si="3"/>
        <v>0</v>
      </c>
      <c r="FS5" s="16">
        <f t="shared" si="3"/>
        <v>6.024096385542169E-3</v>
      </c>
      <c r="FT5" s="16">
        <f t="shared" si="3"/>
        <v>0</v>
      </c>
      <c r="FU5" s="16">
        <f t="shared" si="3"/>
        <v>0</v>
      </c>
      <c r="FV5" s="16">
        <f t="shared" si="3"/>
        <v>0</v>
      </c>
      <c r="FW5" s="16">
        <f t="shared" si="3"/>
        <v>0</v>
      </c>
      <c r="FX5" s="16" t="e">
        <f t="shared" si="3"/>
        <v>#DIV/0!</v>
      </c>
      <c r="FY5" s="16" t="e">
        <f t="shared" si="3"/>
        <v>#DIV/0!</v>
      </c>
      <c r="FZ5" s="16" t="e">
        <f t="shared" si="3"/>
        <v>#DIV/0!</v>
      </c>
      <c r="GA5" s="16" t="e">
        <f t="shared" si="3"/>
        <v>#DIV/0!</v>
      </c>
    </row>
    <row r="6" spans="1:183" ht="14.25" customHeight="1" x14ac:dyDescent="0.35">
      <c r="A6" s="15" t="s">
        <v>34</v>
      </c>
      <c r="B6" s="16">
        <f t="shared" ref="B6:EP6" si="4">B4/B2</f>
        <v>0.1</v>
      </c>
      <c r="C6" s="16">
        <f t="shared" si="4"/>
        <v>8.6956521739130432E-2</v>
      </c>
      <c r="D6" s="16">
        <f t="shared" si="4"/>
        <v>0.11904761904761904</v>
      </c>
      <c r="E6" s="16">
        <f t="shared" si="4"/>
        <v>0.30882352941176472</v>
      </c>
      <c r="F6" s="16">
        <f t="shared" si="4"/>
        <v>0.19047619047619047</v>
      </c>
      <c r="G6" s="16">
        <f t="shared" si="4"/>
        <v>0.18518518518518517</v>
      </c>
      <c r="H6" s="16">
        <f t="shared" si="4"/>
        <v>0.18018018018018017</v>
      </c>
      <c r="I6" s="16">
        <f t="shared" si="4"/>
        <v>0.15789473684210525</v>
      </c>
      <c r="J6" s="16">
        <f t="shared" si="4"/>
        <v>0.19047619047619047</v>
      </c>
      <c r="K6" s="16">
        <f t="shared" si="4"/>
        <v>0.10476190476190476</v>
      </c>
      <c r="L6" s="16">
        <f t="shared" si="4"/>
        <v>0.16346153846153846</v>
      </c>
      <c r="M6" s="16">
        <f t="shared" si="4"/>
        <v>0.23584905660377359</v>
      </c>
      <c r="N6" s="16">
        <f t="shared" si="4"/>
        <v>0.16037735849056603</v>
      </c>
      <c r="O6" s="16">
        <f t="shared" si="4"/>
        <v>0.43</v>
      </c>
      <c r="P6" s="16">
        <f t="shared" si="4"/>
        <v>0.2441860465116279</v>
      </c>
      <c r="Q6" s="16">
        <f t="shared" si="4"/>
        <v>0.2638888888888889</v>
      </c>
      <c r="R6" s="16">
        <f t="shared" si="4"/>
        <v>0.23893805309734514</v>
      </c>
      <c r="S6" s="16">
        <f t="shared" si="4"/>
        <v>0.26470588235294118</v>
      </c>
      <c r="T6" s="16">
        <f t="shared" si="4"/>
        <v>0.26490066225165565</v>
      </c>
      <c r="U6" s="16">
        <f t="shared" si="4"/>
        <v>0.31386861313868614</v>
      </c>
      <c r="V6" s="16">
        <f t="shared" si="4"/>
        <v>0.25600000000000001</v>
      </c>
      <c r="W6" s="16">
        <f t="shared" si="4"/>
        <v>0.29292929292929293</v>
      </c>
      <c r="X6" s="16">
        <f t="shared" si="4"/>
        <v>0.40366972477064222</v>
      </c>
      <c r="Y6" s="16">
        <f t="shared" si="4"/>
        <v>0.22608695652173913</v>
      </c>
      <c r="Z6" s="16">
        <f t="shared" si="4"/>
        <v>0.25471698113207547</v>
      </c>
      <c r="AA6" s="16">
        <f t="shared" si="4"/>
        <v>0.28000000000000003</v>
      </c>
      <c r="AB6" s="16">
        <f t="shared" si="4"/>
        <v>0.28915662650602408</v>
      </c>
      <c r="AC6" s="16">
        <f t="shared" si="4"/>
        <v>0.31034482758620691</v>
      </c>
      <c r="AD6" s="16">
        <f t="shared" si="4"/>
        <v>0.26923076923076922</v>
      </c>
      <c r="AE6" s="16">
        <f t="shared" si="4"/>
        <v>0.24817518248175183</v>
      </c>
      <c r="AF6" s="16">
        <f t="shared" si="4"/>
        <v>0.24193548387096775</v>
      </c>
      <c r="AG6" s="16">
        <f t="shared" si="4"/>
        <v>0.22535211267605634</v>
      </c>
      <c r="AH6" s="16">
        <f t="shared" si="4"/>
        <v>0.26771653543307089</v>
      </c>
      <c r="AI6" s="16">
        <f t="shared" si="4"/>
        <v>0.2</v>
      </c>
      <c r="AJ6" s="16">
        <f t="shared" si="4"/>
        <v>0.17699115044247787</v>
      </c>
      <c r="AK6" s="16">
        <f t="shared" si="4"/>
        <v>0.1743119266055046</v>
      </c>
      <c r="AL6" s="16">
        <f t="shared" si="4"/>
        <v>0.13513513513513514</v>
      </c>
      <c r="AM6" s="16">
        <f t="shared" si="4"/>
        <v>0.18627450980392157</v>
      </c>
      <c r="AN6" s="16">
        <f t="shared" si="4"/>
        <v>0.14893617021276595</v>
      </c>
      <c r="AO6" s="16">
        <f t="shared" si="4"/>
        <v>0.25892857142857145</v>
      </c>
      <c r="AP6" s="16">
        <f t="shared" si="4"/>
        <v>0.13450292397660818</v>
      </c>
      <c r="AQ6" s="16">
        <f t="shared" si="4"/>
        <v>0.16030534351145037</v>
      </c>
      <c r="AR6" s="16">
        <f t="shared" si="4"/>
        <v>0.18787878787878787</v>
      </c>
      <c r="AS6" s="16">
        <f t="shared" si="4"/>
        <v>0.16438356164383561</v>
      </c>
      <c r="AT6" s="16">
        <f t="shared" si="4"/>
        <v>0.21487603305785125</v>
      </c>
      <c r="AU6" s="16">
        <f t="shared" si="4"/>
        <v>0.25600000000000001</v>
      </c>
      <c r="AV6" s="16">
        <f t="shared" si="4"/>
        <v>0.19178082191780821</v>
      </c>
      <c r="AW6" s="16">
        <f t="shared" si="4"/>
        <v>0.19402985074626866</v>
      </c>
      <c r="AX6" s="16">
        <f t="shared" si="4"/>
        <v>0.16279069767441862</v>
      </c>
      <c r="AY6" s="16">
        <f t="shared" si="4"/>
        <v>0.22018348623853212</v>
      </c>
      <c r="AZ6" s="16">
        <f t="shared" si="4"/>
        <v>0.23595505617977527</v>
      </c>
      <c r="BA6" s="16">
        <f t="shared" si="4"/>
        <v>0.30769230769230771</v>
      </c>
      <c r="BB6" s="16">
        <f t="shared" si="4"/>
        <v>0.23529411764705882</v>
      </c>
      <c r="BC6" s="16">
        <f t="shared" si="4"/>
        <v>0.16071428571428573</v>
      </c>
      <c r="BD6" s="16">
        <f t="shared" si="4"/>
        <v>0.15286624203821655</v>
      </c>
      <c r="BE6" s="16">
        <f t="shared" si="4"/>
        <v>0.11333333333333333</v>
      </c>
      <c r="BF6" s="16">
        <f t="shared" si="4"/>
        <v>0.17391304347826086</v>
      </c>
      <c r="BG6" s="16">
        <f t="shared" si="4"/>
        <v>0.13235294117647059</v>
      </c>
      <c r="BH6" s="16">
        <f t="shared" si="4"/>
        <v>0.11811023622047244</v>
      </c>
      <c r="BI6" s="16">
        <f t="shared" si="4"/>
        <v>8.771929824561403E-2</v>
      </c>
      <c r="BJ6" s="16">
        <f t="shared" si="4"/>
        <v>3.4782608695652174E-2</v>
      </c>
      <c r="BK6" s="16">
        <f t="shared" si="4"/>
        <v>0.152</v>
      </c>
      <c r="BL6" s="16">
        <f t="shared" si="4"/>
        <v>0.14150943396226415</v>
      </c>
      <c r="BM6" s="16">
        <f t="shared" si="4"/>
        <v>0.25</v>
      </c>
      <c r="BN6" s="16">
        <f t="shared" si="4"/>
        <v>0.11304347826086956</v>
      </c>
      <c r="BO6" s="16">
        <f t="shared" si="4"/>
        <v>7.3825503355704702E-2</v>
      </c>
      <c r="BP6" s="16">
        <f t="shared" si="4"/>
        <v>9.8958333333333329E-2</v>
      </c>
      <c r="BQ6" s="16">
        <f t="shared" si="4"/>
        <v>8.1632653061224483E-2</v>
      </c>
      <c r="BR6" s="16">
        <f t="shared" si="4"/>
        <v>0.10655737704918032</v>
      </c>
      <c r="BS6" s="16">
        <f t="shared" si="4"/>
        <v>9.4488188976377951E-2</v>
      </c>
      <c r="BT6" s="16">
        <f t="shared" si="4"/>
        <v>0.12676056338028169</v>
      </c>
      <c r="BU6" s="16">
        <f t="shared" si="4"/>
        <v>5.5555555555555552E-2</v>
      </c>
      <c r="BV6" s="16">
        <f t="shared" si="4"/>
        <v>9.3220338983050849E-2</v>
      </c>
      <c r="BW6" s="16">
        <f t="shared" si="4"/>
        <v>6.3694267515923567E-2</v>
      </c>
      <c r="BX6" s="16">
        <f t="shared" si="4"/>
        <v>0.10416666666666667</v>
      </c>
      <c r="BY6" s="16">
        <f t="shared" si="4"/>
        <v>0.10476190476190476</v>
      </c>
      <c r="BZ6" s="16">
        <f t="shared" si="4"/>
        <v>0.10714285714285714</v>
      </c>
      <c r="CA6" s="16">
        <f t="shared" si="4"/>
        <v>3.9215686274509803E-2</v>
      </c>
      <c r="CB6" s="16">
        <f t="shared" si="4"/>
        <v>4.4554455445544552E-2</v>
      </c>
      <c r="CC6" s="16">
        <f t="shared" si="4"/>
        <v>3.2432432432432434E-2</v>
      </c>
      <c r="CD6" s="16">
        <f t="shared" si="4"/>
        <v>8.1871345029239762E-2</v>
      </c>
      <c r="CE6" s="16">
        <f t="shared" si="4"/>
        <v>3.4246575342465752E-2</v>
      </c>
      <c r="CF6" s="16">
        <f t="shared" si="4"/>
        <v>4.8951048951048952E-2</v>
      </c>
      <c r="CG6" s="16">
        <f t="shared" si="4"/>
        <v>3.1446540880503145E-2</v>
      </c>
      <c r="CH6" s="16">
        <f t="shared" si="4"/>
        <v>4.8951048951048952E-2</v>
      </c>
      <c r="CI6" s="16">
        <f t="shared" si="4"/>
        <v>6.0810810810810814E-2</v>
      </c>
      <c r="CJ6" s="16">
        <f t="shared" si="4"/>
        <v>4.5045045045045043E-2</v>
      </c>
      <c r="CK6" s="16">
        <f t="shared" si="4"/>
        <v>5.434782608695652E-2</v>
      </c>
      <c r="CL6" s="16">
        <f t="shared" si="4"/>
        <v>5.7971014492753624E-2</v>
      </c>
      <c r="CM6" s="16">
        <f t="shared" si="4"/>
        <v>5.0632911392405063E-2</v>
      </c>
      <c r="CN6" s="16">
        <f t="shared" si="4"/>
        <v>4.5714285714285714E-2</v>
      </c>
      <c r="CO6" s="16">
        <f t="shared" si="4"/>
        <v>3.783783783783784E-2</v>
      </c>
      <c r="CP6" s="16">
        <f t="shared" si="4"/>
        <v>3.870967741935484E-2</v>
      </c>
      <c r="CQ6" s="16">
        <f t="shared" si="4"/>
        <v>4.40251572327044E-2</v>
      </c>
      <c r="CR6" s="16">
        <f t="shared" si="4"/>
        <v>1.8867924528301886E-2</v>
      </c>
      <c r="CS6" s="16">
        <f t="shared" si="4"/>
        <v>4.8275862068965517E-2</v>
      </c>
      <c r="CT6" s="16">
        <f t="shared" si="4"/>
        <v>6.4285714285714279E-2</v>
      </c>
      <c r="CU6" s="16">
        <f t="shared" si="4"/>
        <v>4.6242774566473986E-2</v>
      </c>
      <c r="CV6" s="16">
        <f t="shared" si="4"/>
        <v>8.0357142857142863E-2</v>
      </c>
      <c r="CW6" s="16">
        <f t="shared" si="4"/>
        <v>6.2015503875968991E-2</v>
      </c>
      <c r="CX6" s="16">
        <f t="shared" si="4"/>
        <v>4.4444444444444446E-2</v>
      </c>
      <c r="CY6" s="16">
        <f t="shared" si="4"/>
        <v>3.3333333333333333E-2</v>
      </c>
      <c r="CZ6" s="16">
        <f t="shared" si="4"/>
        <v>4.4334975369458129E-2</v>
      </c>
      <c r="DA6" s="16">
        <f t="shared" si="4"/>
        <v>3.2110091743119268E-2</v>
      </c>
      <c r="DB6" s="16">
        <f t="shared" si="4"/>
        <v>4.4117647058823532E-2</v>
      </c>
      <c r="DC6" s="16">
        <f t="shared" si="4"/>
        <v>2.3391812865497075E-2</v>
      </c>
      <c r="DD6" s="16">
        <f t="shared" si="4"/>
        <v>3.7037037037037035E-2</v>
      </c>
      <c r="DE6" s="16">
        <f t="shared" si="4"/>
        <v>4.2168674698795178E-2</v>
      </c>
      <c r="DF6" s="16">
        <f t="shared" si="4"/>
        <v>2.4390243902439025E-2</v>
      </c>
      <c r="DG6" s="16">
        <f t="shared" si="4"/>
        <v>3.6585365853658534E-2</v>
      </c>
      <c r="DH6" s="16">
        <f t="shared" si="4"/>
        <v>2.5423728813559324E-2</v>
      </c>
      <c r="DI6" s="16">
        <f t="shared" si="4"/>
        <v>3.3707865168539325E-2</v>
      </c>
      <c r="DJ6" s="16">
        <f t="shared" si="4"/>
        <v>6.4171122994652413E-2</v>
      </c>
      <c r="DK6" s="16">
        <f t="shared" si="4"/>
        <v>1.6129032258064516E-2</v>
      </c>
      <c r="DL6" s="16">
        <f t="shared" si="4"/>
        <v>2.7397260273972601E-2</v>
      </c>
      <c r="DM6" s="16">
        <f t="shared" si="4"/>
        <v>3.1914893617021274E-2</v>
      </c>
      <c r="DN6" s="16">
        <f t="shared" si="4"/>
        <v>1.1627906976744186E-2</v>
      </c>
      <c r="DO6" s="16">
        <f t="shared" si="4"/>
        <v>5.2910052910052907E-2</v>
      </c>
      <c r="DP6" s="16">
        <f t="shared" si="4"/>
        <v>2.1126760563380281E-2</v>
      </c>
      <c r="DQ6" s="16">
        <f t="shared" si="4"/>
        <v>2.2727272727272728E-2</v>
      </c>
      <c r="DR6" s="16">
        <f t="shared" si="4"/>
        <v>5.185185185185185E-2</v>
      </c>
      <c r="DS6" s="16">
        <f t="shared" si="4"/>
        <v>3.0120481927710843E-2</v>
      </c>
      <c r="DT6" s="16">
        <f t="shared" si="4"/>
        <v>1.680672268907563E-2</v>
      </c>
      <c r="DU6" s="16">
        <f t="shared" si="4"/>
        <v>8.130081300813009E-3</v>
      </c>
      <c r="DV6" s="16">
        <f t="shared" si="4"/>
        <v>2.717391304347826E-2</v>
      </c>
      <c r="DW6" s="16">
        <f t="shared" si="4"/>
        <v>2.6455026455026454E-2</v>
      </c>
      <c r="DX6" s="16">
        <f t="shared" si="4"/>
        <v>3.2258064516129031E-2</v>
      </c>
      <c r="DY6" s="16">
        <f t="shared" si="4"/>
        <v>5.263157894736842E-3</v>
      </c>
      <c r="DZ6" s="16">
        <f t="shared" si="4"/>
        <v>2.7027027027027029E-2</v>
      </c>
      <c r="EA6" s="16">
        <f t="shared" si="4"/>
        <v>1.9900497512437811E-2</v>
      </c>
      <c r="EB6" s="16">
        <f t="shared" si="4"/>
        <v>4.3209876543209874E-2</v>
      </c>
      <c r="EC6" s="16">
        <f t="shared" si="4"/>
        <v>2.1164021164021163E-2</v>
      </c>
      <c r="ED6" s="16">
        <f t="shared" si="4"/>
        <v>1.9417475728155338E-2</v>
      </c>
      <c r="EE6" s="16">
        <f t="shared" si="4"/>
        <v>1.1494252873563218E-2</v>
      </c>
      <c r="EF6" s="16">
        <f t="shared" si="4"/>
        <v>5.4054054054054057E-2</v>
      </c>
      <c r="EG6" s="16">
        <f t="shared" si="4"/>
        <v>4.7945205479452052E-2</v>
      </c>
      <c r="EH6" s="16">
        <f t="shared" si="4"/>
        <v>4.0404040404040407E-2</v>
      </c>
      <c r="EI6" s="16">
        <f t="shared" si="4"/>
        <v>2.5974025974025976E-2</v>
      </c>
      <c r="EJ6" s="16">
        <f t="shared" si="4"/>
        <v>3.3333333333333333E-2</v>
      </c>
      <c r="EK6" s="16">
        <f t="shared" si="4"/>
        <v>3.1674208144796379E-2</v>
      </c>
      <c r="EL6" s="16">
        <f t="shared" si="4"/>
        <v>7.575757575757576E-3</v>
      </c>
      <c r="EM6" s="16">
        <f t="shared" si="4"/>
        <v>9.316770186335404E-3</v>
      </c>
      <c r="EN6" s="16">
        <f t="shared" si="4"/>
        <v>5.5865921787709499E-3</v>
      </c>
      <c r="EO6" s="16">
        <f t="shared" si="4"/>
        <v>1.0752688172043012E-2</v>
      </c>
      <c r="EP6" s="16">
        <f t="shared" si="4"/>
        <v>6.4516129032258064E-3</v>
      </c>
      <c r="EQ6" s="16">
        <f t="shared" ref="EQ6:FC6" si="5">EQ4/EQ2</f>
        <v>9.4936708860759497E-3</v>
      </c>
      <c r="ER6" s="16">
        <f t="shared" si="5"/>
        <v>7.6045627376425855E-3</v>
      </c>
      <c r="ES6" s="16">
        <f t="shared" si="5"/>
        <v>4.2194092827004216E-3</v>
      </c>
      <c r="ET6" s="16">
        <f t="shared" si="5"/>
        <v>7.9575596816976128E-3</v>
      </c>
      <c r="EU6" s="16">
        <f t="shared" si="5"/>
        <v>2.8653295128939827E-3</v>
      </c>
      <c r="EV6" s="16">
        <f t="shared" si="5"/>
        <v>2.967359050445104E-3</v>
      </c>
      <c r="EW6" s="16">
        <f t="shared" si="5"/>
        <v>6.1349693251533744E-3</v>
      </c>
      <c r="EX6" s="16">
        <f t="shared" si="5"/>
        <v>3.8022813688212928E-3</v>
      </c>
      <c r="EY6" s="16">
        <f t="shared" si="5"/>
        <v>1.7094017094017096E-2</v>
      </c>
      <c r="EZ6" s="16">
        <f t="shared" si="5"/>
        <v>0</v>
      </c>
      <c r="FA6" s="16">
        <f t="shared" si="5"/>
        <v>3.952569169960474E-3</v>
      </c>
      <c r="FB6" s="16">
        <f t="shared" si="5"/>
        <v>7.4906367041198503E-3</v>
      </c>
      <c r="FC6" s="16">
        <f t="shared" si="5"/>
        <v>0</v>
      </c>
      <c r="FD6" s="16">
        <f t="shared" ref="FD6:FP6" si="6">FD4/FD2</f>
        <v>1.3333333333333334E-2</v>
      </c>
      <c r="FE6" s="16">
        <f t="shared" si="6"/>
        <v>5.4945054945054949E-3</v>
      </c>
      <c r="FF6" s="16">
        <f t="shared" si="6"/>
        <v>6.6666666666666671E-3</v>
      </c>
      <c r="FG6" s="16">
        <f t="shared" si="6"/>
        <v>3.7735849056603774E-3</v>
      </c>
      <c r="FH6" s="16">
        <f t="shared" si="6"/>
        <v>0</v>
      </c>
      <c r="FI6" s="16">
        <f t="shared" si="6"/>
        <v>0</v>
      </c>
      <c r="FJ6" s="16">
        <f t="shared" si="6"/>
        <v>1.1695906432748537E-2</v>
      </c>
      <c r="FK6" s="16">
        <f t="shared" si="6"/>
        <v>4.9751243781094526E-3</v>
      </c>
      <c r="FL6" s="16">
        <f t="shared" si="6"/>
        <v>0</v>
      </c>
      <c r="FM6" s="16">
        <f t="shared" si="6"/>
        <v>6.2111801242236021E-3</v>
      </c>
      <c r="FN6" s="16">
        <f t="shared" si="6"/>
        <v>6.2111801242236021E-3</v>
      </c>
      <c r="FO6" s="16">
        <f t="shared" si="6"/>
        <v>7.6335877862595417E-3</v>
      </c>
      <c r="FP6" s="16">
        <f t="shared" si="6"/>
        <v>0</v>
      </c>
      <c r="FQ6" s="16">
        <f t="shared" ref="FQ6:GA6" si="7">FQ4/FQ2</f>
        <v>0</v>
      </c>
      <c r="FR6" s="16">
        <f t="shared" si="7"/>
        <v>5.1813471502590676E-3</v>
      </c>
      <c r="FS6" s="16">
        <f t="shared" si="7"/>
        <v>1.2048192771084338E-2</v>
      </c>
      <c r="FT6" s="16">
        <f t="shared" si="7"/>
        <v>5.4054054054054057E-3</v>
      </c>
      <c r="FU6" s="16">
        <f t="shared" si="7"/>
        <v>1.5873015873015872E-2</v>
      </c>
      <c r="FV6" s="16">
        <f t="shared" si="7"/>
        <v>7.9365079365079361E-3</v>
      </c>
      <c r="FW6" s="16">
        <f t="shared" si="7"/>
        <v>1.4388489208633094E-2</v>
      </c>
      <c r="FX6" s="16" t="e">
        <f t="shared" si="7"/>
        <v>#DIV/0!</v>
      </c>
      <c r="FY6" s="16" t="e">
        <f t="shared" si="7"/>
        <v>#DIV/0!</v>
      </c>
      <c r="FZ6" s="16" t="e">
        <f t="shared" si="7"/>
        <v>#DIV/0!</v>
      </c>
      <c r="GA6" s="16" t="e">
        <f t="shared" si="7"/>
        <v>#DIV/0!</v>
      </c>
    </row>
    <row r="7" spans="1:183" ht="14.25" customHeight="1" x14ac:dyDescent="0.35">
      <c r="A7" s="15" t="s">
        <v>35</v>
      </c>
      <c r="B7" s="16">
        <f t="shared" ref="B7:EP7" si="8">(B3+B4)/B2</f>
        <v>0.13333333333333333</v>
      </c>
      <c r="C7" s="16">
        <f t="shared" si="8"/>
        <v>0.18840579710144928</v>
      </c>
      <c r="D7" s="16">
        <f t="shared" si="8"/>
        <v>0.16666666666666666</v>
      </c>
      <c r="E7" s="16">
        <f t="shared" si="8"/>
        <v>0.36764705882352944</v>
      </c>
      <c r="F7" s="16">
        <f t="shared" si="8"/>
        <v>0.30952380952380953</v>
      </c>
      <c r="G7" s="16">
        <f t="shared" si="8"/>
        <v>0.29629629629629628</v>
      </c>
      <c r="H7" s="16">
        <f t="shared" si="8"/>
        <v>0.23423423423423423</v>
      </c>
      <c r="I7" s="16">
        <f t="shared" si="8"/>
        <v>0.25438596491228072</v>
      </c>
      <c r="J7" s="16">
        <f t="shared" si="8"/>
        <v>0.27619047619047621</v>
      </c>
      <c r="K7" s="16">
        <f t="shared" si="8"/>
        <v>0.15238095238095239</v>
      </c>
      <c r="L7" s="16">
        <f t="shared" si="8"/>
        <v>0.23076923076923078</v>
      </c>
      <c r="M7" s="16">
        <f t="shared" si="8"/>
        <v>0.31132075471698112</v>
      </c>
      <c r="N7" s="16">
        <f t="shared" si="8"/>
        <v>0.25471698113207547</v>
      </c>
      <c r="O7" s="16">
        <f t="shared" si="8"/>
        <v>0.56999999999999995</v>
      </c>
      <c r="P7" s="16">
        <f t="shared" si="8"/>
        <v>0.39534883720930231</v>
      </c>
      <c r="Q7" s="16">
        <f t="shared" si="8"/>
        <v>0.375</v>
      </c>
      <c r="R7" s="16">
        <f t="shared" si="8"/>
        <v>0.38053097345132741</v>
      </c>
      <c r="S7" s="16">
        <f t="shared" si="8"/>
        <v>0.4264705882352941</v>
      </c>
      <c r="T7" s="16">
        <f t="shared" si="8"/>
        <v>0.3443708609271523</v>
      </c>
      <c r="U7" s="16">
        <f t="shared" si="8"/>
        <v>0.39416058394160586</v>
      </c>
      <c r="V7" s="16">
        <f t="shared" si="8"/>
        <v>0.32800000000000001</v>
      </c>
      <c r="W7" s="16">
        <f t="shared" si="8"/>
        <v>0.40404040404040403</v>
      </c>
      <c r="X7" s="16">
        <f t="shared" si="8"/>
        <v>0.45871559633027525</v>
      </c>
      <c r="Y7" s="16">
        <f t="shared" si="8"/>
        <v>0.30434782608695654</v>
      </c>
      <c r="Z7" s="16">
        <f t="shared" si="8"/>
        <v>0.3867924528301887</v>
      </c>
      <c r="AA7" s="16">
        <f t="shared" si="8"/>
        <v>0.39200000000000002</v>
      </c>
      <c r="AB7" s="16">
        <f t="shared" si="8"/>
        <v>0.40963855421686746</v>
      </c>
      <c r="AC7" s="16">
        <f t="shared" si="8"/>
        <v>0.47126436781609193</v>
      </c>
      <c r="AD7" s="16">
        <f t="shared" si="8"/>
        <v>0.41538461538461541</v>
      </c>
      <c r="AE7" s="16">
        <f t="shared" si="8"/>
        <v>0.37226277372262773</v>
      </c>
      <c r="AF7" s="16">
        <f t="shared" si="8"/>
        <v>0.44354838709677419</v>
      </c>
      <c r="AG7" s="16">
        <f t="shared" si="8"/>
        <v>0.36619718309859156</v>
      </c>
      <c r="AH7" s="16">
        <f t="shared" si="8"/>
        <v>0.38582677165354329</v>
      </c>
      <c r="AI7" s="16">
        <f t="shared" si="8"/>
        <v>0.2857142857142857</v>
      </c>
      <c r="AJ7" s="16">
        <f t="shared" si="8"/>
        <v>0.31858407079646017</v>
      </c>
      <c r="AK7" s="16">
        <f t="shared" si="8"/>
        <v>0.31192660550458717</v>
      </c>
      <c r="AL7" s="16">
        <f t="shared" si="8"/>
        <v>0.29729729729729731</v>
      </c>
      <c r="AM7" s="16">
        <f t="shared" si="8"/>
        <v>0.3235294117647059</v>
      </c>
      <c r="AN7" s="16">
        <f t="shared" si="8"/>
        <v>0.2978723404255319</v>
      </c>
      <c r="AO7" s="16">
        <f t="shared" si="8"/>
        <v>0.4375</v>
      </c>
      <c r="AP7" s="16">
        <f t="shared" si="8"/>
        <v>0.23391812865497075</v>
      </c>
      <c r="AQ7" s="16">
        <f t="shared" si="8"/>
        <v>0.23664122137404581</v>
      </c>
      <c r="AR7" s="16">
        <f t="shared" si="8"/>
        <v>0.29696969696969699</v>
      </c>
      <c r="AS7" s="16">
        <f t="shared" si="8"/>
        <v>0.25342465753424659</v>
      </c>
      <c r="AT7" s="16">
        <f t="shared" si="8"/>
        <v>0.31404958677685951</v>
      </c>
      <c r="AU7" s="16">
        <f t="shared" si="8"/>
        <v>0.4</v>
      </c>
      <c r="AV7" s="16">
        <f t="shared" si="8"/>
        <v>0.33561643835616439</v>
      </c>
      <c r="AW7" s="16">
        <f t="shared" si="8"/>
        <v>0.2537313432835821</v>
      </c>
      <c r="AX7" s="16">
        <f t="shared" si="8"/>
        <v>0.2868217054263566</v>
      </c>
      <c r="AY7" s="16">
        <f t="shared" si="8"/>
        <v>0.32110091743119268</v>
      </c>
      <c r="AZ7" s="16">
        <f t="shared" si="8"/>
        <v>0.3595505617977528</v>
      </c>
      <c r="BA7" s="16">
        <f t="shared" si="8"/>
        <v>0.42857142857142855</v>
      </c>
      <c r="BB7" s="16">
        <f t="shared" si="8"/>
        <v>0.3235294117647059</v>
      </c>
      <c r="BC7" s="16">
        <f t="shared" si="8"/>
        <v>0.22023809523809523</v>
      </c>
      <c r="BD7" s="16">
        <f t="shared" si="8"/>
        <v>0.25477707006369427</v>
      </c>
      <c r="BE7" s="16">
        <f t="shared" si="8"/>
        <v>0.22</v>
      </c>
      <c r="BF7" s="16">
        <f t="shared" si="8"/>
        <v>0.26708074534161491</v>
      </c>
      <c r="BG7" s="16">
        <f t="shared" si="8"/>
        <v>0.23529411764705882</v>
      </c>
      <c r="BH7" s="16">
        <f t="shared" si="8"/>
        <v>0.1889763779527559</v>
      </c>
      <c r="BI7" s="16">
        <f t="shared" si="8"/>
        <v>0.13157894736842105</v>
      </c>
      <c r="BJ7" s="16">
        <f t="shared" si="8"/>
        <v>7.8260869565217397E-2</v>
      </c>
      <c r="BK7" s="16">
        <f t="shared" si="8"/>
        <v>0.27200000000000002</v>
      </c>
      <c r="BL7" s="16">
        <f t="shared" si="8"/>
        <v>0.17924528301886791</v>
      </c>
      <c r="BM7" s="16">
        <f t="shared" si="8"/>
        <v>0.26136363636363635</v>
      </c>
      <c r="BN7" s="16">
        <f t="shared" si="8"/>
        <v>0.17391304347826086</v>
      </c>
      <c r="BO7" s="16">
        <f t="shared" si="8"/>
        <v>0.16107382550335569</v>
      </c>
      <c r="BP7" s="16">
        <f t="shared" si="8"/>
        <v>0.16145833333333334</v>
      </c>
      <c r="BQ7" s="16">
        <f t="shared" si="8"/>
        <v>0.12244897959183673</v>
      </c>
      <c r="BR7" s="16">
        <f t="shared" si="8"/>
        <v>0.15573770491803279</v>
      </c>
      <c r="BS7" s="16">
        <f t="shared" si="8"/>
        <v>0.14173228346456693</v>
      </c>
      <c r="BT7" s="16">
        <f t="shared" si="8"/>
        <v>0.16901408450704225</v>
      </c>
      <c r="BU7" s="16">
        <f t="shared" si="8"/>
        <v>0.125</v>
      </c>
      <c r="BV7" s="16">
        <f t="shared" si="8"/>
        <v>0.10169491525423729</v>
      </c>
      <c r="BW7" s="16">
        <f t="shared" si="8"/>
        <v>0.16560509554140126</v>
      </c>
      <c r="BX7" s="16">
        <f t="shared" si="8"/>
        <v>0.17708333333333334</v>
      </c>
      <c r="BY7" s="16">
        <f t="shared" si="8"/>
        <v>0.15238095238095239</v>
      </c>
      <c r="BZ7" s="16">
        <f t="shared" si="8"/>
        <v>0.1357142857142857</v>
      </c>
      <c r="CA7" s="16">
        <f t="shared" si="8"/>
        <v>6.535947712418301E-2</v>
      </c>
      <c r="CB7" s="16">
        <f t="shared" si="8"/>
        <v>8.9108910891089105E-2</v>
      </c>
      <c r="CC7" s="16">
        <f t="shared" si="8"/>
        <v>0.10810810810810811</v>
      </c>
      <c r="CD7" s="16">
        <f t="shared" si="8"/>
        <v>0.12280701754385964</v>
      </c>
      <c r="CE7" s="16">
        <f t="shared" si="8"/>
        <v>7.5342465753424653E-2</v>
      </c>
      <c r="CF7" s="16">
        <f t="shared" si="8"/>
        <v>8.3916083916083919E-2</v>
      </c>
      <c r="CG7" s="16">
        <f t="shared" si="8"/>
        <v>4.40251572327044E-2</v>
      </c>
      <c r="CH7" s="16">
        <f t="shared" si="8"/>
        <v>9.7902097902097904E-2</v>
      </c>
      <c r="CI7" s="16">
        <f t="shared" si="8"/>
        <v>8.7837837837837843E-2</v>
      </c>
      <c r="CJ7" s="16">
        <f t="shared" si="8"/>
        <v>9.0090090090090086E-2</v>
      </c>
      <c r="CK7" s="16">
        <f t="shared" si="8"/>
        <v>9.7826086956521743E-2</v>
      </c>
      <c r="CL7" s="16">
        <f t="shared" si="8"/>
        <v>6.5217391304347824E-2</v>
      </c>
      <c r="CM7" s="16">
        <f t="shared" si="8"/>
        <v>6.3291139240506333E-2</v>
      </c>
      <c r="CN7" s="16">
        <f t="shared" si="8"/>
        <v>5.7142857142857141E-2</v>
      </c>
      <c r="CO7" s="16">
        <f t="shared" si="8"/>
        <v>5.9459459459459463E-2</v>
      </c>
      <c r="CP7" s="16">
        <f t="shared" si="8"/>
        <v>5.8064516129032261E-2</v>
      </c>
      <c r="CQ7" s="16">
        <f t="shared" si="8"/>
        <v>5.6603773584905662E-2</v>
      </c>
      <c r="CR7" s="16">
        <f t="shared" si="8"/>
        <v>2.5157232704402517E-2</v>
      </c>
      <c r="CS7" s="16">
        <f t="shared" si="8"/>
        <v>5.5172413793103448E-2</v>
      </c>
      <c r="CT7" s="16">
        <f t="shared" si="8"/>
        <v>8.5714285714285715E-2</v>
      </c>
      <c r="CU7" s="16">
        <f t="shared" si="8"/>
        <v>6.358381502890173E-2</v>
      </c>
      <c r="CV7" s="16">
        <f t="shared" si="8"/>
        <v>0.125</v>
      </c>
      <c r="CW7" s="16">
        <f t="shared" si="8"/>
        <v>7.7519379844961239E-2</v>
      </c>
      <c r="CX7" s="16">
        <f t="shared" si="8"/>
        <v>5.5555555555555552E-2</v>
      </c>
      <c r="CY7" s="16">
        <f t="shared" si="8"/>
        <v>3.3333333333333333E-2</v>
      </c>
      <c r="CZ7" s="16">
        <f t="shared" si="8"/>
        <v>6.8965517241379309E-2</v>
      </c>
      <c r="DA7" s="16">
        <f t="shared" si="8"/>
        <v>5.0458715596330278E-2</v>
      </c>
      <c r="DB7" s="16">
        <f t="shared" si="8"/>
        <v>4.4117647058823532E-2</v>
      </c>
      <c r="DC7" s="16">
        <f t="shared" si="8"/>
        <v>2.9239766081871343E-2</v>
      </c>
      <c r="DD7" s="16">
        <f t="shared" si="8"/>
        <v>5.5555555555555552E-2</v>
      </c>
      <c r="DE7" s="16">
        <f t="shared" si="8"/>
        <v>7.8313253012048195E-2</v>
      </c>
      <c r="DF7" s="16">
        <f t="shared" si="8"/>
        <v>2.4390243902439025E-2</v>
      </c>
      <c r="DG7" s="16">
        <f t="shared" si="8"/>
        <v>3.6585365853658534E-2</v>
      </c>
      <c r="DH7" s="16">
        <f t="shared" si="8"/>
        <v>3.3898305084745763E-2</v>
      </c>
      <c r="DI7" s="16">
        <f t="shared" si="8"/>
        <v>4.49438202247191E-2</v>
      </c>
      <c r="DJ7" s="16">
        <f t="shared" si="8"/>
        <v>6.9518716577540107E-2</v>
      </c>
      <c r="DK7" s="16">
        <f t="shared" si="8"/>
        <v>2.6881720430107527E-2</v>
      </c>
      <c r="DL7" s="16">
        <f t="shared" si="8"/>
        <v>2.7397260273972601E-2</v>
      </c>
      <c r="DM7" s="16">
        <f t="shared" si="8"/>
        <v>3.1914893617021274E-2</v>
      </c>
      <c r="DN7" s="16">
        <f t="shared" si="8"/>
        <v>1.7441860465116279E-2</v>
      </c>
      <c r="DO7" s="16">
        <f t="shared" si="8"/>
        <v>5.8201058201058198E-2</v>
      </c>
      <c r="DP7" s="16">
        <f t="shared" si="8"/>
        <v>2.8169014084507043E-2</v>
      </c>
      <c r="DQ7" s="16">
        <f t="shared" si="8"/>
        <v>2.2727272727272728E-2</v>
      </c>
      <c r="DR7" s="16">
        <f t="shared" si="8"/>
        <v>5.185185185185185E-2</v>
      </c>
      <c r="DS7" s="16">
        <f t="shared" si="8"/>
        <v>4.8192771084337352E-2</v>
      </c>
      <c r="DT7" s="16">
        <f t="shared" si="8"/>
        <v>1.680672268907563E-2</v>
      </c>
      <c r="DU7" s="16">
        <f t="shared" si="8"/>
        <v>1.6260162601626018E-2</v>
      </c>
      <c r="DV7" s="16">
        <f t="shared" si="8"/>
        <v>3.2608695652173912E-2</v>
      </c>
      <c r="DW7" s="16">
        <f t="shared" si="8"/>
        <v>3.1746031746031744E-2</v>
      </c>
      <c r="DX7" s="16">
        <f t="shared" si="8"/>
        <v>3.2258064516129031E-2</v>
      </c>
      <c r="DY7" s="16">
        <f t="shared" si="8"/>
        <v>1.0526315789473684E-2</v>
      </c>
      <c r="DZ7" s="16">
        <f t="shared" si="8"/>
        <v>3.2432432432432434E-2</v>
      </c>
      <c r="EA7" s="16">
        <f t="shared" si="8"/>
        <v>2.4875621890547265E-2</v>
      </c>
      <c r="EB7" s="16">
        <f t="shared" si="8"/>
        <v>4.3209876543209874E-2</v>
      </c>
      <c r="EC7" s="16">
        <f t="shared" si="8"/>
        <v>2.6455026455026454E-2</v>
      </c>
      <c r="ED7" s="16">
        <f t="shared" si="8"/>
        <v>1.9417475728155338E-2</v>
      </c>
      <c r="EE7" s="16">
        <f t="shared" si="8"/>
        <v>1.7241379310344827E-2</v>
      </c>
      <c r="EF7" s="16">
        <f t="shared" si="8"/>
        <v>6.0810810810810814E-2</v>
      </c>
      <c r="EG7" s="16">
        <f t="shared" si="8"/>
        <v>5.4794520547945202E-2</v>
      </c>
      <c r="EH7" s="16">
        <f t="shared" si="8"/>
        <v>4.0404040404040407E-2</v>
      </c>
      <c r="EI7" s="16">
        <f t="shared" si="8"/>
        <v>2.5974025974025976E-2</v>
      </c>
      <c r="EJ7" s="16">
        <f t="shared" si="8"/>
        <v>3.3333333333333333E-2</v>
      </c>
      <c r="EK7" s="16">
        <f t="shared" si="8"/>
        <v>4.072398190045249E-2</v>
      </c>
      <c r="EL7" s="16">
        <f t="shared" si="8"/>
        <v>7.575757575757576E-3</v>
      </c>
      <c r="EM7" s="16">
        <f t="shared" si="8"/>
        <v>1.5527950310559006E-2</v>
      </c>
      <c r="EN7" s="16">
        <f t="shared" si="8"/>
        <v>8.3798882681564244E-3</v>
      </c>
      <c r="EO7" s="16">
        <f t="shared" si="8"/>
        <v>1.3440860215053764E-2</v>
      </c>
      <c r="EP7" s="16">
        <f t="shared" si="8"/>
        <v>6.4516129032258064E-3</v>
      </c>
      <c r="EQ7" s="16">
        <f t="shared" ref="EQ7:FC7" si="9">(EQ3+EQ4)/EQ2</f>
        <v>9.4936708860759497E-3</v>
      </c>
      <c r="ER7" s="16">
        <f t="shared" si="9"/>
        <v>1.5209125475285171E-2</v>
      </c>
      <c r="ES7" s="16">
        <f t="shared" si="9"/>
        <v>4.2194092827004216E-3</v>
      </c>
      <c r="ET7" s="16">
        <f t="shared" si="9"/>
        <v>1.0610079575596816E-2</v>
      </c>
      <c r="EU7" s="16">
        <f t="shared" si="9"/>
        <v>5.7306590257879654E-3</v>
      </c>
      <c r="EV7" s="16">
        <f t="shared" si="9"/>
        <v>2.967359050445104E-3</v>
      </c>
      <c r="EW7" s="16">
        <f t="shared" si="9"/>
        <v>9.202453987730062E-3</v>
      </c>
      <c r="EX7" s="16">
        <f t="shared" si="9"/>
        <v>7.6045627376425855E-3</v>
      </c>
      <c r="EY7" s="16">
        <f t="shared" si="9"/>
        <v>2.1367521367521368E-2</v>
      </c>
      <c r="EZ7" s="16">
        <f t="shared" si="9"/>
        <v>0</v>
      </c>
      <c r="FA7" s="16">
        <f t="shared" si="9"/>
        <v>3.952569169960474E-3</v>
      </c>
      <c r="FB7" s="16">
        <f t="shared" si="9"/>
        <v>7.4906367041198503E-3</v>
      </c>
      <c r="FC7" s="16">
        <f t="shared" si="9"/>
        <v>4.1666666666666666E-3</v>
      </c>
      <c r="FD7" s="16">
        <f t="shared" ref="FD7:FP7" si="10">(FD3+FD4)/FD2</f>
        <v>1.3333333333333334E-2</v>
      </c>
      <c r="FE7" s="16">
        <f t="shared" si="10"/>
        <v>5.4945054945054949E-3</v>
      </c>
      <c r="FF7" s="16">
        <f t="shared" si="10"/>
        <v>0.01</v>
      </c>
      <c r="FG7" s="16">
        <f t="shared" si="10"/>
        <v>3.7735849056603774E-3</v>
      </c>
      <c r="FH7" s="16">
        <f t="shared" si="10"/>
        <v>0</v>
      </c>
      <c r="FI7" s="16">
        <f t="shared" si="10"/>
        <v>0</v>
      </c>
      <c r="FJ7" s="16">
        <f t="shared" si="10"/>
        <v>1.1695906432748537E-2</v>
      </c>
      <c r="FK7" s="16">
        <f t="shared" si="10"/>
        <v>4.9751243781094526E-3</v>
      </c>
      <c r="FL7" s="16">
        <f t="shared" si="10"/>
        <v>0</v>
      </c>
      <c r="FM7" s="16">
        <f t="shared" si="10"/>
        <v>6.2111801242236021E-3</v>
      </c>
      <c r="FN7" s="16">
        <f t="shared" si="10"/>
        <v>6.2111801242236021E-3</v>
      </c>
      <c r="FO7" s="16">
        <f t="shared" si="10"/>
        <v>7.6335877862595417E-3</v>
      </c>
      <c r="FP7" s="16">
        <f t="shared" si="10"/>
        <v>0</v>
      </c>
      <c r="FQ7" s="16">
        <f t="shared" ref="FQ7:GA7" si="11">(FQ3+FQ4)/FQ2</f>
        <v>7.2992700729927005E-3</v>
      </c>
      <c r="FR7" s="16">
        <f t="shared" si="11"/>
        <v>5.1813471502590676E-3</v>
      </c>
      <c r="FS7" s="16">
        <f t="shared" si="11"/>
        <v>1.8072289156626505E-2</v>
      </c>
      <c r="FT7" s="16">
        <f t="shared" si="11"/>
        <v>5.4054054054054057E-3</v>
      </c>
      <c r="FU7" s="16">
        <f t="shared" si="11"/>
        <v>1.5873015873015872E-2</v>
      </c>
      <c r="FV7" s="16">
        <f t="shared" si="11"/>
        <v>7.9365079365079361E-3</v>
      </c>
      <c r="FW7" s="16">
        <f t="shared" si="11"/>
        <v>1.4388489208633094E-2</v>
      </c>
      <c r="FX7" s="16" t="e">
        <f t="shared" si="11"/>
        <v>#DIV/0!</v>
      </c>
      <c r="FY7" s="16" t="e">
        <f t="shared" si="11"/>
        <v>#DIV/0!</v>
      </c>
      <c r="FZ7" s="16" t="e">
        <f t="shared" si="11"/>
        <v>#DIV/0!</v>
      </c>
      <c r="GA7" s="16" t="e">
        <f t="shared" si="11"/>
        <v>#DIV/0!</v>
      </c>
    </row>
    <row r="8" spans="1:183" ht="14.25" customHeight="1" x14ac:dyDescent="0.3"/>
    <row r="9" spans="1:183" ht="14.25" customHeight="1" x14ac:dyDescent="0.3"/>
    <row r="10" spans="1:183" ht="14.25" customHeight="1" x14ac:dyDescent="0.3">
      <c r="A10" s="15" t="s">
        <v>36</v>
      </c>
      <c r="B10" s="17">
        <f t="shared" ref="B10:EP10" si="12">B3+B4</f>
        <v>8</v>
      </c>
      <c r="C10" s="17">
        <f t="shared" si="12"/>
        <v>13</v>
      </c>
      <c r="D10" s="17">
        <f t="shared" si="12"/>
        <v>7</v>
      </c>
      <c r="E10" s="17">
        <f t="shared" si="12"/>
        <v>25</v>
      </c>
      <c r="F10" s="17">
        <f t="shared" si="12"/>
        <v>26</v>
      </c>
      <c r="G10" s="17">
        <f t="shared" si="12"/>
        <v>24</v>
      </c>
      <c r="H10" s="17">
        <f t="shared" si="12"/>
        <v>26</v>
      </c>
      <c r="I10" s="17">
        <f t="shared" si="12"/>
        <v>29</v>
      </c>
      <c r="J10" s="17">
        <f t="shared" si="12"/>
        <v>29</v>
      </c>
      <c r="K10" s="17">
        <f t="shared" si="12"/>
        <v>16</v>
      </c>
      <c r="L10" s="17">
        <f t="shared" si="12"/>
        <v>24</v>
      </c>
      <c r="M10" s="17">
        <f t="shared" si="12"/>
        <v>33</v>
      </c>
      <c r="N10" s="17">
        <f t="shared" si="12"/>
        <v>27</v>
      </c>
      <c r="O10" s="17">
        <f t="shared" si="12"/>
        <v>57</v>
      </c>
      <c r="P10" s="17">
        <f t="shared" si="12"/>
        <v>34</v>
      </c>
      <c r="Q10" s="17">
        <f t="shared" si="12"/>
        <v>27</v>
      </c>
      <c r="R10" s="17">
        <f t="shared" si="12"/>
        <v>43</v>
      </c>
      <c r="S10" s="17">
        <f t="shared" si="12"/>
        <v>58</v>
      </c>
      <c r="T10" s="17">
        <f t="shared" si="12"/>
        <v>52</v>
      </c>
      <c r="U10" s="17">
        <f t="shared" si="12"/>
        <v>54</v>
      </c>
      <c r="V10" s="17">
        <f t="shared" si="12"/>
        <v>41</v>
      </c>
      <c r="W10" s="17">
        <f t="shared" si="12"/>
        <v>40</v>
      </c>
      <c r="X10" s="17">
        <f t="shared" si="12"/>
        <v>50</v>
      </c>
      <c r="Y10" s="17">
        <f t="shared" si="12"/>
        <v>35</v>
      </c>
      <c r="Z10" s="17">
        <f t="shared" si="12"/>
        <v>41</v>
      </c>
      <c r="AA10" s="17">
        <f t="shared" si="12"/>
        <v>49</v>
      </c>
      <c r="AB10" s="17">
        <f t="shared" si="12"/>
        <v>34</v>
      </c>
      <c r="AC10" s="17">
        <f t="shared" si="12"/>
        <v>41</v>
      </c>
      <c r="AD10" s="17">
        <f t="shared" si="12"/>
        <v>54</v>
      </c>
      <c r="AE10" s="17">
        <f t="shared" si="12"/>
        <v>51</v>
      </c>
      <c r="AF10" s="17">
        <f t="shared" si="12"/>
        <v>55</v>
      </c>
      <c r="AG10" s="17">
        <f t="shared" si="12"/>
        <v>52</v>
      </c>
      <c r="AH10" s="17">
        <f t="shared" si="12"/>
        <v>49</v>
      </c>
      <c r="AI10" s="17">
        <f t="shared" si="12"/>
        <v>30</v>
      </c>
      <c r="AJ10" s="17">
        <f t="shared" si="12"/>
        <v>36</v>
      </c>
      <c r="AK10" s="17">
        <f t="shared" si="12"/>
        <v>34</v>
      </c>
      <c r="AL10" s="17">
        <f t="shared" si="12"/>
        <v>22</v>
      </c>
      <c r="AM10" s="17">
        <f t="shared" si="12"/>
        <v>33</v>
      </c>
      <c r="AN10" s="17">
        <f t="shared" si="12"/>
        <v>28</v>
      </c>
      <c r="AO10" s="17">
        <f t="shared" si="12"/>
        <v>49</v>
      </c>
      <c r="AP10" s="17">
        <f t="shared" si="12"/>
        <v>40</v>
      </c>
      <c r="AQ10" s="17">
        <f t="shared" si="12"/>
        <v>31</v>
      </c>
      <c r="AR10" s="17">
        <f t="shared" si="12"/>
        <v>49</v>
      </c>
      <c r="AS10" s="17">
        <f t="shared" si="12"/>
        <v>37</v>
      </c>
      <c r="AT10" s="17">
        <f t="shared" si="12"/>
        <v>38</v>
      </c>
      <c r="AU10" s="17">
        <f t="shared" si="12"/>
        <v>50</v>
      </c>
      <c r="AV10" s="17">
        <f t="shared" si="12"/>
        <v>49</v>
      </c>
      <c r="AW10" s="17">
        <f t="shared" si="12"/>
        <v>34</v>
      </c>
      <c r="AX10" s="17">
        <f t="shared" si="12"/>
        <v>37</v>
      </c>
      <c r="AY10" s="17">
        <f t="shared" si="12"/>
        <v>35</v>
      </c>
      <c r="AZ10" s="17">
        <f t="shared" si="12"/>
        <v>32</v>
      </c>
      <c r="BA10" s="17">
        <f t="shared" si="12"/>
        <v>39</v>
      </c>
      <c r="BB10" s="17">
        <f t="shared" si="12"/>
        <v>44</v>
      </c>
      <c r="BC10" s="17">
        <f t="shared" si="12"/>
        <v>37</v>
      </c>
      <c r="BD10" s="17">
        <f t="shared" si="12"/>
        <v>40</v>
      </c>
      <c r="BE10" s="17">
        <f t="shared" si="12"/>
        <v>33</v>
      </c>
      <c r="BF10" s="17">
        <f t="shared" si="12"/>
        <v>43</v>
      </c>
      <c r="BG10" s="17">
        <f t="shared" si="12"/>
        <v>32</v>
      </c>
      <c r="BH10" s="17">
        <f t="shared" si="12"/>
        <v>24</v>
      </c>
      <c r="BI10" s="17">
        <f t="shared" si="12"/>
        <v>15</v>
      </c>
      <c r="BJ10" s="17">
        <f t="shared" si="12"/>
        <v>9</v>
      </c>
      <c r="BK10" s="17">
        <f t="shared" si="12"/>
        <v>34</v>
      </c>
      <c r="BL10" s="17">
        <f t="shared" si="12"/>
        <v>19</v>
      </c>
      <c r="BM10" s="17">
        <f t="shared" si="12"/>
        <v>23</v>
      </c>
      <c r="BN10" s="17">
        <f t="shared" si="12"/>
        <v>20</v>
      </c>
      <c r="BO10" s="17">
        <f t="shared" si="12"/>
        <v>24</v>
      </c>
      <c r="BP10" s="17">
        <f t="shared" si="12"/>
        <v>31</v>
      </c>
      <c r="BQ10" s="17">
        <f t="shared" si="12"/>
        <v>18</v>
      </c>
      <c r="BR10" s="17">
        <f t="shared" si="12"/>
        <v>19</v>
      </c>
      <c r="BS10" s="17">
        <f t="shared" si="12"/>
        <v>18</v>
      </c>
      <c r="BT10" s="17">
        <f t="shared" si="12"/>
        <v>24</v>
      </c>
      <c r="BU10" s="17">
        <f t="shared" si="12"/>
        <v>18</v>
      </c>
      <c r="BV10" s="17">
        <f t="shared" si="12"/>
        <v>12</v>
      </c>
      <c r="BW10" s="17">
        <f t="shared" si="12"/>
        <v>26</v>
      </c>
      <c r="BX10" s="17">
        <f t="shared" si="12"/>
        <v>17</v>
      </c>
      <c r="BY10" s="17">
        <f t="shared" si="12"/>
        <v>16</v>
      </c>
      <c r="BZ10" s="17">
        <f t="shared" si="12"/>
        <v>19</v>
      </c>
      <c r="CA10" s="17">
        <f t="shared" si="12"/>
        <v>10</v>
      </c>
      <c r="CB10" s="17">
        <f t="shared" si="12"/>
        <v>18</v>
      </c>
      <c r="CC10" s="17">
        <f t="shared" si="12"/>
        <v>20</v>
      </c>
      <c r="CD10" s="17">
        <f t="shared" si="12"/>
        <v>21</v>
      </c>
      <c r="CE10" s="17">
        <f t="shared" si="12"/>
        <v>11</v>
      </c>
      <c r="CF10" s="17">
        <f t="shared" si="12"/>
        <v>12</v>
      </c>
      <c r="CG10" s="17">
        <f t="shared" si="12"/>
        <v>7</v>
      </c>
      <c r="CH10" s="17">
        <f t="shared" si="12"/>
        <v>14</v>
      </c>
      <c r="CI10" s="17">
        <f t="shared" si="12"/>
        <v>13</v>
      </c>
      <c r="CJ10" s="17">
        <f t="shared" si="12"/>
        <v>10</v>
      </c>
      <c r="CK10" s="17">
        <f t="shared" si="12"/>
        <v>9</v>
      </c>
      <c r="CL10" s="17">
        <f t="shared" si="12"/>
        <v>9</v>
      </c>
      <c r="CM10" s="17">
        <f t="shared" si="12"/>
        <v>10</v>
      </c>
      <c r="CN10" s="17">
        <f t="shared" si="12"/>
        <v>10</v>
      </c>
      <c r="CO10" s="17">
        <f t="shared" si="12"/>
        <v>11</v>
      </c>
      <c r="CP10" s="17">
        <f t="shared" si="12"/>
        <v>9</v>
      </c>
      <c r="CQ10" s="17">
        <f t="shared" si="12"/>
        <v>9</v>
      </c>
      <c r="CR10" s="17">
        <f t="shared" si="12"/>
        <v>4</v>
      </c>
      <c r="CS10" s="17">
        <f t="shared" si="12"/>
        <v>8</v>
      </c>
      <c r="CT10" s="17">
        <f t="shared" si="12"/>
        <v>12</v>
      </c>
      <c r="CU10" s="17">
        <f t="shared" si="12"/>
        <v>11</v>
      </c>
      <c r="CV10" s="17">
        <f t="shared" si="12"/>
        <v>14</v>
      </c>
      <c r="CW10" s="17">
        <f t="shared" si="12"/>
        <v>10</v>
      </c>
      <c r="CX10" s="17">
        <f t="shared" si="12"/>
        <v>10</v>
      </c>
      <c r="CY10" s="17">
        <f t="shared" si="12"/>
        <v>6</v>
      </c>
      <c r="CZ10" s="17">
        <f t="shared" si="12"/>
        <v>14</v>
      </c>
      <c r="DA10" s="17">
        <f t="shared" si="12"/>
        <v>11</v>
      </c>
      <c r="DB10" s="17">
        <f t="shared" si="12"/>
        <v>6</v>
      </c>
      <c r="DC10" s="17">
        <f t="shared" si="12"/>
        <v>5</v>
      </c>
      <c r="DD10" s="17">
        <f t="shared" si="12"/>
        <v>9</v>
      </c>
      <c r="DE10" s="17">
        <f t="shared" si="12"/>
        <v>13</v>
      </c>
      <c r="DF10" s="17">
        <f t="shared" si="12"/>
        <v>4</v>
      </c>
      <c r="DG10" s="17">
        <f t="shared" si="12"/>
        <v>6</v>
      </c>
      <c r="DH10" s="17">
        <f t="shared" si="12"/>
        <v>4</v>
      </c>
      <c r="DI10" s="17">
        <f t="shared" si="12"/>
        <v>4</v>
      </c>
      <c r="DJ10" s="17">
        <f t="shared" si="12"/>
        <v>13</v>
      </c>
      <c r="DK10" s="17">
        <f t="shared" si="12"/>
        <v>5</v>
      </c>
      <c r="DL10" s="17">
        <f t="shared" si="12"/>
        <v>6</v>
      </c>
      <c r="DM10" s="17">
        <f t="shared" si="12"/>
        <v>6</v>
      </c>
      <c r="DN10" s="17">
        <f t="shared" si="12"/>
        <v>3</v>
      </c>
      <c r="DO10" s="17">
        <f t="shared" si="12"/>
        <v>11</v>
      </c>
      <c r="DP10" s="17">
        <f t="shared" si="12"/>
        <v>4</v>
      </c>
      <c r="DQ10" s="17">
        <f t="shared" si="12"/>
        <v>4</v>
      </c>
      <c r="DR10" s="17">
        <f t="shared" si="12"/>
        <v>7</v>
      </c>
      <c r="DS10" s="17">
        <f t="shared" si="12"/>
        <v>8</v>
      </c>
      <c r="DT10" s="17">
        <f t="shared" si="12"/>
        <v>2</v>
      </c>
      <c r="DU10" s="17">
        <f t="shared" si="12"/>
        <v>2</v>
      </c>
      <c r="DV10" s="17">
        <f t="shared" si="12"/>
        <v>6</v>
      </c>
      <c r="DW10" s="17">
        <f t="shared" si="12"/>
        <v>6</v>
      </c>
      <c r="DX10" s="17">
        <f t="shared" si="12"/>
        <v>7</v>
      </c>
      <c r="DY10" s="17">
        <f t="shared" si="12"/>
        <v>2</v>
      </c>
      <c r="DZ10" s="17">
        <f t="shared" si="12"/>
        <v>6</v>
      </c>
      <c r="EA10" s="17">
        <f t="shared" si="12"/>
        <v>5</v>
      </c>
      <c r="EB10" s="17">
        <f t="shared" si="12"/>
        <v>7</v>
      </c>
      <c r="EC10" s="17">
        <f t="shared" si="12"/>
        <v>5</v>
      </c>
      <c r="ED10" s="17">
        <f t="shared" si="12"/>
        <v>4</v>
      </c>
      <c r="EE10" s="17">
        <f t="shared" si="12"/>
        <v>3</v>
      </c>
      <c r="EF10" s="17">
        <f t="shared" si="12"/>
        <v>9</v>
      </c>
      <c r="EG10" s="17">
        <f t="shared" si="12"/>
        <v>8</v>
      </c>
      <c r="EH10" s="17">
        <f t="shared" si="12"/>
        <v>8</v>
      </c>
      <c r="EI10" s="17">
        <f t="shared" si="12"/>
        <v>4</v>
      </c>
      <c r="EJ10" s="17">
        <f t="shared" si="12"/>
        <v>5</v>
      </c>
      <c r="EK10" s="17">
        <f t="shared" si="12"/>
        <v>9</v>
      </c>
      <c r="EL10" s="17">
        <f t="shared" si="12"/>
        <v>3</v>
      </c>
      <c r="EM10" s="17">
        <f t="shared" si="12"/>
        <v>5</v>
      </c>
      <c r="EN10" s="17">
        <f t="shared" si="12"/>
        <v>3</v>
      </c>
      <c r="EO10" s="17">
        <f t="shared" si="12"/>
        <v>5</v>
      </c>
      <c r="EP10" s="17">
        <f t="shared" si="12"/>
        <v>2</v>
      </c>
      <c r="EQ10" s="17">
        <f t="shared" ref="EQ10:FC10" si="13">EQ3+EQ4</f>
        <v>3</v>
      </c>
      <c r="ER10" s="17">
        <f t="shared" si="13"/>
        <v>4</v>
      </c>
      <c r="ES10" s="17">
        <f t="shared" si="13"/>
        <v>1</v>
      </c>
      <c r="ET10" s="17">
        <f t="shared" si="13"/>
        <v>4</v>
      </c>
      <c r="EU10" s="17">
        <f t="shared" si="13"/>
        <v>2</v>
      </c>
      <c r="EV10" s="17">
        <f t="shared" si="13"/>
        <v>1</v>
      </c>
      <c r="EW10" s="17">
        <f t="shared" si="13"/>
        <v>3</v>
      </c>
      <c r="EX10" s="17">
        <f t="shared" si="13"/>
        <v>2</v>
      </c>
      <c r="EY10" s="17">
        <f t="shared" si="13"/>
        <v>5</v>
      </c>
      <c r="EZ10" s="17">
        <f t="shared" si="13"/>
        <v>0</v>
      </c>
      <c r="FA10" s="17">
        <f t="shared" si="13"/>
        <v>1</v>
      </c>
      <c r="FB10" s="17">
        <f t="shared" si="13"/>
        <v>2</v>
      </c>
      <c r="FC10" s="17">
        <f t="shared" si="13"/>
        <v>1</v>
      </c>
      <c r="FD10" s="17">
        <f t="shared" ref="FD10:FP10" si="14">FD3+FD4</f>
        <v>3</v>
      </c>
      <c r="FE10" s="17">
        <f t="shared" si="14"/>
        <v>1</v>
      </c>
      <c r="FF10" s="17">
        <f t="shared" si="14"/>
        <v>3</v>
      </c>
      <c r="FG10" s="17">
        <f t="shared" si="14"/>
        <v>1</v>
      </c>
      <c r="FH10" s="17">
        <f t="shared" si="14"/>
        <v>0</v>
      </c>
      <c r="FI10" s="17">
        <f t="shared" si="14"/>
        <v>0</v>
      </c>
      <c r="FJ10" s="17">
        <f t="shared" si="14"/>
        <v>2</v>
      </c>
      <c r="FK10" s="17">
        <f t="shared" si="14"/>
        <v>1</v>
      </c>
      <c r="FL10" s="17">
        <f t="shared" si="14"/>
        <v>0</v>
      </c>
      <c r="FM10" s="17">
        <f t="shared" si="14"/>
        <v>1</v>
      </c>
      <c r="FN10" s="17">
        <f t="shared" si="14"/>
        <v>1</v>
      </c>
      <c r="FO10" s="17">
        <f t="shared" si="14"/>
        <v>1</v>
      </c>
      <c r="FP10" s="17">
        <f t="shared" si="14"/>
        <v>0</v>
      </c>
      <c r="FQ10" s="17">
        <f t="shared" ref="FQ10:GA10" si="15">FQ3+FQ4</f>
        <v>1</v>
      </c>
      <c r="FR10" s="17">
        <f t="shared" si="15"/>
        <v>1</v>
      </c>
      <c r="FS10" s="17">
        <f t="shared" si="15"/>
        <v>3</v>
      </c>
      <c r="FT10" s="17">
        <f t="shared" si="15"/>
        <v>1</v>
      </c>
      <c r="FU10" s="17">
        <f t="shared" si="15"/>
        <v>3</v>
      </c>
      <c r="FV10" s="17">
        <f t="shared" si="15"/>
        <v>1</v>
      </c>
      <c r="FW10" s="17">
        <f t="shared" si="15"/>
        <v>2</v>
      </c>
      <c r="FX10" s="17">
        <f t="shared" si="15"/>
        <v>0</v>
      </c>
      <c r="FY10" s="17">
        <f t="shared" si="15"/>
        <v>0</v>
      </c>
      <c r="FZ10" s="17">
        <f t="shared" si="15"/>
        <v>0</v>
      </c>
      <c r="GA10" s="17">
        <f t="shared" si="15"/>
        <v>0</v>
      </c>
    </row>
    <row r="11" spans="1:183" ht="28.5" customHeight="1" x14ac:dyDescent="0.35">
      <c r="A11" s="15" t="s">
        <v>37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7">
        <v>299</v>
      </c>
      <c r="U11" s="17">
        <v>294</v>
      </c>
      <c r="V11" s="17">
        <v>306</v>
      </c>
      <c r="W11" s="17">
        <v>274</v>
      </c>
      <c r="X11" s="17">
        <v>295</v>
      </c>
      <c r="Y11" s="17">
        <v>258</v>
      </c>
      <c r="Z11" s="17">
        <v>262</v>
      </c>
      <c r="AA11" s="17">
        <v>288</v>
      </c>
      <c r="AB11" s="17">
        <v>301</v>
      </c>
      <c r="AC11" s="17">
        <v>282</v>
      </c>
      <c r="AD11" s="17">
        <v>279</v>
      </c>
      <c r="AE11" s="17">
        <f t="shared" ref="AE11:EP11" si="16">SUM(AE15:AE16)</f>
        <v>273</v>
      </c>
      <c r="AF11" s="17">
        <f t="shared" si="16"/>
        <v>251</v>
      </c>
      <c r="AG11" s="17">
        <f t="shared" si="16"/>
        <v>248</v>
      </c>
      <c r="AH11" s="17">
        <f t="shared" si="16"/>
        <v>239</v>
      </c>
      <c r="AI11" s="17">
        <f t="shared" si="16"/>
        <v>244</v>
      </c>
      <c r="AJ11" s="17">
        <f t="shared" si="16"/>
        <v>229</v>
      </c>
      <c r="AK11" s="17">
        <f t="shared" si="16"/>
        <v>251</v>
      </c>
      <c r="AL11" s="17">
        <f t="shared" si="16"/>
        <v>182</v>
      </c>
      <c r="AM11" s="17">
        <f t="shared" si="16"/>
        <v>237</v>
      </c>
      <c r="AN11" s="17">
        <f t="shared" si="16"/>
        <v>201</v>
      </c>
      <c r="AO11" s="17">
        <f t="shared" si="16"/>
        <v>228</v>
      </c>
      <c r="AP11" s="17">
        <f t="shared" si="16"/>
        <v>236</v>
      </c>
      <c r="AQ11" s="17">
        <f t="shared" si="16"/>
        <v>242</v>
      </c>
      <c r="AR11" s="17">
        <f t="shared" si="16"/>
        <v>230</v>
      </c>
      <c r="AS11" s="17">
        <f t="shared" si="16"/>
        <v>221</v>
      </c>
      <c r="AT11" s="17">
        <f t="shared" si="16"/>
        <v>205</v>
      </c>
      <c r="AU11" s="17">
        <f t="shared" si="16"/>
        <v>185</v>
      </c>
      <c r="AV11" s="17">
        <f t="shared" si="16"/>
        <v>188</v>
      </c>
      <c r="AW11" s="17">
        <f t="shared" si="16"/>
        <v>196</v>
      </c>
      <c r="AX11" s="17">
        <f t="shared" si="16"/>
        <v>212</v>
      </c>
      <c r="AY11" s="17">
        <f t="shared" si="16"/>
        <v>218</v>
      </c>
      <c r="AZ11" s="17">
        <f t="shared" si="16"/>
        <v>200</v>
      </c>
      <c r="BA11" s="17">
        <f t="shared" si="16"/>
        <v>202</v>
      </c>
      <c r="BB11" s="17">
        <f t="shared" si="16"/>
        <v>192</v>
      </c>
      <c r="BC11" s="17">
        <f t="shared" si="16"/>
        <v>192</v>
      </c>
      <c r="BD11" s="17">
        <f t="shared" si="16"/>
        <v>178</v>
      </c>
      <c r="BE11" s="17">
        <f t="shared" si="16"/>
        <v>156</v>
      </c>
      <c r="BF11" s="17">
        <f t="shared" si="16"/>
        <v>145</v>
      </c>
      <c r="BG11" s="17">
        <f t="shared" si="16"/>
        <v>133</v>
      </c>
      <c r="BH11" s="17">
        <f t="shared" si="16"/>
        <v>142</v>
      </c>
      <c r="BI11" s="17">
        <f t="shared" si="16"/>
        <v>147</v>
      </c>
      <c r="BJ11" s="17">
        <f t="shared" si="16"/>
        <v>145</v>
      </c>
      <c r="BK11" s="17">
        <f t="shared" si="16"/>
        <v>126</v>
      </c>
      <c r="BL11" s="17">
        <f t="shared" si="16"/>
        <v>133</v>
      </c>
      <c r="BM11" s="17">
        <f t="shared" si="16"/>
        <v>136</v>
      </c>
      <c r="BN11" s="17">
        <f t="shared" si="16"/>
        <v>135</v>
      </c>
      <c r="BO11" s="17">
        <f t="shared" si="16"/>
        <v>123</v>
      </c>
      <c r="BP11" s="17">
        <f t="shared" si="16"/>
        <v>124</v>
      </c>
      <c r="BQ11" s="17">
        <f t="shared" si="16"/>
        <v>121</v>
      </c>
      <c r="BR11" s="17">
        <f t="shared" si="16"/>
        <v>124</v>
      </c>
      <c r="BS11" s="17">
        <f t="shared" si="16"/>
        <v>134</v>
      </c>
      <c r="BT11" s="17">
        <f t="shared" si="16"/>
        <v>131</v>
      </c>
      <c r="BU11" s="17">
        <f t="shared" si="16"/>
        <v>119</v>
      </c>
      <c r="BV11" s="17">
        <f t="shared" si="16"/>
        <v>117</v>
      </c>
      <c r="BW11" s="17">
        <f t="shared" si="16"/>
        <v>98</v>
      </c>
      <c r="BX11" s="17">
        <f t="shared" si="16"/>
        <v>112</v>
      </c>
      <c r="BY11" s="17">
        <f t="shared" si="16"/>
        <v>110</v>
      </c>
      <c r="BZ11" s="17">
        <f t="shared" si="16"/>
        <v>104</v>
      </c>
      <c r="CA11" s="17">
        <f t="shared" si="16"/>
        <v>91</v>
      </c>
      <c r="CB11" s="17">
        <f t="shared" si="16"/>
        <v>77</v>
      </c>
      <c r="CC11" s="17">
        <f t="shared" si="16"/>
        <v>78</v>
      </c>
      <c r="CD11" s="17">
        <f t="shared" si="16"/>
        <v>70</v>
      </c>
      <c r="CE11" s="17">
        <f t="shared" si="16"/>
        <v>64</v>
      </c>
      <c r="CF11" s="17">
        <f t="shared" si="16"/>
        <v>69</v>
      </c>
      <c r="CG11" s="17">
        <f t="shared" si="16"/>
        <v>68</v>
      </c>
      <c r="CH11" s="17">
        <f t="shared" si="16"/>
        <v>58</v>
      </c>
      <c r="CI11" s="17">
        <f t="shared" si="16"/>
        <v>55</v>
      </c>
      <c r="CJ11" s="17">
        <f t="shared" si="16"/>
        <v>58</v>
      </c>
      <c r="CK11" s="17">
        <f t="shared" si="16"/>
        <v>59</v>
      </c>
      <c r="CL11" s="17">
        <f t="shared" si="16"/>
        <v>54</v>
      </c>
      <c r="CM11" s="17">
        <f t="shared" si="16"/>
        <v>56</v>
      </c>
      <c r="CN11" s="17">
        <f t="shared" si="16"/>
        <v>53</v>
      </c>
      <c r="CO11" s="17">
        <f t="shared" si="16"/>
        <v>58</v>
      </c>
      <c r="CP11" s="17">
        <f t="shared" si="16"/>
        <v>52</v>
      </c>
      <c r="CQ11" s="17">
        <f t="shared" si="16"/>
        <v>57</v>
      </c>
      <c r="CR11" s="17">
        <f t="shared" si="16"/>
        <v>36</v>
      </c>
      <c r="CS11" s="17">
        <f t="shared" si="16"/>
        <v>55</v>
      </c>
      <c r="CT11" s="17">
        <f t="shared" si="16"/>
        <v>55</v>
      </c>
      <c r="CU11" s="17">
        <f t="shared" si="16"/>
        <v>45</v>
      </c>
      <c r="CV11" s="17">
        <f t="shared" si="16"/>
        <v>39</v>
      </c>
      <c r="CW11" s="17">
        <f t="shared" si="16"/>
        <v>40</v>
      </c>
      <c r="CX11" s="17">
        <f t="shared" si="16"/>
        <v>32</v>
      </c>
      <c r="CY11" s="17">
        <f t="shared" si="16"/>
        <v>26</v>
      </c>
      <c r="CZ11" s="17">
        <f t="shared" si="16"/>
        <v>32</v>
      </c>
      <c r="DA11" s="17">
        <f t="shared" si="16"/>
        <v>35</v>
      </c>
      <c r="DB11" s="17">
        <f t="shared" si="16"/>
        <v>25</v>
      </c>
      <c r="DC11" s="17">
        <f t="shared" si="16"/>
        <v>23</v>
      </c>
      <c r="DD11" s="17">
        <f t="shared" si="16"/>
        <v>21</v>
      </c>
      <c r="DE11" s="17">
        <f t="shared" si="16"/>
        <v>22</v>
      </c>
      <c r="DF11" s="17">
        <f t="shared" si="16"/>
        <v>24</v>
      </c>
      <c r="DG11" s="17">
        <f t="shared" si="16"/>
        <v>30</v>
      </c>
      <c r="DH11" s="17">
        <f t="shared" si="16"/>
        <v>23</v>
      </c>
      <c r="DI11" s="17">
        <f t="shared" si="16"/>
        <v>25</v>
      </c>
      <c r="DJ11" s="17">
        <f t="shared" si="16"/>
        <v>32</v>
      </c>
      <c r="DK11" s="17">
        <f t="shared" si="16"/>
        <v>25</v>
      </c>
      <c r="DL11" s="17">
        <f t="shared" si="16"/>
        <v>22</v>
      </c>
      <c r="DM11" s="17">
        <f t="shared" si="16"/>
        <v>18</v>
      </c>
      <c r="DN11" s="17">
        <f t="shared" si="16"/>
        <v>25</v>
      </c>
      <c r="DO11" s="17">
        <f t="shared" si="16"/>
        <v>26</v>
      </c>
      <c r="DP11" s="17">
        <f t="shared" si="16"/>
        <v>25</v>
      </c>
      <c r="DQ11" s="17">
        <f t="shared" si="16"/>
        <v>21</v>
      </c>
      <c r="DR11" s="17">
        <f t="shared" si="16"/>
        <v>19</v>
      </c>
      <c r="DS11" s="17">
        <f t="shared" si="16"/>
        <v>23</v>
      </c>
      <c r="DT11" s="17">
        <f t="shared" si="16"/>
        <v>20</v>
      </c>
      <c r="DU11" s="17">
        <f t="shared" si="16"/>
        <v>22</v>
      </c>
      <c r="DV11" s="17">
        <f t="shared" si="16"/>
        <v>18</v>
      </c>
      <c r="DW11" s="17">
        <f t="shared" si="16"/>
        <v>21</v>
      </c>
      <c r="DX11" s="17">
        <f t="shared" si="16"/>
        <v>18</v>
      </c>
      <c r="DY11" s="17">
        <f t="shared" si="16"/>
        <v>11</v>
      </c>
      <c r="DZ11" s="17">
        <f t="shared" si="16"/>
        <v>16</v>
      </c>
      <c r="EA11" s="17">
        <f t="shared" si="16"/>
        <v>20</v>
      </c>
      <c r="EB11" s="17">
        <f t="shared" si="16"/>
        <v>9</v>
      </c>
      <c r="EC11" s="17">
        <f t="shared" si="16"/>
        <v>20</v>
      </c>
      <c r="ED11" s="17">
        <f t="shared" si="16"/>
        <v>24</v>
      </c>
      <c r="EE11" s="17">
        <f t="shared" si="16"/>
        <v>21</v>
      </c>
      <c r="EF11" s="17">
        <f t="shared" si="16"/>
        <v>21</v>
      </c>
      <c r="EG11" s="17">
        <f t="shared" si="16"/>
        <v>16</v>
      </c>
      <c r="EH11" s="17">
        <f t="shared" si="16"/>
        <v>17</v>
      </c>
      <c r="EI11" s="17">
        <f t="shared" si="16"/>
        <v>23</v>
      </c>
      <c r="EJ11" s="17">
        <f t="shared" si="16"/>
        <v>24</v>
      </c>
      <c r="EK11" s="17">
        <f t="shared" si="16"/>
        <v>10</v>
      </c>
      <c r="EL11" s="17">
        <f t="shared" si="16"/>
        <v>13</v>
      </c>
      <c r="EM11" s="17">
        <f t="shared" si="16"/>
        <v>10</v>
      </c>
      <c r="EN11" s="17">
        <f t="shared" si="16"/>
        <v>7</v>
      </c>
      <c r="EO11" s="17">
        <f t="shared" si="16"/>
        <v>1</v>
      </c>
      <c r="EP11" s="17">
        <f t="shared" si="16"/>
        <v>7</v>
      </c>
      <c r="EQ11" s="17">
        <f t="shared" ref="EQ11:FC11" si="17">SUM(EQ15:EQ16)</f>
        <v>6</v>
      </c>
      <c r="ER11" s="17">
        <f t="shared" si="17"/>
        <v>5</v>
      </c>
      <c r="ES11" s="17">
        <f t="shared" si="17"/>
        <v>6</v>
      </c>
      <c r="ET11" s="17">
        <f t="shared" si="17"/>
        <v>3</v>
      </c>
      <c r="EU11" s="17">
        <f t="shared" si="17"/>
        <v>4</v>
      </c>
      <c r="EV11" s="17">
        <f t="shared" si="17"/>
        <v>4</v>
      </c>
      <c r="EW11" s="17">
        <f t="shared" si="17"/>
        <v>5</v>
      </c>
      <c r="EX11" s="17">
        <f t="shared" si="17"/>
        <v>4</v>
      </c>
      <c r="EY11" s="17">
        <f t="shared" si="17"/>
        <v>1</v>
      </c>
      <c r="EZ11" s="17">
        <f t="shared" si="17"/>
        <v>4</v>
      </c>
      <c r="FA11" s="17">
        <f t="shared" si="17"/>
        <v>4</v>
      </c>
      <c r="FB11" s="17">
        <f t="shared" si="17"/>
        <v>0</v>
      </c>
      <c r="FC11" s="17">
        <f t="shared" si="17"/>
        <v>6</v>
      </c>
      <c r="FD11" s="17">
        <f t="shared" ref="FD11:FP11" si="18">SUM(FD15:FD16)</f>
        <v>6</v>
      </c>
      <c r="FE11" s="17">
        <f t="shared" si="18"/>
        <v>3</v>
      </c>
      <c r="FF11" s="17">
        <f t="shared" si="18"/>
        <v>1</v>
      </c>
      <c r="FG11" s="17">
        <f t="shared" si="18"/>
        <v>0</v>
      </c>
      <c r="FH11" s="17">
        <f t="shared" si="18"/>
        <v>2</v>
      </c>
      <c r="FI11" s="17">
        <f t="shared" si="18"/>
        <v>1</v>
      </c>
      <c r="FJ11" s="17">
        <f t="shared" si="18"/>
        <v>0</v>
      </c>
      <c r="FK11" s="17">
        <f t="shared" si="18"/>
        <v>2</v>
      </c>
      <c r="FL11" s="17">
        <f t="shared" si="18"/>
        <v>0</v>
      </c>
      <c r="FM11" s="17">
        <f t="shared" si="18"/>
        <v>2</v>
      </c>
      <c r="FN11" s="17">
        <f t="shared" si="18"/>
        <v>1</v>
      </c>
      <c r="FO11" s="17">
        <f t="shared" si="18"/>
        <v>2</v>
      </c>
      <c r="FP11" s="17">
        <f t="shared" si="18"/>
        <v>0</v>
      </c>
      <c r="FQ11" s="17">
        <f t="shared" ref="FQ11:GA11" si="19">SUM(FQ15:FQ16)</f>
        <v>0</v>
      </c>
      <c r="FR11" s="17">
        <f t="shared" si="19"/>
        <v>2</v>
      </c>
      <c r="FS11" s="17">
        <f t="shared" si="19"/>
        <v>4</v>
      </c>
      <c r="FT11" s="17">
        <f t="shared" si="19"/>
        <v>0</v>
      </c>
      <c r="FU11" s="17">
        <f t="shared" si="19"/>
        <v>3</v>
      </c>
      <c r="FV11" s="17">
        <f t="shared" si="19"/>
        <v>3</v>
      </c>
      <c r="FW11" s="17">
        <f t="shared" si="19"/>
        <v>0</v>
      </c>
      <c r="FX11" s="17">
        <f t="shared" si="19"/>
        <v>0</v>
      </c>
      <c r="FY11" s="17">
        <f t="shared" si="19"/>
        <v>0</v>
      </c>
      <c r="FZ11" s="17">
        <f t="shared" si="19"/>
        <v>0</v>
      </c>
      <c r="GA11" s="17">
        <f t="shared" si="19"/>
        <v>0</v>
      </c>
    </row>
    <row r="12" spans="1:183" ht="14.25" customHeight="1" x14ac:dyDescent="0.35">
      <c r="A12" s="15" t="s">
        <v>38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6">
        <f t="shared" ref="T12:EP12" si="20">T10/T11</f>
        <v>0.17391304347826086</v>
      </c>
      <c r="U12" s="16">
        <f t="shared" si="20"/>
        <v>0.18367346938775511</v>
      </c>
      <c r="V12" s="16">
        <f t="shared" si="20"/>
        <v>0.13398692810457516</v>
      </c>
      <c r="W12" s="16">
        <f t="shared" si="20"/>
        <v>0.145985401459854</v>
      </c>
      <c r="X12" s="16">
        <f t="shared" si="20"/>
        <v>0.16949152542372881</v>
      </c>
      <c r="Y12" s="16">
        <f t="shared" si="20"/>
        <v>0.13565891472868216</v>
      </c>
      <c r="Z12" s="16">
        <f t="shared" si="20"/>
        <v>0.15648854961832062</v>
      </c>
      <c r="AA12" s="16">
        <f t="shared" si="20"/>
        <v>0.1701388888888889</v>
      </c>
      <c r="AB12" s="16">
        <f t="shared" si="20"/>
        <v>0.11295681063122924</v>
      </c>
      <c r="AC12" s="16">
        <f t="shared" si="20"/>
        <v>0.1453900709219858</v>
      </c>
      <c r="AD12" s="16">
        <f t="shared" si="20"/>
        <v>0.19354838709677419</v>
      </c>
      <c r="AE12" s="16">
        <f t="shared" si="20"/>
        <v>0.18681318681318682</v>
      </c>
      <c r="AF12" s="16">
        <f t="shared" si="20"/>
        <v>0.21912350597609562</v>
      </c>
      <c r="AG12" s="16">
        <f t="shared" si="20"/>
        <v>0.20967741935483872</v>
      </c>
      <c r="AH12" s="16">
        <f t="shared" si="20"/>
        <v>0.20502092050209206</v>
      </c>
      <c r="AI12" s="16">
        <f t="shared" si="20"/>
        <v>0.12295081967213115</v>
      </c>
      <c r="AJ12" s="16">
        <f t="shared" si="20"/>
        <v>0.15720524017467249</v>
      </c>
      <c r="AK12" s="16">
        <f t="shared" si="20"/>
        <v>0.13545816733067728</v>
      </c>
      <c r="AL12" s="16">
        <f t="shared" si="20"/>
        <v>0.12087912087912088</v>
      </c>
      <c r="AM12" s="16">
        <f t="shared" si="20"/>
        <v>0.13924050632911392</v>
      </c>
      <c r="AN12" s="16">
        <f t="shared" si="20"/>
        <v>0.13930348258706468</v>
      </c>
      <c r="AO12" s="16">
        <f t="shared" si="20"/>
        <v>0.21491228070175439</v>
      </c>
      <c r="AP12" s="16">
        <f t="shared" si="20"/>
        <v>0.16949152542372881</v>
      </c>
      <c r="AQ12" s="16">
        <f t="shared" si="20"/>
        <v>0.128099173553719</v>
      </c>
      <c r="AR12" s="16">
        <f t="shared" si="20"/>
        <v>0.21304347826086956</v>
      </c>
      <c r="AS12" s="16">
        <f t="shared" si="20"/>
        <v>0.167420814479638</v>
      </c>
      <c r="AT12" s="16">
        <f t="shared" si="20"/>
        <v>0.18536585365853658</v>
      </c>
      <c r="AU12" s="16">
        <f t="shared" si="20"/>
        <v>0.27027027027027029</v>
      </c>
      <c r="AV12" s="16">
        <f t="shared" si="20"/>
        <v>0.26063829787234044</v>
      </c>
      <c r="AW12" s="16">
        <f t="shared" si="20"/>
        <v>0.17346938775510204</v>
      </c>
      <c r="AX12" s="16">
        <f t="shared" si="20"/>
        <v>0.17452830188679244</v>
      </c>
      <c r="AY12" s="16">
        <f t="shared" si="20"/>
        <v>0.16055045871559634</v>
      </c>
      <c r="AZ12" s="16">
        <f t="shared" si="20"/>
        <v>0.16</v>
      </c>
      <c r="BA12" s="16">
        <f t="shared" si="20"/>
        <v>0.19306930693069307</v>
      </c>
      <c r="BB12" s="16">
        <f t="shared" si="20"/>
        <v>0.22916666666666666</v>
      </c>
      <c r="BC12" s="16">
        <f t="shared" si="20"/>
        <v>0.19270833333333334</v>
      </c>
      <c r="BD12" s="16">
        <f t="shared" si="20"/>
        <v>0.2247191011235955</v>
      </c>
      <c r="BE12" s="16">
        <f t="shared" si="20"/>
        <v>0.21153846153846154</v>
      </c>
      <c r="BF12" s="16">
        <f t="shared" si="20"/>
        <v>0.29655172413793102</v>
      </c>
      <c r="BG12" s="16">
        <f t="shared" si="20"/>
        <v>0.24060150375939848</v>
      </c>
      <c r="BH12" s="16">
        <f t="shared" si="20"/>
        <v>0.16901408450704225</v>
      </c>
      <c r="BI12" s="16">
        <f t="shared" si="20"/>
        <v>0.10204081632653061</v>
      </c>
      <c r="BJ12" s="16">
        <f t="shared" si="20"/>
        <v>6.2068965517241378E-2</v>
      </c>
      <c r="BK12" s="16">
        <f t="shared" si="20"/>
        <v>0.26984126984126983</v>
      </c>
      <c r="BL12" s="16">
        <f t="shared" si="20"/>
        <v>0.14285714285714285</v>
      </c>
      <c r="BM12" s="16">
        <f t="shared" si="20"/>
        <v>0.16911764705882354</v>
      </c>
      <c r="BN12" s="16">
        <f t="shared" si="20"/>
        <v>0.14814814814814814</v>
      </c>
      <c r="BO12" s="16">
        <f t="shared" si="20"/>
        <v>0.1951219512195122</v>
      </c>
      <c r="BP12" s="16">
        <f t="shared" si="20"/>
        <v>0.25</v>
      </c>
      <c r="BQ12" s="16">
        <f t="shared" si="20"/>
        <v>0.1487603305785124</v>
      </c>
      <c r="BR12" s="16">
        <f t="shared" si="20"/>
        <v>0.15322580645161291</v>
      </c>
      <c r="BS12" s="16">
        <f t="shared" si="20"/>
        <v>0.13432835820895522</v>
      </c>
      <c r="BT12" s="16">
        <f t="shared" si="20"/>
        <v>0.18320610687022901</v>
      </c>
      <c r="BU12" s="16">
        <f t="shared" si="20"/>
        <v>0.15126050420168066</v>
      </c>
      <c r="BV12" s="16">
        <f t="shared" si="20"/>
        <v>0.10256410256410256</v>
      </c>
      <c r="BW12" s="16">
        <f t="shared" si="20"/>
        <v>0.26530612244897961</v>
      </c>
      <c r="BX12" s="16">
        <f t="shared" si="20"/>
        <v>0.15178571428571427</v>
      </c>
      <c r="BY12" s="16">
        <f t="shared" si="20"/>
        <v>0.14545454545454545</v>
      </c>
      <c r="BZ12" s="16">
        <f t="shared" si="20"/>
        <v>0.18269230769230768</v>
      </c>
      <c r="CA12" s="16">
        <f t="shared" si="20"/>
        <v>0.10989010989010989</v>
      </c>
      <c r="CB12" s="16">
        <f t="shared" si="20"/>
        <v>0.23376623376623376</v>
      </c>
      <c r="CC12" s="16">
        <f t="shared" si="20"/>
        <v>0.25641025641025639</v>
      </c>
      <c r="CD12" s="16">
        <f t="shared" si="20"/>
        <v>0.3</v>
      </c>
      <c r="CE12" s="16">
        <f t="shared" si="20"/>
        <v>0.171875</v>
      </c>
      <c r="CF12" s="16">
        <f t="shared" si="20"/>
        <v>0.17391304347826086</v>
      </c>
      <c r="CG12" s="16">
        <f t="shared" si="20"/>
        <v>0.10294117647058823</v>
      </c>
      <c r="CH12" s="16">
        <f t="shared" si="20"/>
        <v>0.2413793103448276</v>
      </c>
      <c r="CI12" s="16">
        <f t="shared" si="20"/>
        <v>0.23636363636363636</v>
      </c>
      <c r="CJ12" s="16">
        <f t="shared" si="20"/>
        <v>0.17241379310344829</v>
      </c>
      <c r="CK12" s="16">
        <f t="shared" si="20"/>
        <v>0.15254237288135594</v>
      </c>
      <c r="CL12" s="16">
        <f t="shared" si="20"/>
        <v>0.16666666666666666</v>
      </c>
      <c r="CM12" s="16">
        <f t="shared" si="20"/>
        <v>0.17857142857142858</v>
      </c>
      <c r="CN12" s="16">
        <f t="shared" si="20"/>
        <v>0.18867924528301888</v>
      </c>
      <c r="CO12" s="16">
        <f t="shared" si="20"/>
        <v>0.18965517241379309</v>
      </c>
      <c r="CP12" s="16">
        <f t="shared" si="20"/>
        <v>0.17307692307692307</v>
      </c>
      <c r="CQ12" s="16">
        <f t="shared" si="20"/>
        <v>0.15789473684210525</v>
      </c>
      <c r="CR12" s="16">
        <f t="shared" si="20"/>
        <v>0.1111111111111111</v>
      </c>
      <c r="CS12" s="16">
        <f t="shared" si="20"/>
        <v>0.14545454545454545</v>
      </c>
      <c r="CT12" s="16">
        <f t="shared" si="20"/>
        <v>0.21818181818181817</v>
      </c>
      <c r="CU12" s="16">
        <f t="shared" si="20"/>
        <v>0.24444444444444444</v>
      </c>
      <c r="CV12" s="16">
        <f t="shared" si="20"/>
        <v>0.35897435897435898</v>
      </c>
      <c r="CW12" s="16">
        <f t="shared" si="20"/>
        <v>0.25</v>
      </c>
      <c r="CX12" s="16">
        <f t="shared" si="20"/>
        <v>0.3125</v>
      </c>
      <c r="CY12" s="16">
        <f t="shared" si="20"/>
        <v>0.23076923076923078</v>
      </c>
      <c r="CZ12" s="16">
        <f t="shared" si="20"/>
        <v>0.4375</v>
      </c>
      <c r="DA12" s="16">
        <f t="shared" si="20"/>
        <v>0.31428571428571428</v>
      </c>
      <c r="DB12" s="16">
        <f t="shared" si="20"/>
        <v>0.24</v>
      </c>
      <c r="DC12" s="16">
        <f t="shared" si="20"/>
        <v>0.21739130434782608</v>
      </c>
      <c r="DD12" s="16">
        <f t="shared" si="20"/>
        <v>0.42857142857142855</v>
      </c>
      <c r="DE12" s="16">
        <f t="shared" si="20"/>
        <v>0.59090909090909094</v>
      </c>
      <c r="DF12" s="16">
        <f t="shared" si="20"/>
        <v>0.16666666666666666</v>
      </c>
      <c r="DG12" s="16">
        <f t="shared" si="20"/>
        <v>0.2</v>
      </c>
      <c r="DH12" s="16">
        <f t="shared" si="20"/>
        <v>0.17391304347826086</v>
      </c>
      <c r="DI12" s="16">
        <f t="shared" si="20"/>
        <v>0.16</v>
      </c>
      <c r="DJ12" s="16">
        <f t="shared" si="20"/>
        <v>0.40625</v>
      </c>
      <c r="DK12" s="16">
        <f t="shared" si="20"/>
        <v>0.2</v>
      </c>
      <c r="DL12" s="16">
        <f t="shared" si="20"/>
        <v>0.27272727272727271</v>
      </c>
      <c r="DM12" s="16">
        <f t="shared" si="20"/>
        <v>0.33333333333333331</v>
      </c>
      <c r="DN12" s="16">
        <f t="shared" si="20"/>
        <v>0.12</v>
      </c>
      <c r="DO12" s="16">
        <f t="shared" si="20"/>
        <v>0.42307692307692307</v>
      </c>
      <c r="DP12" s="16">
        <f t="shared" si="20"/>
        <v>0.16</v>
      </c>
      <c r="DQ12" s="16">
        <f t="shared" si="20"/>
        <v>0.19047619047619047</v>
      </c>
      <c r="DR12" s="16">
        <f t="shared" si="20"/>
        <v>0.36842105263157893</v>
      </c>
      <c r="DS12" s="16">
        <f t="shared" si="20"/>
        <v>0.34782608695652173</v>
      </c>
      <c r="DT12" s="16">
        <f t="shared" si="20"/>
        <v>0.1</v>
      </c>
      <c r="DU12" s="16">
        <f t="shared" si="20"/>
        <v>9.0909090909090912E-2</v>
      </c>
      <c r="DV12" s="16">
        <f t="shared" si="20"/>
        <v>0.33333333333333331</v>
      </c>
      <c r="DW12" s="16">
        <f t="shared" si="20"/>
        <v>0.2857142857142857</v>
      </c>
      <c r="DX12" s="16">
        <f t="shared" si="20"/>
        <v>0.3888888888888889</v>
      </c>
      <c r="DY12" s="16">
        <f t="shared" si="20"/>
        <v>0.18181818181818182</v>
      </c>
      <c r="DZ12" s="16">
        <f t="shared" si="20"/>
        <v>0.375</v>
      </c>
      <c r="EA12" s="16">
        <f t="shared" si="20"/>
        <v>0.25</v>
      </c>
      <c r="EB12" s="16">
        <f t="shared" si="20"/>
        <v>0.77777777777777779</v>
      </c>
      <c r="EC12" s="16">
        <f t="shared" si="20"/>
        <v>0.25</v>
      </c>
      <c r="ED12" s="16">
        <f t="shared" si="20"/>
        <v>0.16666666666666666</v>
      </c>
      <c r="EE12" s="16">
        <f t="shared" si="20"/>
        <v>0.14285714285714285</v>
      </c>
      <c r="EF12" s="16">
        <f t="shared" si="20"/>
        <v>0.42857142857142855</v>
      </c>
      <c r="EG12" s="16">
        <f t="shared" si="20"/>
        <v>0.5</v>
      </c>
      <c r="EH12" s="16">
        <f t="shared" si="20"/>
        <v>0.47058823529411764</v>
      </c>
      <c r="EI12" s="16">
        <f t="shared" si="20"/>
        <v>0.17391304347826086</v>
      </c>
      <c r="EJ12" s="16">
        <f t="shared" si="20"/>
        <v>0.20833333333333334</v>
      </c>
      <c r="EK12" s="16">
        <f t="shared" si="20"/>
        <v>0.9</v>
      </c>
      <c r="EL12" s="16">
        <f t="shared" si="20"/>
        <v>0.23076923076923078</v>
      </c>
      <c r="EM12" s="16">
        <f t="shared" si="20"/>
        <v>0.5</v>
      </c>
      <c r="EN12" s="16">
        <f t="shared" si="20"/>
        <v>0.42857142857142855</v>
      </c>
      <c r="EO12" s="16">
        <f t="shared" si="20"/>
        <v>5</v>
      </c>
      <c r="EP12" s="16">
        <f t="shared" si="20"/>
        <v>0.2857142857142857</v>
      </c>
      <c r="EQ12" s="16">
        <f t="shared" ref="EQ12:FC12" si="21">EQ10/EQ11</f>
        <v>0.5</v>
      </c>
      <c r="ER12" s="16">
        <f t="shared" si="21"/>
        <v>0.8</v>
      </c>
      <c r="ES12" s="16">
        <f t="shared" si="21"/>
        <v>0.16666666666666666</v>
      </c>
      <c r="ET12" s="16">
        <f t="shared" si="21"/>
        <v>1.3333333333333333</v>
      </c>
      <c r="EU12" s="16">
        <f t="shared" si="21"/>
        <v>0.5</v>
      </c>
      <c r="EV12" s="16">
        <f t="shared" si="21"/>
        <v>0.25</v>
      </c>
      <c r="EW12" s="16">
        <f t="shared" si="21"/>
        <v>0.6</v>
      </c>
      <c r="EX12" s="16">
        <f t="shared" si="21"/>
        <v>0.5</v>
      </c>
      <c r="EY12" s="16">
        <f t="shared" si="21"/>
        <v>5</v>
      </c>
      <c r="EZ12" s="16">
        <f t="shared" si="21"/>
        <v>0</v>
      </c>
      <c r="FA12" s="16">
        <f t="shared" si="21"/>
        <v>0.25</v>
      </c>
      <c r="FB12" s="16" t="e">
        <f t="shared" si="21"/>
        <v>#DIV/0!</v>
      </c>
      <c r="FC12" s="16">
        <f t="shared" si="21"/>
        <v>0.16666666666666666</v>
      </c>
      <c r="FD12" s="16">
        <f t="shared" ref="FD12:FP12" si="22">FD10/FD11</f>
        <v>0.5</v>
      </c>
      <c r="FE12" s="16">
        <f t="shared" si="22"/>
        <v>0.33333333333333331</v>
      </c>
      <c r="FF12" s="16">
        <f t="shared" si="22"/>
        <v>3</v>
      </c>
      <c r="FG12" s="16" t="e">
        <f t="shared" si="22"/>
        <v>#DIV/0!</v>
      </c>
      <c r="FH12" s="16">
        <f t="shared" si="22"/>
        <v>0</v>
      </c>
      <c r="FI12" s="16">
        <f t="shared" si="22"/>
        <v>0</v>
      </c>
      <c r="FJ12" s="16" t="e">
        <f t="shared" si="22"/>
        <v>#DIV/0!</v>
      </c>
      <c r="FK12" s="16">
        <f t="shared" si="22"/>
        <v>0.5</v>
      </c>
      <c r="FL12" s="16" t="e">
        <f t="shared" si="22"/>
        <v>#DIV/0!</v>
      </c>
      <c r="FM12" s="16">
        <f t="shared" si="22"/>
        <v>0.5</v>
      </c>
      <c r="FN12" s="16">
        <f t="shared" si="22"/>
        <v>1</v>
      </c>
      <c r="FO12" s="16">
        <f t="shared" si="22"/>
        <v>0.5</v>
      </c>
      <c r="FP12" s="16" t="e">
        <f t="shared" si="22"/>
        <v>#DIV/0!</v>
      </c>
      <c r="FQ12" s="16" t="e">
        <f t="shared" ref="FQ12:GA12" si="23">FQ10/FQ11</f>
        <v>#DIV/0!</v>
      </c>
      <c r="FR12" s="16">
        <f t="shared" si="23"/>
        <v>0.5</v>
      </c>
      <c r="FS12" s="16">
        <f t="shared" si="23"/>
        <v>0.75</v>
      </c>
      <c r="FT12" s="16" t="e">
        <f t="shared" si="23"/>
        <v>#DIV/0!</v>
      </c>
      <c r="FU12" s="16">
        <f t="shared" si="23"/>
        <v>1</v>
      </c>
      <c r="FV12" s="16">
        <f t="shared" si="23"/>
        <v>0.33333333333333331</v>
      </c>
      <c r="FW12" s="16" t="e">
        <f t="shared" si="23"/>
        <v>#DIV/0!</v>
      </c>
      <c r="FX12" s="16" t="e">
        <f t="shared" si="23"/>
        <v>#DIV/0!</v>
      </c>
      <c r="FY12" s="16" t="e">
        <f t="shared" si="23"/>
        <v>#DIV/0!</v>
      </c>
      <c r="FZ12" s="16" t="e">
        <f t="shared" si="23"/>
        <v>#DIV/0!</v>
      </c>
      <c r="GA12" s="16" t="e">
        <f t="shared" si="23"/>
        <v>#DIV/0!</v>
      </c>
    </row>
    <row r="13" spans="1:183" ht="14.25" customHeight="1" x14ac:dyDescent="0.3">
      <c r="A13" s="18"/>
    </row>
    <row r="14" spans="1:183" ht="14.25" customHeight="1" x14ac:dyDescent="0.35">
      <c r="A14" s="14"/>
      <c r="AE14" s="3">
        <v>40634</v>
      </c>
      <c r="AF14" s="3">
        <v>40664</v>
      </c>
      <c r="AG14" s="3">
        <v>40695</v>
      </c>
      <c r="AH14" s="3">
        <v>40725</v>
      </c>
      <c r="AI14" s="3">
        <v>40756</v>
      </c>
      <c r="AJ14" s="3">
        <v>40787</v>
      </c>
      <c r="AK14" s="3">
        <v>40817</v>
      </c>
      <c r="AL14" s="3">
        <v>40848</v>
      </c>
      <c r="AM14" s="3">
        <v>40878</v>
      </c>
      <c r="AN14" s="3">
        <v>40909</v>
      </c>
      <c r="AO14" s="3">
        <v>40940</v>
      </c>
      <c r="AP14" s="3">
        <v>40969</v>
      </c>
      <c r="AQ14" s="3">
        <v>41000</v>
      </c>
      <c r="AR14" s="3">
        <v>41030</v>
      </c>
      <c r="AS14" s="3">
        <v>41061</v>
      </c>
      <c r="AT14" s="3">
        <v>41091</v>
      </c>
      <c r="AU14" s="3">
        <v>41122</v>
      </c>
      <c r="AV14" s="3">
        <v>41153</v>
      </c>
      <c r="AW14" s="3">
        <v>41183</v>
      </c>
      <c r="AX14" s="3">
        <v>41214</v>
      </c>
      <c r="AY14" s="3">
        <v>41244</v>
      </c>
      <c r="AZ14" s="3">
        <v>41275</v>
      </c>
      <c r="BA14" s="3">
        <v>41306</v>
      </c>
      <c r="BB14" s="3">
        <v>41334</v>
      </c>
      <c r="BC14" s="3">
        <v>41365</v>
      </c>
      <c r="BD14" s="3">
        <v>41395</v>
      </c>
      <c r="BE14" s="3">
        <v>41426</v>
      </c>
      <c r="BF14" s="3">
        <v>41456</v>
      </c>
      <c r="BG14" s="3">
        <v>41487</v>
      </c>
      <c r="BH14" s="3">
        <v>41518</v>
      </c>
      <c r="BI14" s="3">
        <v>41548</v>
      </c>
      <c r="BJ14" s="3">
        <v>41579</v>
      </c>
      <c r="BK14" s="3">
        <v>41609</v>
      </c>
      <c r="BL14" s="3">
        <v>41640</v>
      </c>
      <c r="BM14" s="3">
        <v>41671</v>
      </c>
      <c r="BN14" s="3">
        <v>41699</v>
      </c>
      <c r="BO14" s="3">
        <v>41730</v>
      </c>
      <c r="BP14" s="3">
        <v>41760</v>
      </c>
      <c r="BQ14" s="3">
        <v>41791</v>
      </c>
      <c r="BR14" s="3">
        <v>41821</v>
      </c>
      <c r="BS14" s="3">
        <v>41852</v>
      </c>
      <c r="BT14" s="3">
        <v>41883</v>
      </c>
      <c r="BU14" s="3">
        <v>41913</v>
      </c>
      <c r="BV14" s="3">
        <v>41944</v>
      </c>
      <c r="BW14" s="3">
        <v>41974</v>
      </c>
      <c r="BX14" s="3">
        <v>42005</v>
      </c>
      <c r="BY14" s="3">
        <v>42036</v>
      </c>
      <c r="BZ14" s="3">
        <v>42064</v>
      </c>
      <c r="CA14" s="3">
        <v>42095</v>
      </c>
      <c r="CB14" s="3">
        <v>42125</v>
      </c>
      <c r="CC14" s="3">
        <v>42156</v>
      </c>
      <c r="CD14" s="3">
        <v>42186</v>
      </c>
      <c r="CE14" s="3">
        <v>42217</v>
      </c>
      <c r="CF14" s="3">
        <v>42248</v>
      </c>
      <c r="CG14" s="3">
        <v>42278</v>
      </c>
      <c r="CH14" s="3">
        <v>42309</v>
      </c>
      <c r="CI14" s="3">
        <v>42339</v>
      </c>
      <c r="CJ14" s="3">
        <v>42370</v>
      </c>
      <c r="CK14" s="3">
        <v>42401</v>
      </c>
      <c r="CL14" s="3">
        <v>42430</v>
      </c>
      <c r="CM14" s="3">
        <v>42461</v>
      </c>
      <c r="CN14" s="3">
        <v>42491</v>
      </c>
      <c r="CO14" s="3">
        <v>42522</v>
      </c>
      <c r="CP14" s="3">
        <v>42552</v>
      </c>
      <c r="CQ14" s="3">
        <v>42583</v>
      </c>
      <c r="CR14" s="3">
        <v>42614</v>
      </c>
      <c r="CS14" s="3">
        <v>42644</v>
      </c>
      <c r="CT14" s="3">
        <v>42675</v>
      </c>
      <c r="CU14" s="3">
        <v>42705</v>
      </c>
      <c r="CV14" s="3">
        <v>42736</v>
      </c>
      <c r="CW14" s="3">
        <v>42767</v>
      </c>
      <c r="CX14" s="3">
        <v>42795</v>
      </c>
      <c r="CY14" s="3">
        <v>42826</v>
      </c>
      <c r="CZ14" s="3">
        <v>42856</v>
      </c>
      <c r="DA14" s="3">
        <v>42887</v>
      </c>
      <c r="DB14" s="3">
        <v>42917</v>
      </c>
      <c r="DC14" s="3">
        <v>42948</v>
      </c>
      <c r="DD14" s="3">
        <v>42979</v>
      </c>
      <c r="DE14" s="3">
        <v>43009</v>
      </c>
      <c r="DF14" s="3">
        <v>43040</v>
      </c>
      <c r="DG14" s="3">
        <v>43070</v>
      </c>
      <c r="DH14" s="3">
        <v>43101</v>
      </c>
      <c r="DI14" s="3">
        <v>43132</v>
      </c>
      <c r="DJ14" s="3">
        <v>43160</v>
      </c>
      <c r="DK14" s="3">
        <v>43191</v>
      </c>
      <c r="DL14" s="3">
        <v>43221</v>
      </c>
      <c r="DM14" s="3">
        <v>43252</v>
      </c>
      <c r="DN14" s="3">
        <v>43282</v>
      </c>
      <c r="DO14" s="3">
        <v>43313</v>
      </c>
      <c r="DP14" s="3">
        <v>43344</v>
      </c>
      <c r="DQ14" s="3">
        <v>43374</v>
      </c>
      <c r="DR14" s="3">
        <v>43405</v>
      </c>
      <c r="DS14" s="3">
        <v>43435</v>
      </c>
      <c r="DT14" s="3">
        <v>43466</v>
      </c>
      <c r="DU14" s="3">
        <v>43497</v>
      </c>
      <c r="DV14" s="3">
        <v>43525</v>
      </c>
      <c r="DW14" s="3">
        <v>43556</v>
      </c>
      <c r="DX14" s="3">
        <v>43586</v>
      </c>
      <c r="DY14" s="3">
        <v>43617</v>
      </c>
      <c r="DZ14" s="3">
        <v>43647</v>
      </c>
      <c r="EA14" s="3">
        <v>43678</v>
      </c>
      <c r="EB14" s="3">
        <v>43709</v>
      </c>
      <c r="EC14" s="3">
        <v>43739</v>
      </c>
      <c r="ED14" s="3">
        <v>43770</v>
      </c>
      <c r="EE14" s="3">
        <v>43800</v>
      </c>
      <c r="EF14" s="3">
        <v>43831</v>
      </c>
      <c r="EG14" s="3">
        <v>43862</v>
      </c>
      <c r="EH14" s="3">
        <v>43891</v>
      </c>
      <c r="EI14" s="3">
        <v>43922</v>
      </c>
      <c r="EJ14" s="3">
        <v>43952</v>
      </c>
      <c r="EK14" s="3">
        <v>43983</v>
      </c>
      <c r="EL14" s="3">
        <v>44013</v>
      </c>
      <c r="EM14" s="3">
        <v>44044</v>
      </c>
      <c r="EN14" s="3">
        <v>44075</v>
      </c>
      <c r="EO14" s="3">
        <v>44105</v>
      </c>
      <c r="EP14" s="3">
        <v>44136</v>
      </c>
      <c r="EQ14" s="3">
        <v>44166</v>
      </c>
      <c r="ER14" s="3">
        <v>44197</v>
      </c>
      <c r="ES14" s="3">
        <v>44228</v>
      </c>
      <c r="ET14" s="3">
        <v>44256</v>
      </c>
      <c r="EU14" s="3">
        <v>44287</v>
      </c>
      <c r="EV14" s="3">
        <v>44317</v>
      </c>
      <c r="EW14" s="3">
        <v>44348</v>
      </c>
      <c r="EX14" s="3">
        <v>44378</v>
      </c>
      <c r="EY14" s="3">
        <v>44409</v>
      </c>
      <c r="EZ14" s="3">
        <v>44440</v>
      </c>
      <c r="FA14" s="3">
        <v>44470</v>
      </c>
      <c r="FB14" s="3">
        <v>44501</v>
      </c>
      <c r="FC14" s="3">
        <v>44531</v>
      </c>
      <c r="FD14" s="3">
        <v>44562</v>
      </c>
      <c r="FE14" s="3">
        <v>44593</v>
      </c>
      <c r="FF14" s="3">
        <v>44621</v>
      </c>
      <c r="FG14" s="3">
        <v>44652</v>
      </c>
      <c r="FH14" s="3">
        <v>44682</v>
      </c>
      <c r="FI14" s="3">
        <v>44713</v>
      </c>
      <c r="FJ14" s="3">
        <v>44743</v>
      </c>
      <c r="FK14" s="3">
        <v>44774</v>
      </c>
      <c r="FL14" s="3">
        <v>44805</v>
      </c>
      <c r="FM14" s="3">
        <v>44835</v>
      </c>
      <c r="FN14" s="3">
        <v>44866</v>
      </c>
      <c r="FO14" s="3">
        <v>44896</v>
      </c>
      <c r="FP14" s="3">
        <v>44927</v>
      </c>
      <c r="FQ14" s="3">
        <v>44958</v>
      </c>
      <c r="FR14" s="3">
        <v>44986</v>
      </c>
      <c r="FS14" s="3">
        <v>45017</v>
      </c>
      <c r="FT14" s="3">
        <v>45047</v>
      </c>
      <c r="FU14" s="3">
        <v>45078</v>
      </c>
      <c r="FV14" s="3">
        <v>45108</v>
      </c>
      <c r="FW14" s="3">
        <v>45139</v>
      </c>
      <c r="FX14" s="3">
        <v>45170</v>
      </c>
      <c r="FY14" s="3">
        <v>45200</v>
      </c>
      <c r="FZ14" s="3">
        <v>45231</v>
      </c>
      <c r="GA14" s="3">
        <v>45261</v>
      </c>
    </row>
    <row r="15" spans="1:183" ht="14.25" customHeight="1" x14ac:dyDescent="0.35">
      <c r="A15" s="15" t="s">
        <v>39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5" t="s">
        <v>39</v>
      </c>
      <c r="AE15" s="13">
        <f>'Raw Data'!CR88</f>
        <v>190</v>
      </c>
      <c r="AF15" s="13">
        <f>'Raw Data'!CS88</f>
        <v>173</v>
      </c>
      <c r="AG15" s="13">
        <f>'Raw Data'!CT88</f>
        <v>177</v>
      </c>
      <c r="AH15" s="13">
        <f>'Raw Data'!CU88</f>
        <v>178</v>
      </c>
      <c r="AI15" s="13">
        <f>'Raw Data'!CV88</f>
        <v>175</v>
      </c>
      <c r="AJ15" s="13">
        <f>'Raw Data'!CW88</f>
        <v>169</v>
      </c>
      <c r="AK15" s="13">
        <f>'Raw Data'!CX88</f>
        <v>186</v>
      </c>
      <c r="AL15" s="13">
        <f>'Raw Data'!CY88</f>
        <v>120</v>
      </c>
      <c r="AM15" s="13">
        <f>'Raw Data'!CZ88</f>
        <v>152</v>
      </c>
      <c r="AN15" s="13">
        <f>'Raw Data'!DA88</f>
        <v>126</v>
      </c>
      <c r="AO15" s="13">
        <f>'Raw Data'!DB88</f>
        <v>150</v>
      </c>
      <c r="AP15" s="13">
        <f>'Raw Data'!DC88</f>
        <v>162</v>
      </c>
      <c r="AQ15" s="13">
        <f>'Raw Data'!DD88</f>
        <v>160</v>
      </c>
      <c r="AR15" s="13">
        <f>'Raw Data'!DE88</f>
        <v>161</v>
      </c>
      <c r="AS15" s="13">
        <f>'Raw Data'!DF88</f>
        <v>153</v>
      </c>
      <c r="AT15" s="13">
        <f>'Raw Data'!DG88</f>
        <v>145</v>
      </c>
      <c r="AU15" s="13">
        <f>'Raw Data'!DH88</f>
        <v>129</v>
      </c>
      <c r="AV15" s="13">
        <f>'Raw Data'!DI88</f>
        <v>127</v>
      </c>
      <c r="AW15" s="13">
        <f>'Raw Data'!DJ88</f>
        <v>132</v>
      </c>
      <c r="AX15" s="13">
        <f>'Raw Data'!DK88</f>
        <v>132</v>
      </c>
      <c r="AY15" s="13">
        <f>'Raw Data'!DL88</f>
        <v>134</v>
      </c>
      <c r="AZ15" s="13">
        <f>'Raw Data'!DM88</f>
        <v>133</v>
      </c>
      <c r="BA15" s="13">
        <f>'Raw Data'!DN88</f>
        <v>139</v>
      </c>
      <c r="BB15" s="13">
        <f>'Raw Data'!DO88</f>
        <v>136</v>
      </c>
      <c r="BC15" s="13">
        <f>'Raw Data'!DP88</f>
        <v>132</v>
      </c>
      <c r="BD15" s="13">
        <f>'Raw Data'!DQ88</f>
        <v>120</v>
      </c>
      <c r="BE15" s="13">
        <f>'Raw Data'!DR88</f>
        <v>105</v>
      </c>
      <c r="BF15" s="13">
        <f>'Raw Data'!DS88</f>
        <v>98</v>
      </c>
      <c r="BG15" s="13">
        <f>'Raw Data'!DT88</f>
        <v>93</v>
      </c>
      <c r="BH15" s="13">
        <f>'Raw Data'!DU88</f>
        <v>89</v>
      </c>
      <c r="BI15" s="13">
        <f>'Raw Data'!DV88</f>
        <v>91</v>
      </c>
      <c r="BJ15" s="13">
        <f>'Raw Data'!DW88</f>
        <v>87</v>
      </c>
      <c r="BK15" s="13">
        <f>'Raw Data'!DX88</f>
        <v>78</v>
      </c>
      <c r="BL15" s="13">
        <f>'Raw Data'!DY88</f>
        <v>91</v>
      </c>
      <c r="BM15" s="13">
        <f>'Raw Data'!DZ88</f>
        <v>96</v>
      </c>
      <c r="BN15" s="13">
        <f>'Raw Data'!EA88</f>
        <v>91</v>
      </c>
      <c r="BO15" s="13">
        <f>'Raw Data'!EB88</f>
        <v>86</v>
      </c>
      <c r="BP15" s="13">
        <f>'Raw Data'!EC88</f>
        <v>85</v>
      </c>
      <c r="BQ15" s="13">
        <f>'Raw Data'!ED88</f>
        <v>80</v>
      </c>
      <c r="BR15" s="13">
        <f>'Raw Data'!EE88</f>
        <v>84</v>
      </c>
      <c r="BS15" s="13">
        <f>'Raw Data'!EF88</f>
        <v>87</v>
      </c>
      <c r="BT15" s="13">
        <f>'Raw Data'!EG88</f>
        <v>85</v>
      </c>
      <c r="BU15" s="13">
        <f>'Raw Data'!EH88</f>
        <v>83</v>
      </c>
      <c r="BV15" s="13">
        <f>'Raw Data'!EI88</f>
        <v>87</v>
      </c>
      <c r="BW15" s="13">
        <f>'Raw Data'!EJ88</f>
        <v>66</v>
      </c>
      <c r="BX15" s="13">
        <f>'Raw Data'!EK88</f>
        <v>80</v>
      </c>
      <c r="BY15" s="13">
        <f>'Raw Data'!EL88</f>
        <v>82</v>
      </c>
      <c r="BZ15" s="13">
        <f>'Raw Data'!EM88</f>
        <v>82</v>
      </c>
      <c r="CA15" s="13">
        <f>'Raw Data'!EN88</f>
        <v>74</v>
      </c>
      <c r="CB15" s="13">
        <f>'Raw Data'!EO88</f>
        <v>57</v>
      </c>
      <c r="CC15" s="13">
        <f>'Raw Data'!EP88</f>
        <v>54</v>
      </c>
      <c r="CD15" s="13">
        <f>'Raw Data'!EQ88</f>
        <v>52</v>
      </c>
      <c r="CE15" s="13">
        <f>'Raw Data'!ER88</f>
        <v>46</v>
      </c>
      <c r="CF15" s="13">
        <f>'Raw Data'!ES88</f>
        <v>46</v>
      </c>
      <c r="CG15" s="13">
        <f>'Raw Data'!ET88</f>
        <v>46</v>
      </c>
      <c r="CH15" s="13">
        <f>'Raw Data'!EU88</f>
        <v>39</v>
      </c>
      <c r="CI15" s="13">
        <f>'Raw Data'!EV88</f>
        <v>35</v>
      </c>
      <c r="CJ15" s="13">
        <f>'Raw Data'!EW88</f>
        <v>36</v>
      </c>
      <c r="CK15" s="13">
        <f>'Raw Data'!EX88</f>
        <v>36</v>
      </c>
      <c r="CL15" s="13">
        <f>'Raw Data'!EY88</f>
        <v>32</v>
      </c>
      <c r="CM15" s="13">
        <f>'Raw Data'!EZ88</f>
        <v>31</v>
      </c>
      <c r="CN15" s="13">
        <f>'Raw Data'!FA88</f>
        <v>30</v>
      </c>
      <c r="CO15" s="13">
        <f>'Raw Data'!FB88</f>
        <v>32</v>
      </c>
      <c r="CP15" s="13">
        <f>'Raw Data'!FC88</f>
        <v>30</v>
      </c>
      <c r="CQ15" s="13">
        <f>'Raw Data'!FD88</f>
        <v>34</v>
      </c>
      <c r="CR15" s="13">
        <f>'Raw Data'!FE88</f>
        <v>17</v>
      </c>
      <c r="CS15" s="13">
        <f>'Raw Data'!FF88</f>
        <v>30</v>
      </c>
      <c r="CT15" s="13">
        <f>'Raw Data'!FG88</f>
        <v>31</v>
      </c>
      <c r="CU15" s="13">
        <f>'Raw Data'!FH88</f>
        <v>22</v>
      </c>
      <c r="CV15" s="13">
        <f>'Raw Data'!FI88</f>
        <v>18</v>
      </c>
      <c r="CW15" s="13">
        <f>'Raw Data'!FJ88</f>
        <v>22</v>
      </c>
      <c r="CX15" s="13">
        <f>'Raw Data'!FK88</f>
        <v>18</v>
      </c>
      <c r="CY15" s="13">
        <f>'Raw Data'!FL88</f>
        <v>15</v>
      </c>
      <c r="CZ15" s="13">
        <f>'Raw Data'!FM88</f>
        <v>18</v>
      </c>
      <c r="DA15" s="13">
        <f>'Raw Data'!FN88</f>
        <v>19</v>
      </c>
      <c r="DB15" s="13">
        <f>'Raw Data'!FO88</f>
        <v>15</v>
      </c>
      <c r="DC15" s="13">
        <f>'Raw Data'!FP88</f>
        <v>10</v>
      </c>
      <c r="DD15" s="13">
        <f>'Raw Data'!FQ88</f>
        <v>10</v>
      </c>
      <c r="DE15" s="13">
        <f>'Raw Data'!FR88</f>
        <v>7</v>
      </c>
      <c r="DF15" s="13">
        <f>'Raw Data'!FS88</f>
        <v>8</v>
      </c>
      <c r="DG15" s="13">
        <f>'Raw Data'!FT88</f>
        <v>10</v>
      </c>
      <c r="DH15" s="13">
        <f>'Raw Data'!FU88</f>
        <v>7</v>
      </c>
      <c r="DI15" s="13">
        <f>'Raw Data'!FV88</f>
        <v>9</v>
      </c>
      <c r="DJ15" s="13">
        <f>'Raw Data'!FW88</f>
        <v>13</v>
      </c>
      <c r="DK15" s="13">
        <f>'Raw Data'!FX88</f>
        <v>8</v>
      </c>
      <c r="DL15" s="13">
        <f>'Raw Data'!FY88</f>
        <v>7</v>
      </c>
      <c r="DM15" s="13">
        <f>'Raw Data'!FZ88</f>
        <v>4</v>
      </c>
      <c r="DN15" s="13">
        <f>'Raw Data'!GA88</f>
        <v>9</v>
      </c>
      <c r="DO15" s="13">
        <f>'Raw Data'!GB88</f>
        <v>12</v>
      </c>
      <c r="DP15" s="13">
        <f>'Raw Data'!GC88</f>
        <v>10</v>
      </c>
      <c r="DQ15" s="13">
        <f>'Raw Data'!GD88</f>
        <v>9</v>
      </c>
      <c r="DR15" s="13">
        <f>'Raw Data'!GE88</f>
        <v>6</v>
      </c>
      <c r="DS15" s="13">
        <f>'Raw Data'!GF88</f>
        <v>7</v>
      </c>
      <c r="DT15" s="13">
        <f>'Raw Data'!GG88</f>
        <v>4</v>
      </c>
      <c r="DU15" s="13">
        <f>'Raw Data'!GH88</f>
        <v>6</v>
      </c>
      <c r="DV15" s="13">
        <f>'Raw Data'!GI88</f>
        <v>6</v>
      </c>
      <c r="DW15" s="13">
        <f>'Raw Data'!GJ88</f>
        <v>8</v>
      </c>
      <c r="DX15" s="13">
        <f>'Raw Data'!GK88</f>
        <v>8</v>
      </c>
      <c r="DY15" s="13">
        <f>'Raw Data'!GL88</f>
        <v>4</v>
      </c>
      <c r="DZ15" s="13">
        <f>'Raw Data'!GM88</f>
        <v>5</v>
      </c>
      <c r="EA15" s="13">
        <f>'Raw Data'!GN88</f>
        <v>7</v>
      </c>
      <c r="EB15" s="13">
        <f>'Raw Data'!GO88</f>
        <v>4</v>
      </c>
      <c r="EC15" s="13">
        <f>'Raw Data'!GP88</f>
        <v>5</v>
      </c>
      <c r="ED15" s="13">
        <f>'Raw Data'!GQ88</f>
        <v>5</v>
      </c>
      <c r="EE15" s="13">
        <f>'Raw Data'!GR88</f>
        <v>5</v>
      </c>
      <c r="EF15" s="13">
        <f>'Raw Data'!GS88</f>
        <v>7</v>
      </c>
      <c r="EG15" s="13">
        <f>'Raw Data'!GT88</f>
        <v>6</v>
      </c>
      <c r="EH15" s="13">
        <f>'Raw Data'!GU88</f>
        <v>8</v>
      </c>
      <c r="EI15" s="13">
        <f>'Raw Data'!GV88</f>
        <v>11</v>
      </c>
      <c r="EJ15" s="13">
        <f>'Raw Data'!GW88</f>
        <v>10</v>
      </c>
      <c r="EK15" s="13">
        <f>'Raw Data'!GX88</f>
        <v>3</v>
      </c>
      <c r="EL15" s="13">
        <f>'Raw Data'!GY88</f>
        <v>6</v>
      </c>
      <c r="EM15" s="13">
        <f>'Raw Data'!GZ88</f>
        <v>6</v>
      </c>
      <c r="EN15" s="13">
        <f>'Raw Data'!HA88</f>
        <v>5</v>
      </c>
      <c r="EO15" s="13">
        <f>'Raw Data'!HB88</f>
        <v>1</v>
      </c>
      <c r="EP15" s="13">
        <f>'Raw Data'!HC88</f>
        <v>4</v>
      </c>
      <c r="EQ15" s="13">
        <f>'Raw Data'!HD88</f>
        <v>3</v>
      </c>
      <c r="ER15" s="13">
        <f>'Raw Data'!HE88</f>
        <v>4</v>
      </c>
      <c r="ES15" s="13">
        <f>'Raw Data'!HF88</f>
        <v>5</v>
      </c>
      <c r="ET15" s="13">
        <f>'Raw Data'!HG88</f>
        <v>3</v>
      </c>
      <c r="EU15" s="13">
        <f>'Raw Data'!HH88</f>
        <v>3</v>
      </c>
      <c r="EV15" s="13">
        <f>'Raw Data'!HI88</f>
        <v>2</v>
      </c>
      <c r="EW15" s="13">
        <f>'Raw Data'!HJ88</f>
        <v>2</v>
      </c>
      <c r="EX15" s="13">
        <f>'Raw Data'!HK88</f>
        <v>2</v>
      </c>
      <c r="EY15" s="13">
        <f>'Raw Data'!HL88</f>
        <v>1</v>
      </c>
      <c r="EZ15" s="13">
        <f>'Raw Data'!HM88</f>
        <v>2</v>
      </c>
      <c r="FA15" s="13">
        <f>'Raw Data'!HN88</f>
        <v>2</v>
      </c>
      <c r="FB15" s="13">
        <f>'Raw Data'!HO88</f>
        <v>0</v>
      </c>
      <c r="FC15" s="13">
        <f>'Raw Data'!HP88</f>
        <v>3</v>
      </c>
      <c r="FD15" s="13">
        <f>'Raw Data'!HQ88</f>
        <v>2</v>
      </c>
      <c r="FE15" s="13">
        <f>'Raw Data'!HR88</f>
        <v>0</v>
      </c>
      <c r="FF15" s="13">
        <f>'Raw Data'!HS88</f>
        <v>1</v>
      </c>
      <c r="FG15" s="13">
        <f>'Raw Data'!HT88</f>
        <v>0</v>
      </c>
      <c r="FH15" s="13">
        <f>'Raw Data'!HU88</f>
        <v>0</v>
      </c>
      <c r="FI15" s="13">
        <f>'Raw Data'!HV88</f>
        <v>0</v>
      </c>
      <c r="FJ15" s="13">
        <f>'Raw Data'!HW88</f>
        <v>0</v>
      </c>
      <c r="FK15" s="13">
        <f>'Raw Data'!HX88</f>
        <v>0</v>
      </c>
      <c r="FL15" s="13">
        <f>'Raw Data'!HY88</f>
        <v>0</v>
      </c>
      <c r="FM15" s="13">
        <f>'Raw Data'!HZ88</f>
        <v>0</v>
      </c>
      <c r="FN15" s="13">
        <f>'Raw Data'!IA88</f>
        <v>0</v>
      </c>
      <c r="FO15" s="13">
        <f>'Raw Data'!IB88</f>
        <v>0</v>
      </c>
      <c r="FP15" s="13">
        <f>'Raw Data'!IC88</f>
        <v>0</v>
      </c>
      <c r="FQ15" s="13">
        <f>'Raw Data'!ID88</f>
        <v>0</v>
      </c>
      <c r="FR15" s="13">
        <f>'Raw Data'!IE88</f>
        <v>0</v>
      </c>
      <c r="FS15" s="13">
        <f>'Raw Data'!IF88</f>
        <v>0</v>
      </c>
      <c r="FT15" s="13">
        <f>'Raw Data'!IG88</f>
        <v>0</v>
      </c>
      <c r="FU15" s="13">
        <f>'Raw Data'!IH88</f>
        <v>0</v>
      </c>
      <c r="FV15" s="13">
        <f>'Raw Data'!II88</f>
        <v>0</v>
      </c>
      <c r="FW15" s="13">
        <f>'Raw Data'!IJ88</f>
        <v>0</v>
      </c>
      <c r="FX15" s="13">
        <f>'Raw Data'!IK88</f>
        <v>0</v>
      </c>
      <c r="FY15" s="13">
        <f>'Raw Data'!IL88</f>
        <v>0</v>
      </c>
      <c r="FZ15" s="13">
        <f>'Raw Data'!IM88</f>
        <v>0</v>
      </c>
      <c r="GA15" s="13">
        <f>'Raw Data'!IN88</f>
        <v>0</v>
      </c>
    </row>
    <row r="16" spans="1:183" ht="28.5" customHeight="1" x14ac:dyDescent="0.35">
      <c r="A16" s="15" t="s">
        <v>40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5" t="s">
        <v>40</v>
      </c>
      <c r="AE16" s="13">
        <f>'Raw Data'!CR89</f>
        <v>83</v>
      </c>
      <c r="AF16" s="13">
        <f>'Raw Data'!CS89</f>
        <v>78</v>
      </c>
      <c r="AG16" s="13">
        <f>'Raw Data'!CT89</f>
        <v>71</v>
      </c>
      <c r="AH16" s="13">
        <f>'Raw Data'!CU89</f>
        <v>61</v>
      </c>
      <c r="AI16" s="13">
        <f>'Raw Data'!CV89</f>
        <v>69</v>
      </c>
      <c r="AJ16" s="13">
        <f>'Raw Data'!CW89</f>
        <v>60</v>
      </c>
      <c r="AK16" s="13">
        <f>'Raw Data'!CX89</f>
        <v>65</v>
      </c>
      <c r="AL16" s="13">
        <f>'Raw Data'!CY89</f>
        <v>62</v>
      </c>
      <c r="AM16" s="13">
        <f>'Raw Data'!CZ89</f>
        <v>85</v>
      </c>
      <c r="AN16" s="13">
        <f>'Raw Data'!DA89</f>
        <v>75</v>
      </c>
      <c r="AO16" s="13">
        <f>'Raw Data'!DB89</f>
        <v>78</v>
      </c>
      <c r="AP16" s="13">
        <f>'Raw Data'!DC89</f>
        <v>74</v>
      </c>
      <c r="AQ16" s="13">
        <f>'Raw Data'!DD89</f>
        <v>82</v>
      </c>
      <c r="AR16" s="13">
        <f>'Raw Data'!DE89</f>
        <v>69</v>
      </c>
      <c r="AS16" s="13">
        <f>'Raw Data'!DF89</f>
        <v>68</v>
      </c>
      <c r="AT16" s="13">
        <f>'Raw Data'!DG89</f>
        <v>60</v>
      </c>
      <c r="AU16" s="13">
        <f>'Raw Data'!DH89</f>
        <v>56</v>
      </c>
      <c r="AV16" s="13">
        <f>'Raw Data'!DI89</f>
        <v>61</v>
      </c>
      <c r="AW16" s="13">
        <f>'Raw Data'!DJ89</f>
        <v>64</v>
      </c>
      <c r="AX16" s="13">
        <f>'Raw Data'!DK89</f>
        <v>80</v>
      </c>
      <c r="AY16" s="13">
        <f>'Raw Data'!DL89</f>
        <v>84</v>
      </c>
      <c r="AZ16" s="13">
        <f>'Raw Data'!DM89</f>
        <v>67</v>
      </c>
      <c r="BA16" s="13">
        <f>'Raw Data'!DN89</f>
        <v>63</v>
      </c>
      <c r="BB16" s="13">
        <f>'Raw Data'!DO89</f>
        <v>56</v>
      </c>
      <c r="BC16" s="13">
        <f>'Raw Data'!DP89</f>
        <v>60</v>
      </c>
      <c r="BD16" s="13">
        <f>'Raw Data'!DQ89</f>
        <v>58</v>
      </c>
      <c r="BE16" s="13">
        <f>'Raw Data'!DR89</f>
        <v>51</v>
      </c>
      <c r="BF16" s="13">
        <f>'Raw Data'!DS89</f>
        <v>47</v>
      </c>
      <c r="BG16" s="13">
        <f>'Raw Data'!DT89</f>
        <v>40</v>
      </c>
      <c r="BH16" s="13">
        <f>'Raw Data'!DU89</f>
        <v>53</v>
      </c>
      <c r="BI16" s="13">
        <f>'Raw Data'!DV89</f>
        <v>56</v>
      </c>
      <c r="BJ16" s="13">
        <f>'Raw Data'!DW89</f>
        <v>58</v>
      </c>
      <c r="BK16" s="13">
        <f>'Raw Data'!DX89</f>
        <v>48</v>
      </c>
      <c r="BL16" s="13">
        <f>'Raw Data'!DY89</f>
        <v>42</v>
      </c>
      <c r="BM16" s="13">
        <f>'Raw Data'!DZ89</f>
        <v>40</v>
      </c>
      <c r="BN16" s="13">
        <f>'Raw Data'!EA89</f>
        <v>44</v>
      </c>
      <c r="BO16" s="13">
        <f>'Raw Data'!EB89</f>
        <v>37</v>
      </c>
      <c r="BP16" s="13">
        <f>'Raw Data'!EC89</f>
        <v>39</v>
      </c>
      <c r="BQ16" s="13">
        <f>'Raw Data'!ED89</f>
        <v>41</v>
      </c>
      <c r="BR16" s="13">
        <f>'Raw Data'!EE89</f>
        <v>40</v>
      </c>
      <c r="BS16" s="13">
        <f>'Raw Data'!EF89</f>
        <v>47</v>
      </c>
      <c r="BT16" s="13">
        <f>'Raw Data'!EG89</f>
        <v>46</v>
      </c>
      <c r="BU16" s="13">
        <f>'Raw Data'!EH89</f>
        <v>36</v>
      </c>
      <c r="BV16" s="13">
        <f>'Raw Data'!EI89</f>
        <v>30</v>
      </c>
      <c r="BW16" s="13">
        <f>'Raw Data'!EJ89</f>
        <v>32</v>
      </c>
      <c r="BX16" s="13">
        <f>'Raw Data'!EK89</f>
        <v>32</v>
      </c>
      <c r="BY16" s="13">
        <f>'Raw Data'!EL89</f>
        <v>28</v>
      </c>
      <c r="BZ16" s="13">
        <f>'Raw Data'!EM89</f>
        <v>22</v>
      </c>
      <c r="CA16" s="13">
        <f>'Raw Data'!EN89</f>
        <v>17</v>
      </c>
      <c r="CB16" s="13">
        <f>'Raw Data'!EO89</f>
        <v>20</v>
      </c>
      <c r="CC16" s="13">
        <f>'Raw Data'!EP89</f>
        <v>24</v>
      </c>
      <c r="CD16" s="13">
        <f>'Raw Data'!EQ89</f>
        <v>18</v>
      </c>
      <c r="CE16" s="13">
        <f>'Raw Data'!ER89</f>
        <v>18</v>
      </c>
      <c r="CF16" s="13">
        <f>'Raw Data'!ES89</f>
        <v>23</v>
      </c>
      <c r="CG16" s="13">
        <f>'Raw Data'!ET89</f>
        <v>22</v>
      </c>
      <c r="CH16" s="13">
        <f>'Raw Data'!EU89</f>
        <v>19</v>
      </c>
      <c r="CI16" s="13">
        <f>'Raw Data'!EV89</f>
        <v>20</v>
      </c>
      <c r="CJ16" s="13">
        <f>'Raw Data'!EW89</f>
        <v>22</v>
      </c>
      <c r="CK16" s="13">
        <f>'Raw Data'!EX89</f>
        <v>23</v>
      </c>
      <c r="CL16" s="13">
        <f>'Raw Data'!EY89</f>
        <v>22</v>
      </c>
      <c r="CM16" s="13">
        <f>'Raw Data'!EZ89</f>
        <v>25</v>
      </c>
      <c r="CN16" s="13">
        <f>'Raw Data'!FA89</f>
        <v>23</v>
      </c>
      <c r="CO16" s="13">
        <f>'Raw Data'!FB89</f>
        <v>26</v>
      </c>
      <c r="CP16" s="13">
        <f>'Raw Data'!FC89</f>
        <v>22</v>
      </c>
      <c r="CQ16" s="13">
        <f>'Raw Data'!FD89</f>
        <v>23</v>
      </c>
      <c r="CR16" s="13">
        <f>'Raw Data'!FE89</f>
        <v>19</v>
      </c>
      <c r="CS16" s="13">
        <f>'Raw Data'!FF89</f>
        <v>25</v>
      </c>
      <c r="CT16" s="13">
        <f>'Raw Data'!FG89</f>
        <v>24</v>
      </c>
      <c r="CU16" s="13">
        <f>'Raw Data'!FH89</f>
        <v>23</v>
      </c>
      <c r="CV16" s="13">
        <f>'Raw Data'!FI89</f>
        <v>21</v>
      </c>
      <c r="CW16" s="13">
        <f>'Raw Data'!FJ89</f>
        <v>18</v>
      </c>
      <c r="CX16" s="13">
        <f>'Raw Data'!FK89</f>
        <v>14</v>
      </c>
      <c r="CY16" s="13">
        <f>'Raw Data'!FL89</f>
        <v>11</v>
      </c>
      <c r="CZ16" s="13">
        <f>'Raw Data'!FM89</f>
        <v>14</v>
      </c>
      <c r="DA16" s="13">
        <f>'Raw Data'!FN89</f>
        <v>16</v>
      </c>
      <c r="DB16" s="13">
        <f>'Raw Data'!FO89</f>
        <v>10</v>
      </c>
      <c r="DC16" s="13">
        <f>'Raw Data'!FP89</f>
        <v>13</v>
      </c>
      <c r="DD16" s="13">
        <f>'Raw Data'!FQ89</f>
        <v>11</v>
      </c>
      <c r="DE16" s="13">
        <f>'Raw Data'!FR89</f>
        <v>15</v>
      </c>
      <c r="DF16" s="13">
        <f>'Raw Data'!FS89</f>
        <v>16</v>
      </c>
      <c r="DG16" s="13">
        <f>'Raw Data'!FT89</f>
        <v>20</v>
      </c>
      <c r="DH16" s="13">
        <f>'Raw Data'!FU89</f>
        <v>16</v>
      </c>
      <c r="DI16" s="13">
        <f>'Raw Data'!FV89</f>
        <v>16</v>
      </c>
      <c r="DJ16" s="13">
        <f>'Raw Data'!FW89</f>
        <v>19</v>
      </c>
      <c r="DK16" s="13">
        <f>'Raw Data'!FX89</f>
        <v>17</v>
      </c>
      <c r="DL16" s="13">
        <f>'Raw Data'!FY89</f>
        <v>15</v>
      </c>
      <c r="DM16" s="13">
        <f>'Raw Data'!FZ89</f>
        <v>14</v>
      </c>
      <c r="DN16" s="13">
        <f>'Raw Data'!GA89</f>
        <v>16</v>
      </c>
      <c r="DO16" s="13">
        <f>'Raw Data'!GB89</f>
        <v>14</v>
      </c>
      <c r="DP16" s="13">
        <f>'Raw Data'!GC89</f>
        <v>15</v>
      </c>
      <c r="DQ16" s="13">
        <f>'Raw Data'!GD89</f>
        <v>12</v>
      </c>
      <c r="DR16" s="13">
        <f>'Raw Data'!GE89</f>
        <v>13</v>
      </c>
      <c r="DS16" s="13">
        <f>'Raw Data'!GF89</f>
        <v>16</v>
      </c>
      <c r="DT16" s="13">
        <f>'Raw Data'!GG89</f>
        <v>16</v>
      </c>
      <c r="DU16" s="13">
        <f>'Raw Data'!GH89</f>
        <v>16</v>
      </c>
      <c r="DV16" s="13">
        <f>'Raw Data'!GI89</f>
        <v>12</v>
      </c>
      <c r="DW16" s="13">
        <f>'Raw Data'!GJ89</f>
        <v>13</v>
      </c>
      <c r="DX16" s="13">
        <f>'Raw Data'!GK89</f>
        <v>10</v>
      </c>
      <c r="DY16" s="13">
        <f>'Raw Data'!GL89</f>
        <v>7</v>
      </c>
      <c r="DZ16" s="13">
        <f>'Raw Data'!GM89</f>
        <v>11</v>
      </c>
      <c r="EA16" s="13">
        <f>'Raw Data'!GN89</f>
        <v>13</v>
      </c>
      <c r="EB16" s="13">
        <f>'Raw Data'!GO89</f>
        <v>5</v>
      </c>
      <c r="EC16" s="13">
        <f>'Raw Data'!GP89</f>
        <v>15</v>
      </c>
      <c r="ED16" s="13">
        <f>'Raw Data'!GQ89</f>
        <v>19</v>
      </c>
      <c r="EE16" s="13">
        <f>'Raw Data'!GR89</f>
        <v>16</v>
      </c>
      <c r="EF16" s="13">
        <f>'Raw Data'!GS89</f>
        <v>14</v>
      </c>
      <c r="EG16" s="13">
        <f>'Raw Data'!GT89</f>
        <v>10</v>
      </c>
      <c r="EH16" s="13">
        <f>'Raw Data'!GU89</f>
        <v>9</v>
      </c>
      <c r="EI16" s="13">
        <f>'Raw Data'!GV89</f>
        <v>12</v>
      </c>
      <c r="EJ16" s="13">
        <f>'Raw Data'!GW89</f>
        <v>14</v>
      </c>
      <c r="EK16" s="13">
        <f>'Raw Data'!GX89</f>
        <v>7</v>
      </c>
      <c r="EL16" s="13">
        <f>'Raw Data'!GY89</f>
        <v>7</v>
      </c>
      <c r="EM16" s="13">
        <f>'Raw Data'!GZ89</f>
        <v>4</v>
      </c>
      <c r="EN16" s="13">
        <f>'Raw Data'!HA89</f>
        <v>2</v>
      </c>
      <c r="EO16" s="13">
        <f>'Raw Data'!HB89</f>
        <v>0</v>
      </c>
      <c r="EP16" s="13">
        <f>'Raw Data'!HC89</f>
        <v>3</v>
      </c>
      <c r="EQ16" s="13">
        <f>'Raw Data'!HD89</f>
        <v>3</v>
      </c>
      <c r="ER16" s="13">
        <f>'Raw Data'!HE89</f>
        <v>1</v>
      </c>
      <c r="ES16" s="13">
        <f>'Raw Data'!HF89</f>
        <v>1</v>
      </c>
      <c r="ET16" s="13">
        <f>'Raw Data'!HG89</f>
        <v>0</v>
      </c>
      <c r="EU16" s="13">
        <f>'Raw Data'!HH89</f>
        <v>1</v>
      </c>
      <c r="EV16" s="13">
        <f>'Raw Data'!HI89</f>
        <v>2</v>
      </c>
      <c r="EW16" s="13">
        <f>'Raw Data'!HJ89</f>
        <v>3</v>
      </c>
      <c r="EX16" s="13">
        <f>'Raw Data'!HK89</f>
        <v>2</v>
      </c>
      <c r="EY16" s="13">
        <f>'Raw Data'!HL89</f>
        <v>0</v>
      </c>
      <c r="EZ16" s="13">
        <f>'Raw Data'!HM89</f>
        <v>2</v>
      </c>
      <c r="FA16" s="13">
        <f>'Raw Data'!HN89</f>
        <v>2</v>
      </c>
      <c r="FB16" s="13">
        <f>'Raw Data'!HO89</f>
        <v>0</v>
      </c>
      <c r="FC16" s="13">
        <f>'Raw Data'!HP89</f>
        <v>3</v>
      </c>
      <c r="FD16" s="13">
        <f>'Raw Data'!HQ89</f>
        <v>4</v>
      </c>
      <c r="FE16" s="13">
        <f>'Raw Data'!HR89</f>
        <v>3</v>
      </c>
      <c r="FF16" s="13">
        <f>'Raw Data'!HS89</f>
        <v>0</v>
      </c>
      <c r="FG16" s="13">
        <f>'Raw Data'!HT89</f>
        <v>0</v>
      </c>
      <c r="FH16" s="13">
        <f>'Raw Data'!HU89</f>
        <v>2</v>
      </c>
      <c r="FI16" s="13">
        <f>'Raw Data'!HV89</f>
        <v>1</v>
      </c>
      <c r="FJ16" s="13">
        <f>'Raw Data'!HW89</f>
        <v>0</v>
      </c>
      <c r="FK16" s="13">
        <f>'Raw Data'!HX89</f>
        <v>2</v>
      </c>
      <c r="FL16" s="13">
        <f>'Raw Data'!HY89</f>
        <v>0</v>
      </c>
      <c r="FM16" s="13">
        <f>'Raw Data'!HZ89</f>
        <v>2</v>
      </c>
      <c r="FN16" s="13">
        <f>'Raw Data'!IA89</f>
        <v>1</v>
      </c>
      <c r="FO16" s="13">
        <f>'Raw Data'!IB89</f>
        <v>2</v>
      </c>
      <c r="FP16" s="13">
        <f>'Raw Data'!IC89</f>
        <v>0</v>
      </c>
      <c r="FQ16" s="13">
        <f>'Raw Data'!ID89</f>
        <v>0</v>
      </c>
      <c r="FR16" s="13">
        <f>'Raw Data'!IE89</f>
        <v>2</v>
      </c>
      <c r="FS16" s="13">
        <f>'Raw Data'!IF89</f>
        <v>4</v>
      </c>
      <c r="FT16" s="13">
        <f>'Raw Data'!IG89</f>
        <v>0</v>
      </c>
      <c r="FU16" s="13">
        <f>'Raw Data'!IH89</f>
        <v>3</v>
      </c>
      <c r="FV16" s="13">
        <f>'Raw Data'!II89</f>
        <v>3</v>
      </c>
      <c r="FW16" s="13">
        <f>'Raw Data'!IJ89</f>
        <v>0</v>
      </c>
      <c r="FX16" s="13">
        <f>'Raw Data'!IK89</f>
        <v>0</v>
      </c>
      <c r="FY16" s="13">
        <f>'Raw Data'!IL89</f>
        <v>0</v>
      </c>
      <c r="FZ16" s="13">
        <f>'Raw Data'!IM89</f>
        <v>0</v>
      </c>
      <c r="GA16" s="13">
        <f>'Raw Data'!IN89</f>
        <v>0</v>
      </c>
    </row>
    <row r="17" spans="1:183" ht="14.25" customHeight="1" x14ac:dyDescent="0.35">
      <c r="A17" s="15" t="s">
        <v>41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5" t="s">
        <v>41</v>
      </c>
      <c r="AE17" s="19">
        <f>SUM(AE15:AE16)/'Raw Data'!CR21</f>
        <v>0.14007183170856849</v>
      </c>
      <c r="AF17" s="19">
        <f>SUM(AF15:AF16)/'Raw Data'!CS21</f>
        <v>0.12786551197147222</v>
      </c>
      <c r="AG17" s="19">
        <f>SUM(AG15:AG16)/'Raw Data'!CT21</f>
        <v>0.12796697626418987</v>
      </c>
      <c r="AH17" s="19">
        <f>SUM(AH15:AH16)/'Raw Data'!CU21</f>
        <v>0.12712765957446809</v>
      </c>
      <c r="AI17" s="19">
        <f>SUM(AI15:AI16)/'Raw Data'!CV21</f>
        <v>0.13196322336398053</v>
      </c>
      <c r="AJ17" s="19">
        <f>SUM(AJ15:AJ16)/'Raw Data'!CW21</f>
        <v>0.12836322869955158</v>
      </c>
      <c r="AK17" s="19">
        <f>SUM(AK15:AK16)/'Raw Data'!CX21</f>
        <v>0.13408119658119658</v>
      </c>
      <c r="AL17" s="19">
        <f>SUM(AL15:AL16)/'Raw Data'!CY21</f>
        <v>0.10282485875706214</v>
      </c>
      <c r="AM17" s="19">
        <f>SUM(AM15:AM16)/'Raw Data'!CZ21</f>
        <v>0.13892145369284878</v>
      </c>
      <c r="AN17" s="19">
        <f>SUM(AN15:AN16)/'Raw Data'!DA21</f>
        <v>0.11645422943221322</v>
      </c>
      <c r="AO17" s="19">
        <f>SUM(AO15:AO16)/'Raw Data'!DB21</f>
        <v>0.12780269058295965</v>
      </c>
      <c r="AP17" s="19">
        <f>SUM(AP15:AP16)/'Raw Data'!DC21</f>
        <v>0.12854030501089325</v>
      </c>
      <c r="AQ17" s="19">
        <f>SUM(AQ15:AQ16)/'Raw Data'!DD21</f>
        <v>0.13010752688172042</v>
      </c>
      <c r="AR17" s="19">
        <f>SUM(AR15:AR16)/'Raw Data'!DE21</f>
        <v>0.12279765082754938</v>
      </c>
      <c r="AS17" s="19">
        <f>SUM(AS15:AS16)/'Raw Data'!DF21</f>
        <v>0.12243767313019391</v>
      </c>
      <c r="AT17" s="19">
        <f>SUM(AT15:AT16)/'Raw Data'!DG21</f>
        <v>0.11294765840220386</v>
      </c>
      <c r="AU17" s="19">
        <f>SUM(AU15:AU16)/'Raw Data'!DH21</f>
        <v>0.10289210233592881</v>
      </c>
      <c r="AV17" s="19">
        <f>SUM(AV15:AV16)/'Raw Data'!DI21</f>
        <v>0.10549943883277217</v>
      </c>
      <c r="AW17" s="19">
        <f>SUM(AW15:AW16)/'Raw Data'!DJ21</f>
        <v>0.10852713178294573</v>
      </c>
      <c r="AX17" s="19">
        <f>SUM(AX15:AX16)/'Raw Data'!DK21</f>
        <v>0.11963882618510158</v>
      </c>
      <c r="AY17" s="19">
        <f>SUM(AY15:AY16)/'Raw Data'!DL21</f>
        <v>0.13292682926829269</v>
      </c>
      <c r="AZ17" s="19">
        <f>SUM(AZ15:AZ16)/'Raw Data'!DM21</f>
        <v>0.11668611435239207</v>
      </c>
      <c r="BA17" s="19">
        <f>SUM(BA15:BA16)/'Raw Data'!DN21</f>
        <v>0.11329220415030847</v>
      </c>
      <c r="BB17" s="19">
        <f>SUM(BB15:BB16)/'Raw Data'!DO21</f>
        <v>0.10491803278688525</v>
      </c>
      <c r="BC17" s="19">
        <f>SUM(BC15:BC16)/'Raw Data'!DP21</f>
        <v>0.10110584518167456</v>
      </c>
      <c r="BD17" s="19">
        <f>SUM(BD15:BD16)/'Raw Data'!DQ21</f>
        <v>9.3931398416886538E-2</v>
      </c>
      <c r="BE17" s="19">
        <f>SUM(BE15:BE16)/'Raw Data'!DR21</f>
        <v>8.4278768233387355E-2</v>
      </c>
      <c r="BF17" s="19">
        <f>SUM(BF15:BF16)/'Raw Data'!DS21</f>
        <v>7.9408543263964945E-2</v>
      </c>
      <c r="BG17" s="19">
        <f>SUM(BG15:BG16)/'Raw Data'!DT21</f>
        <v>7.3036792970895117E-2</v>
      </c>
      <c r="BH17" s="19">
        <f>SUM(BH15:BH16)/'Raw Data'!DU21</f>
        <v>7.8107810781078105E-2</v>
      </c>
      <c r="BI17" s="19">
        <f>SUM(BI15:BI16)/'Raw Data'!DV21</f>
        <v>7.7044025157232701E-2</v>
      </c>
      <c r="BJ17" s="19">
        <f>SUM(BJ15:BJ16)/'Raw Data'!DW21</f>
        <v>7.7831454643048845E-2</v>
      </c>
      <c r="BK17" s="19">
        <f>SUM(BK15:BK16)/'Raw Data'!DX21</f>
        <v>7.4117647058823524E-2</v>
      </c>
      <c r="BL17" s="19">
        <f>SUM(BL15:BL16)/'Raw Data'!DY21</f>
        <v>7.421875E-2</v>
      </c>
      <c r="BM17" s="19">
        <f>SUM(BM15:BM16)/'Raw Data'!DZ21</f>
        <v>7.1881606765327691E-2</v>
      </c>
      <c r="BN17" s="19">
        <f>SUM(BN15:BN16)/'Raw Data'!EA21</f>
        <v>6.5312046444121918E-2</v>
      </c>
      <c r="BO17" s="19">
        <f>SUM(BO15:BO16)/'Raw Data'!EB21</f>
        <v>5.9912323429128105E-2</v>
      </c>
      <c r="BP17" s="19">
        <f>SUM(BP15:BP16)/'Raw Data'!EC21</f>
        <v>5.8935361216730035E-2</v>
      </c>
      <c r="BQ17" s="19">
        <f>SUM(BQ15:BQ16)/'Raw Data'!ED21</f>
        <v>5.7756563245823386E-2</v>
      </c>
      <c r="BR17" s="19">
        <f>SUM(BR15:BR16)/'Raw Data'!EE21</f>
        <v>6.1507936507936505E-2</v>
      </c>
      <c r="BS17" s="19">
        <f>SUM(BS15:BS16)/'Raw Data'!EF21</f>
        <v>6.3237376120811706E-2</v>
      </c>
      <c r="BT17" s="19">
        <f>SUM(BT15:BT16)/'Raw Data'!EG21</f>
        <v>6.3162970106075217E-2</v>
      </c>
      <c r="BU17" s="19">
        <f>SUM(BU15:BU16)/'Raw Data'!EH21</f>
        <v>5.7935735150925025E-2</v>
      </c>
      <c r="BV17" s="19">
        <f>SUM(BV15:BV16)/'Raw Data'!EI21</f>
        <v>5.724070450097847E-2</v>
      </c>
      <c r="BW17" s="19">
        <f>SUM(BW15:BW16)/'Raw Data'!EJ21</f>
        <v>5.5461233729485006E-2</v>
      </c>
      <c r="BX17" s="19">
        <f>SUM(BX15:BX16)/'Raw Data'!EK21</f>
        <v>5.9893048128342244E-2</v>
      </c>
      <c r="BY17" s="19">
        <f>SUM(BY15:BY16)/'Raw Data'!EL21</f>
        <v>5.6294779938587509E-2</v>
      </c>
      <c r="BZ17" s="19">
        <f>SUM(BZ15:BZ16)/'Raw Data'!EM21</f>
        <v>5.4336468129571575E-2</v>
      </c>
      <c r="CA17" s="19">
        <f>SUM(CA15:CA16)/'Raw Data'!EN21</f>
        <v>4.6907216494845361E-2</v>
      </c>
      <c r="CB17" s="19">
        <f>SUM(CB15:CB16)/'Raw Data'!EO21</f>
        <v>3.9896373056994817E-2</v>
      </c>
      <c r="CC17" s="19">
        <f>SUM(CC15:CC16)/'Raw Data'!EP21</f>
        <v>4.1009463722397478E-2</v>
      </c>
      <c r="CD17" s="19">
        <f>SUM(CD15:CD16)/'Raw Data'!EQ21</f>
        <v>3.7654653039268425E-2</v>
      </c>
      <c r="CE17" s="19">
        <f>SUM(CE15:CE16)/'Raw Data'!ER21</f>
        <v>3.4538586076632488E-2</v>
      </c>
      <c r="CF17" s="19">
        <f>SUM(CF15:CF16)/'Raw Data'!ES21</f>
        <v>3.7932930181418363E-2</v>
      </c>
      <c r="CG17" s="19">
        <f>SUM(CG15:CG16)/'Raw Data'!ET21</f>
        <v>3.8202247191011236E-2</v>
      </c>
      <c r="CH17" s="19">
        <f>SUM(CH15:CH16)/'Raw Data'!EU21</f>
        <v>3.3779848573092602E-2</v>
      </c>
      <c r="CI17" s="19">
        <f>SUM(CI15:CI16)/'Raw Data'!EV21</f>
        <v>3.5054174633524539E-2</v>
      </c>
      <c r="CJ17" s="19">
        <f>SUM(CJ15:CJ16)/'Raw Data'!EW21</f>
        <v>3.629536921151439E-2</v>
      </c>
      <c r="CK17" s="19">
        <f>SUM(CK15:CK16)/'Raw Data'!EX21</f>
        <v>3.5392921415716858E-2</v>
      </c>
      <c r="CL17" s="19">
        <f>SUM(CL15:CL16)/'Raw Data'!EY21</f>
        <v>3.0594900849858359E-2</v>
      </c>
      <c r="CM17" s="19">
        <f>SUM(CM15:CM16)/'Raw Data'!EZ21</f>
        <v>3.0752333882482153E-2</v>
      </c>
      <c r="CN17" s="19">
        <f>SUM(CN15:CN16)/'Raw Data'!FA21</f>
        <v>3.0424799081515498E-2</v>
      </c>
      <c r="CO17" s="19">
        <f>SUM(CO15:CO16)/'Raw Data'!FB21</f>
        <v>3.3256880733944956E-2</v>
      </c>
      <c r="CP17" s="19">
        <f>SUM(CP15:CP16)/'Raw Data'!FC21</f>
        <v>3.086053412462908E-2</v>
      </c>
      <c r="CQ17" s="19">
        <f>SUM(CQ15:CQ16)/'Raw Data'!FD21</f>
        <v>3.4671532846715328E-2</v>
      </c>
      <c r="CR17" s="19">
        <f>SUM(CR15:CR16)/'Raw Data'!FE21</f>
        <v>2.192448233861145E-2</v>
      </c>
      <c r="CS17" s="19">
        <f>SUM(CS15:CS16)/'Raw Data'!FF21</f>
        <v>3.3929673041332507E-2</v>
      </c>
      <c r="CT17" s="19">
        <f>SUM(CT15:CT16)/'Raw Data'!FG21</f>
        <v>3.5924232527759635E-2</v>
      </c>
      <c r="CU17" s="19">
        <f>SUM(CU15:CU16)/'Raw Data'!FH21</f>
        <v>3.1734837799717912E-2</v>
      </c>
      <c r="CV17" s="19">
        <f>SUM(CV15:CV16)/'Raw Data'!FI21</f>
        <v>2.6822558459422285E-2</v>
      </c>
      <c r="CW17" s="19">
        <f>SUM(CW15:CW16)/'Raw Data'!FJ21</f>
        <v>2.6560424966799469E-2</v>
      </c>
      <c r="CX17" s="19">
        <f>SUM(CX15:CX16)/'Raw Data'!FK21</f>
        <v>2.1150033046926635E-2</v>
      </c>
      <c r="CY17" s="19">
        <f>SUM(CY15:CY16)/'Raw Data'!FL21</f>
        <v>1.6828478964401296E-2</v>
      </c>
      <c r="CZ17" s="19">
        <f>SUM(CZ15:CZ16)/'Raw Data'!FM21</f>
        <v>2.0578778135048232E-2</v>
      </c>
      <c r="DA17" s="19">
        <f>SUM(DA15:DA16)/'Raw Data'!FN21</f>
        <v>2.2935779816513763E-2</v>
      </c>
      <c r="DB17" s="19">
        <f>SUM(DB15:DB16)/'Raw Data'!FO21</f>
        <v>1.6523463317911435E-2</v>
      </c>
      <c r="DC17" s="19">
        <f>SUM(DC15:DC16)/'Raw Data'!FP21</f>
        <v>1.520158625247852E-2</v>
      </c>
      <c r="DD17" s="19">
        <f>SUM(DD15:DD16)/'Raw Data'!FQ21</f>
        <v>1.4150943396226415E-2</v>
      </c>
      <c r="DE17" s="19">
        <f>SUM(DE15:DE16)/'Raw Data'!FR21</f>
        <v>1.4696058784235137E-2</v>
      </c>
      <c r="DF17" s="19">
        <f>SUM(DF15:DF16)/'Raw Data'!FS21</f>
        <v>1.6528925619834711E-2</v>
      </c>
      <c r="DG17" s="19">
        <f>SUM(DG15:DG16)/'Raw Data'!FT21</f>
        <v>2.2156573116691284E-2</v>
      </c>
      <c r="DH17" s="19">
        <f>SUM(DH15:DH16)/'Raw Data'!FU21</f>
        <v>1.6800584368151936E-2</v>
      </c>
      <c r="DI17" s="19">
        <f>SUM(DI15:DI16)/'Raw Data'!FV21</f>
        <v>1.7433751743375175E-2</v>
      </c>
      <c r="DJ17" s="19">
        <f>SUM(DJ15:DJ16)/'Raw Data'!FW21</f>
        <v>2.1220159151193633E-2</v>
      </c>
      <c r="DK17" s="19">
        <f>SUM(DK15:DK16)/'Raw Data'!FX21</f>
        <v>1.6711229946524065E-2</v>
      </c>
      <c r="DL17" s="19">
        <f>SUM(DL15:DL16)/'Raw Data'!FY21</f>
        <v>1.4531043593130779E-2</v>
      </c>
      <c r="DM17" s="19">
        <f>SUM(DM15:DM16)/'Raw Data'!FZ21</f>
        <v>1.2253233492171545E-2</v>
      </c>
      <c r="DN17" s="19">
        <f>SUM(DN15:DN16)/'Raw Data'!GA21</f>
        <v>1.7088174982911826E-2</v>
      </c>
      <c r="DO17" s="19">
        <f>SUM(DO15:DO16)/'Raw Data'!GB21</f>
        <v>1.7015706806282723E-2</v>
      </c>
      <c r="DP17" s="19">
        <f>SUM(DP15:DP16)/'Raw Data'!GC21</f>
        <v>1.6600265604249667E-2</v>
      </c>
      <c r="DQ17" s="19">
        <f>SUM(DQ15:DQ16)/'Raw Data'!GD21</f>
        <v>1.3716525146962769E-2</v>
      </c>
      <c r="DR17" s="19">
        <f>SUM(DR15:DR16)/'Raw Data'!GE21</f>
        <v>1.2508229098090849E-2</v>
      </c>
      <c r="DS17" s="19">
        <f>SUM(DS15:DS16)/'Raw Data'!GF21</f>
        <v>1.5961138098542677E-2</v>
      </c>
      <c r="DT17" s="19">
        <f>SUM(DT15:DT16)/'Raw Data'!GG21</f>
        <v>1.3368983957219251E-2</v>
      </c>
      <c r="DU17" s="19">
        <f>SUM(DU15:DU16)/'Raw Data'!GH21</f>
        <v>1.4120667522464698E-2</v>
      </c>
      <c r="DV17" s="19">
        <f>SUM(DV15:DV16)/'Raw Data'!GI21</f>
        <v>1.0902483343428226E-2</v>
      </c>
      <c r="DW17" s="19">
        <f>SUM(DW15:DW16)/'Raw Data'!GJ21</f>
        <v>1.2552301255230125E-2</v>
      </c>
      <c r="DX17" s="19">
        <f>SUM(DX15:DX16)/'Raw Data'!GK21</f>
        <v>1.1063306699446834E-2</v>
      </c>
      <c r="DY17" s="19">
        <f>SUM(DY15:DY16)/'Raw Data'!GL21</f>
        <v>6.9664344521849272E-3</v>
      </c>
      <c r="DZ17" s="19">
        <f>SUM(DZ15:DZ16)/'Raw Data'!GM21</f>
        <v>1.0624169986719787E-2</v>
      </c>
      <c r="EA17" s="19">
        <f>SUM(EA15:EA16)/'Raw Data'!GN21</f>
        <v>1.33422281521014E-2</v>
      </c>
      <c r="EB17" s="19">
        <f>SUM(EB15:EB16)/'Raw Data'!GO21</f>
        <v>6.114130434782609E-3</v>
      </c>
      <c r="EC17" s="19">
        <f>SUM(EC15:EC16)/'Raw Data'!GP21</f>
        <v>1.3422818791946308E-2</v>
      </c>
      <c r="ED17" s="19">
        <f>SUM(ED15:ED16)/'Raw Data'!GQ21</f>
        <v>1.6E-2</v>
      </c>
      <c r="EE17" s="19">
        <f>SUM(EE15:EE16)/'Raw Data'!GR21</f>
        <v>1.5659955257270694E-2</v>
      </c>
      <c r="EF17" s="19">
        <f>SUM(EF15:EF16)/'Raw Data'!GS21</f>
        <v>1.5718562874251496E-2</v>
      </c>
      <c r="EG17" s="19">
        <f>SUM(EG15:EG16)/'Raw Data'!GT21</f>
        <v>1.2030075187969926E-2</v>
      </c>
      <c r="EH17" s="19">
        <f>SUM(EH15:EH16)/'Raw Data'!GU21</f>
        <v>1.2500000000000001E-2</v>
      </c>
      <c r="EI17" s="19">
        <f>SUM(EI15:EI16)/'Raw Data'!GV21</f>
        <v>1.7371601208459216E-2</v>
      </c>
      <c r="EJ17" s="19">
        <f>SUM(EJ15:EJ16)/'Raw Data'!GW21</f>
        <v>1.9246190858059342E-2</v>
      </c>
      <c r="EK17" s="19">
        <f>SUM(EK15:EK16)/'Raw Data'!GX21</f>
        <v>1.0256410256410256E-2</v>
      </c>
      <c r="EL17" s="19">
        <f>SUM(EL15:EL16)/'Raw Data'!GY21</f>
        <v>1.4755959137343927E-2</v>
      </c>
      <c r="EM17" s="19">
        <f>SUM(EM15:EM16)/'Raw Data'!GZ21</f>
        <v>1.3831258644536652E-2</v>
      </c>
      <c r="EN17" s="19">
        <f>SUM(EN15:EN16)/'Raw Data'!HA21</f>
        <v>1.0159651669085631E-2</v>
      </c>
      <c r="EO17" s="19">
        <f>SUM(EO15:EO16)/'Raw Data'!HB21</f>
        <v>1.5243902439024391E-3</v>
      </c>
      <c r="EP17" s="19">
        <f>SUM(EP15:EP16)/'Raw Data'!HC21</f>
        <v>1.1235955056179775E-2</v>
      </c>
      <c r="EQ17" s="19">
        <f>SUM(EQ15:EQ16)/'Raw Data'!HD21</f>
        <v>1.0714285714285714E-2</v>
      </c>
      <c r="ER17" s="19">
        <f>SUM(ER15:ER16)/'Raw Data'!HE21</f>
        <v>1.1185682326621925E-2</v>
      </c>
      <c r="ES17" s="19">
        <f>SUM(ES15:ES16)/'Raw Data'!HF21</f>
        <v>1.4354066985645933E-2</v>
      </c>
      <c r="ET17" s="19">
        <f>SUM(ET15:ET16)/'Raw Data'!HG21</f>
        <v>7.8947368421052634E-3</v>
      </c>
      <c r="EU17" s="19">
        <f>SUM(EU15:EU16)/'Raw Data'!HH21</f>
        <v>1.020408163265306E-2</v>
      </c>
      <c r="EV17" s="19">
        <f>SUM(EV15:EV16)/'Raw Data'!HI21</f>
        <v>9.9502487562189053E-3</v>
      </c>
      <c r="EW17" s="19">
        <f>SUM(EW15:EW16)/'Raw Data'!HJ21</f>
        <v>1.179245283018868E-2</v>
      </c>
      <c r="EX17" s="19">
        <f>SUM(EX15:EX16)/'Raw Data'!HK21</f>
        <v>8.385744234800839E-3</v>
      </c>
      <c r="EY17" s="19">
        <f>SUM(EY15:EY16)/'Raw Data'!HL21</f>
        <v>1.996007984031936E-3</v>
      </c>
      <c r="EZ17" s="19">
        <f>SUM(EZ15:EZ16)/'Raw Data'!HM21</f>
        <v>8.2644628099173556E-3</v>
      </c>
      <c r="FA17" s="19">
        <f>SUM(FA15:FA16)/'Raw Data'!HN21</f>
        <v>9.3457943925233638E-3</v>
      </c>
      <c r="FB17" s="19">
        <f>SUM(FB15:FB16)/'Raw Data'!HO21</f>
        <v>0</v>
      </c>
      <c r="FC17" s="19">
        <f>SUM(FC15:FC16)/'Raw Data'!HP21</f>
        <v>1.9292604501607719E-2</v>
      </c>
      <c r="FD17" s="19">
        <f>SUM(FD15:FD16)/'Raw Data'!HQ21</f>
        <v>2.1126760563380281E-2</v>
      </c>
      <c r="FE17" s="19">
        <f>SUM(FE15:FE16)/'Raw Data'!HR21</f>
        <v>1.1235955056179775E-2</v>
      </c>
      <c r="FF17" s="19">
        <f>SUM(FF15:FF16)/'Raw Data'!HS21</f>
        <v>3.7593984962406013E-3</v>
      </c>
      <c r="FG17" s="19">
        <f>SUM(FG15:FG16)/'Raw Data'!HT21</f>
        <v>0</v>
      </c>
      <c r="FH17" s="19">
        <f>SUM(FH15:FH16)/'Raw Data'!HU21</f>
        <v>4.8426150121065378E-3</v>
      </c>
      <c r="FI17" s="19">
        <f>SUM(FI15:FI16)/'Raw Data'!HV21</f>
        <v>1.890359168241966E-3</v>
      </c>
      <c r="FJ17" s="19">
        <f>SUM(FJ15:FJ16)/'Raw Data'!HW21</f>
        <v>0</v>
      </c>
      <c r="FK17" s="19">
        <f>SUM(FK15:FK16)/'Raw Data'!HX21</f>
        <v>3.6496350364963502E-3</v>
      </c>
      <c r="FL17" s="19">
        <f>SUM(FL15:FL16)/'Raw Data'!HY21</f>
        <v>0</v>
      </c>
      <c r="FM17" s="19">
        <f>SUM(FM15:FM16)/'Raw Data'!HZ21</f>
        <v>3.929273084479371E-3</v>
      </c>
      <c r="FN17" s="19">
        <f>SUM(FN15:FN16)/'Raw Data'!IA21</f>
        <v>1.890359168241966E-3</v>
      </c>
      <c r="FO17" s="19">
        <f>SUM(FO15:FO16)/'Raw Data'!IB21</f>
        <v>4.3956043956043956E-3</v>
      </c>
      <c r="FP17" s="19">
        <f>SUM(FP15:FP16)/'Raw Data'!IC21</f>
        <v>0</v>
      </c>
      <c r="FQ17" s="19">
        <f>SUM(FQ15:FQ16)/'Raw Data'!ID21</f>
        <v>0</v>
      </c>
      <c r="FR17" s="19" t="e">
        <f>SUM(FR15:FR16)/'Raw Data'!#REF!</f>
        <v>#REF!</v>
      </c>
      <c r="FS17" s="19">
        <f>SUM(FS15:FS16)/'Raw Data'!IF21</f>
        <v>1.078167115902965E-2</v>
      </c>
      <c r="FT17" s="19">
        <f>SUM(FT15:FT16)/'Raw Data'!IG21</f>
        <v>0</v>
      </c>
      <c r="FU17" s="19">
        <f>SUM(FU15:FU16)/'Raw Data'!IH21</f>
        <v>7.2815533980582527E-3</v>
      </c>
      <c r="FV17" s="19">
        <f>SUM(FV15:FV16)/'Raw Data'!II21</f>
        <v>6.5789473684210523E-3</v>
      </c>
      <c r="FW17" s="19">
        <f>SUM(FW15:FW16)/'Raw Data'!IJ21</f>
        <v>0</v>
      </c>
      <c r="FX17" s="19" t="e">
        <f>SUM(FX15:FX16)/'Raw Data'!IK21</f>
        <v>#DIV/0!</v>
      </c>
      <c r="FY17" s="19" t="e">
        <f>SUM(FY15:FY16)/'Raw Data'!IL21</f>
        <v>#DIV/0!</v>
      </c>
      <c r="FZ17" s="19" t="e">
        <f>SUM(FZ15:FZ16)/'Raw Data'!IM21</f>
        <v>#DIV/0!</v>
      </c>
      <c r="GA17" s="19" t="e">
        <f>SUM(GA15:GA16)/'Raw Data'!IN21</f>
        <v>#DIV/0!</v>
      </c>
    </row>
    <row r="18" spans="1:183" ht="14.25" customHeight="1" x14ac:dyDescent="0.3">
      <c r="A18" s="18"/>
      <c r="AD18" s="18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183" ht="14.25" customHeight="1" x14ac:dyDescent="0.35">
      <c r="A19" s="14"/>
      <c r="B19" s="5">
        <v>39753</v>
      </c>
      <c r="C19" s="5">
        <v>39783</v>
      </c>
      <c r="D19" s="5">
        <v>39814</v>
      </c>
      <c r="E19" s="5">
        <v>39845</v>
      </c>
      <c r="F19" s="5">
        <v>39873</v>
      </c>
      <c r="G19" s="5">
        <v>39904</v>
      </c>
      <c r="H19" s="5">
        <v>39934</v>
      </c>
      <c r="I19" s="5">
        <v>39965</v>
      </c>
      <c r="J19" s="5">
        <v>39995</v>
      </c>
      <c r="K19" s="5">
        <v>40026</v>
      </c>
      <c r="L19" s="5">
        <v>40057</v>
      </c>
      <c r="M19" s="5">
        <v>40087</v>
      </c>
      <c r="N19" s="5">
        <v>40118</v>
      </c>
      <c r="O19" s="5">
        <v>40148</v>
      </c>
      <c r="P19" s="5">
        <v>40179</v>
      </c>
      <c r="Q19" s="5">
        <v>40210</v>
      </c>
      <c r="R19" s="5">
        <v>40238</v>
      </c>
      <c r="S19" s="5">
        <v>40269</v>
      </c>
      <c r="T19" s="5">
        <v>40299</v>
      </c>
      <c r="U19" s="5">
        <v>40330</v>
      </c>
      <c r="V19" s="5">
        <v>40360</v>
      </c>
      <c r="W19" s="5">
        <v>40391</v>
      </c>
      <c r="X19" s="5">
        <v>40422</v>
      </c>
      <c r="Y19" s="5">
        <v>40452</v>
      </c>
      <c r="Z19" s="5">
        <v>40483</v>
      </c>
      <c r="AA19" s="5">
        <v>40513</v>
      </c>
      <c r="AB19" s="5">
        <v>40544</v>
      </c>
      <c r="AC19" s="5">
        <v>40575</v>
      </c>
      <c r="AD19" s="5">
        <v>40603</v>
      </c>
      <c r="AE19" s="5">
        <v>40634</v>
      </c>
      <c r="AF19" s="5">
        <v>40664</v>
      </c>
      <c r="AG19" s="5">
        <v>40695</v>
      </c>
      <c r="AH19" s="5">
        <v>40725</v>
      </c>
      <c r="AI19" s="5">
        <v>40756</v>
      </c>
      <c r="AJ19" s="5">
        <v>40787</v>
      </c>
      <c r="AK19" s="5">
        <v>40817</v>
      </c>
      <c r="AL19" s="5">
        <v>40848</v>
      </c>
      <c r="AM19" s="5">
        <v>40878</v>
      </c>
      <c r="AN19" s="5">
        <v>40909</v>
      </c>
      <c r="AO19" s="5">
        <v>40940</v>
      </c>
      <c r="AP19" s="5">
        <v>40969</v>
      </c>
      <c r="AQ19" s="5">
        <v>41000</v>
      </c>
      <c r="AR19" s="5">
        <v>41030</v>
      </c>
      <c r="AS19" s="5">
        <v>41061</v>
      </c>
      <c r="AT19" s="5">
        <v>41091</v>
      </c>
      <c r="AU19" s="5">
        <v>41122</v>
      </c>
      <c r="AV19" s="5">
        <v>41153</v>
      </c>
      <c r="AW19" s="5">
        <v>41183</v>
      </c>
      <c r="AX19" s="5">
        <v>41214</v>
      </c>
      <c r="AY19" s="5">
        <v>41244</v>
      </c>
      <c r="AZ19" s="5">
        <v>41275</v>
      </c>
      <c r="BA19" s="5">
        <v>41306</v>
      </c>
      <c r="BB19" s="5">
        <v>41334</v>
      </c>
      <c r="BC19" s="5">
        <v>41365</v>
      </c>
      <c r="BD19" s="5">
        <v>41395</v>
      </c>
      <c r="BE19" s="5">
        <v>41426</v>
      </c>
      <c r="BF19" s="5">
        <v>41456</v>
      </c>
      <c r="BG19" s="5">
        <v>41487</v>
      </c>
      <c r="BH19" s="5">
        <v>41518</v>
      </c>
      <c r="BI19" s="5">
        <v>41548</v>
      </c>
      <c r="BJ19" s="5">
        <v>41579</v>
      </c>
      <c r="BK19" s="5">
        <v>41609</v>
      </c>
      <c r="BL19" s="5">
        <v>41640</v>
      </c>
      <c r="BM19" s="5">
        <v>41671</v>
      </c>
      <c r="BN19" s="5">
        <v>41699</v>
      </c>
      <c r="BO19" s="5">
        <v>41730</v>
      </c>
      <c r="BP19" s="5">
        <v>41760</v>
      </c>
      <c r="BQ19" s="5">
        <v>41791</v>
      </c>
      <c r="BR19" s="5">
        <v>41821</v>
      </c>
      <c r="BS19" s="5">
        <v>41852</v>
      </c>
      <c r="BT19" s="5">
        <v>41883</v>
      </c>
      <c r="BU19" s="5">
        <v>41913</v>
      </c>
      <c r="BV19" s="5">
        <v>41944</v>
      </c>
      <c r="BW19" s="5">
        <v>41974</v>
      </c>
      <c r="BX19" s="5">
        <v>42005</v>
      </c>
      <c r="BY19" s="5">
        <v>42036</v>
      </c>
      <c r="BZ19" s="5">
        <v>42064</v>
      </c>
      <c r="CA19" s="5">
        <v>42095</v>
      </c>
      <c r="CB19" s="5">
        <v>42125</v>
      </c>
      <c r="CC19" s="5">
        <v>42156</v>
      </c>
      <c r="CD19" s="5">
        <v>42186</v>
      </c>
      <c r="CE19" s="5">
        <v>42217</v>
      </c>
      <c r="CF19" s="5">
        <v>42248</v>
      </c>
      <c r="CG19" s="5">
        <v>42278</v>
      </c>
      <c r="CH19" s="5">
        <v>42309</v>
      </c>
      <c r="CI19" s="5">
        <v>42339</v>
      </c>
      <c r="CJ19" s="5">
        <v>42370</v>
      </c>
      <c r="CK19" s="5">
        <v>42401</v>
      </c>
      <c r="CL19" s="5">
        <v>42430</v>
      </c>
      <c r="CM19" s="5">
        <v>42461</v>
      </c>
      <c r="CN19" s="5">
        <v>42491</v>
      </c>
      <c r="CO19" s="5">
        <v>42522</v>
      </c>
      <c r="CP19" s="5">
        <v>42552</v>
      </c>
      <c r="CQ19" s="5">
        <v>42583</v>
      </c>
      <c r="CR19" s="5">
        <v>42614</v>
      </c>
      <c r="CS19" s="5">
        <v>42644</v>
      </c>
      <c r="CT19" s="5">
        <v>42675</v>
      </c>
      <c r="CU19" s="5">
        <v>42705</v>
      </c>
      <c r="CV19" s="5">
        <v>42736</v>
      </c>
      <c r="CW19" s="5">
        <v>42767</v>
      </c>
      <c r="CX19" s="5">
        <v>42795</v>
      </c>
      <c r="CY19" s="5">
        <v>42826</v>
      </c>
      <c r="CZ19" s="5">
        <v>42856</v>
      </c>
      <c r="DA19" s="5">
        <v>42887</v>
      </c>
      <c r="DB19" s="5">
        <v>42917</v>
      </c>
      <c r="DC19" s="5">
        <v>42948</v>
      </c>
      <c r="DD19" s="5">
        <v>42979</v>
      </c>
      <c r="DE19" s="5">
        <v>43009</v>
      </c>
      <c r="DF19" s="5">
        <v>43040</v>
      </c>
      <c r="DG19" s="5">
        <v>43070</v>
      </c>
      <c r="DH19" s="5">
        <v>43101</v>
      </c>
      <c r="DI19" s="5">
        <v>43132</v>
      </c>
      <c r="DJ19" s="5">
        <v>43160</v>
      </c>
      <c r="DK19" s="5">
        <v>43191</v>
      </c>
      <c r="DL19" s="5">
        <v>43221</v>
      </c>
      <c r="DM19" s="5">
        <v>43252</v>
      </c>
      <c r="DN19" s="5">
        <v>43282</v>
      </c>
      <c r="DO19" s="5">
        <v>43313</v>
      </c>
      <c r="DP19" s="5">
        <v>43344</v>
      </c>
      <c r="DQ19" s="5">
        <v>43374</v>
      </c>
      <c r="DR19" s="5">
        <v>43405</v>
      </c>
      <c r="DS19" s="5">
        <v>43435</v>
      </c>
      <c r="DT19" s="5">
        <v>43466</v>
      </c>
      <c r="DU19" s="5">
        <v>43497</v>
      </c>
      <c r="DV19" s="5">
        <v>43525</v>
      </c>
      <c r="DW19" s="5">
        <v>43556</v>
      </c>
      <c r="DX19" s="5">
        <v>43586</v>
      </c>
      <c r="DY19" s="5">
        <v>43617</v>
      </c>
      <c r="DZ19" s="5">
        <v>43647</v>
      </c>
      <c r="EA19" s="5">
        <v>43678</v>
      </c>
      <c r="EB19" s="5">
        <v>43709</v>
      </c>
      <c r="EC19" s="5">
        <v>43739</v>
      </c>
      <c r="ED19" s="5">
        <v>43770</v>
      </c>
      <c r="EE19" s="5">
        <v>43800</v>
      </c>
      <c r="EF19" s="5">
        <v>43831</v>
      </c>
      <c r="EG19" s="5">
        <v>43862</v>
      </c>
      <c r="EH19" s="5">
        <v>43891</v>
      </c>
      <c r="EI19" s="5">
        <v>43922</v>
      </c>
      <c r="EJ19" s="5">
        <v>43952</v>
      </c>
      <c r="EK19" s="5">
        <v>43983</v>
      </c>
      <c r="EL19" s="5">
        <v>44013</v>
      </c>
      <c r="EM19" s="5">
        <v>44044</v>
      </c>
      <c r="EN19" s="5">
        <v>44075</v>
      </c>
      <c r="EO19" s="5">
        <v>44105</v>
      </c>
      <c r="EP19" s="5">
        <v>44136</v>
      </c>
      <c r="EQ19" s="5">
        <v>44166</v>
      </c>
      <c r="ER19" s="5">
        <v>44197</v>
      </c>
      <c r="ES19" s="5">
        <v>44228</v>
      </c>
      <c r="ET19" s="5">
        <v>44256</v>
      </c>
      <c r="EU19" s="5">
        <v>44287</v>
      </c>
      <c r="EV19" s="5">
        <v>44317</v>
      </c>
      <c r="EW19" s="5">
        <v>44348</v>
      </c>
      <c r="EX19" s="5">
        <v>44378</v>
      </c>
      <c r="EY19" s="5">
        <v>44409</v>
      </c>
      <c r="EZ19" s="5">
        <v>44440</v>
      </c>
      <c r="FA19" s="5">
        <v>44470</v>
      </c>
      <c r="FB19" s="5">
        <v>44501</v>
      </c>
      <c r="FC19" s="5">
        <v>44531</v>
      </c>
      <c r="FD19" s="5">
        <v>44562</v>
      </c>
      <c r="FE19" s="5">
        <v>44593</v>
      </c>
      <c r="FF19" s="5">
        <v>44621</v>
      </c>
      <c r="FG19" s="5">
        <v>44652</v>
      </c>
      <c r="FH19" s="5">
        <v>44682</v>
      </c>
      <c r="FI19" s="5">
        <v>44713</v>
      </c>
      <c r="FJ19" s="5">
        <v>44743</v>
      </c>
      <c r="FK19" s="5">
        <v>44774</v>
      </c>
      <c r="FL19" s="5">
        <v>44805</v>
      </c>
      <c r="FM19" s="5">
        <v>44835</v>
      </c>
      <c r="FN19" s="5">
        <v>44866</v>
      </c>
      <c r="FO19" s="5">
        <v>44896</v>
      </c>
      <c r="FP19" s="5">
        <v>44927</v>
      </c>
      <c r="FQ19" s="5">
        <v>44958</v>
      </c>
      <c r="FR19" s="5">
        <v>44986</v>
      </c>
      <c r="FS19" s="5">
        <v>45017</v>
      </c>
      <c r="FT19" s="5">
        <v>45047</v>
      </c>
      <c r="FU19" s="5">
        <v>45078</v>
      </c>
      <c r="FV19" s="5">
        <v>45108</v>
      </c>
      <c r="FW19" s="5">
        <v>45139</v>
      </c>
      <c r="FX19" s="5">
        <v>45170</v>
      </c>
      <c r="FY19" s="5">
        <v>45200</v>
      </c>
      <c r="FZ19" s="5">
        <v>45231</v>
      </c>
      <c r="GA19" s="5">
        <v>45261</v>
      </c>
    </row>
    <row r="20" spans="1:183" ht="14.25" customHeight="1" x14ac:dyDescent="0.3"/>
    <row r="21" spans="1:183" ht="14.25" customHeight="1" x14ac:dyDescent="0.3">
      <c r="A21" s="15" t="s">
        <v>39</v>
      </c>
      <c r="B21" s="17">
        <f t="shared" ref="B21:EP21" si="24">B15</f>
        <v>0</v>
      </c>
      <c r="C21" s="17">
        <f t="shared" si="24"/>
        <v>0</v>
      </c>
      <c r="D21" s="17">
        <f t="shared" si="24"/>
        <v>0</v>
      </c>
      <c r="E21" s="17">
        <f t="shared" si="24"/>
        <v>0</v>
      </c>
      <c r="F21" s="17">
        <f t="shared" si="24"/>
        <v>0</v>
      </c>
      <c r="G21" s="17">
        <f t="shared" si="24"/>
        <v>0</v>
      </c>
      <c r="H21" s="17">
        <f t="shared" si="24"/>
        <v>0</v>
      </c>
      <c r="I21" s="17">
        <f t="shared" si="24"/>
        <v>0</v>
      </c>
      <c r="J21" s="17">
        <f t="shared" si="24"/>
        <v>0</v>
      </c>
      <c r="K21" s="17">
        <f t="shared" si="24"/>
        <v>0</v>
      </c>
      <c r="L21" s="17">
        <f t="shared" si="24"/>
        <v>0</v>
      </c>
      <c r="M21" s="17">
        <f t="shared" si="24"/>
        <v>0</v>
      </c>
      <c r="N21" s="17">
        <f t="shared" si="24"/>
        <v>0</v>
      </c>
      <c r="O21" s="17">
        <f t="shared" si="24"/>
        <v>0</v>
      </c>
      <c r="P21" s="17">
        <f t="shared" si="24"/>
        <v>0</v>
      </c>
      <c r="Q21" s="17">
        <f t="shared" si="24"/>
        <v>0</v>
      </c>
      <c r="R21" s="17">
        <f t="shared" si="24"/>
        <v>0</v>
      </c>
      <c r="S21" s="17">
        <f t="shared" si="24"/>
        <v>0</v>
      </c>
      <c r="T21" s="17">
        <f t="shared" si="24"/>
        <v>0</v>
      </c>
      <c r="U21" s="17">
        <f t="shared" si="24"/>
        <v>0</v>
      </c>
      <c r="V21" s="17">
        <f t="shared" si="24"/>
        <v>0</v>
      </c>
      <c r="W21" s="17">
        <f t="shared" si="24"/>
        <v>0</v>
      </c>
      <c r="X21" s="17">
        <f t="shared" si="24"/>
        <v>0</v>
      </c>
      <c r="Y21" s="17">
        <f t="shared" si="24"/>
        <v>0</v>
      </c>
      <c r="Z21" s="17">
        <f t="shared" si="24"/>
        <v>0</v>
      </c>
      <c r="AA21" s="17">
        <f t="shared" si="24"/>
        <v>0</v>
      </c>
      <c r="AB21" s="17">
        <f t="shared" si="24"/>
        <v>0</v>
      </c>
      <c r="AC21" s="17">
        <f t="shared" si="24"/>
        <v>0</v>
      </c>
      <c r="AD21" s="17" t="str">
        <f t="shared" si="24"/>
        <v>Short Sale Inventory</v>
      </c>
      <c r="AE21" s="17">
        <f t="shared" si="24"/>
        <v>190</v>
      </c>
      <c r="AF21" s="17">
        <f t="shared" si="24"/>
        <v>173</v>
      </c>
      <c r="AG21" s="17">
        <f t="shared" si="24"/>
        <v>177</v>
      </c>
      <c r="AH21" s="17">
        <f t="shared" si="24"/>
        <v>178</v>
      </c>
      <c r="AI21" s="17">
        <f t="shared" si="24"/>
        <v>175</v>
      </c>
      <c r="AJ21" s="17">
        <f t="shared" si="24"/>
        <v>169</v>
      </c>
      <c r="AK21" s="17">
        <f t="shared" si="24"/>
        <v>186</v>
      </c>
      <c r="AL21" s="17">
        <f t="shared" si="24"/>
        <v>120</v>
      </c>
      <c r="AM21" s="17">
        <f t="shared" si="24"/>
        <v>152</v>
      </c>
      <c r="AN21" s="17">
        <f t="shared" si="24"/>
        <v>126</v>
      </c>
      <c r="AO21" s="17">
        <f t="shared" si="24"/>
        <v>150</v>
      </c>
      <c r="AP21" s="17">
        <f t="shared" si="24"/>
        <v>162</v>
      </c>
      <c r="AQ21" s="17">
        <f t="shared" si="24"/>
        <v>160</v>
      </c>
      <c r="AR21" s="17">
        <f t="shared" si="24"/>
        <v>161</v>
      </c>
      <c r="AS21" s="17">
        <f t="shared" si="24"/>
        <v>153</v>
      </c>
      <c r="AT21" s="17">
        <f t="shared" si="24"/>
        <v>145</v>
      </c>
      <c r="AU21" s="17">
        <f t="shared" si="24"/>
        <v>129</v>
      </c>
      <c r="AV21" s="17">
        <f t="shared" si="24"/>
        <v>127</v>
      </c>
      <c r="AW21" s="17">
        <f t="shared" si="24"/>
        <v>132</v>
      </c>
      <c r="AX21" s="17">
        <f t="shared" si="24"/>
        <v>132</v>
      </c>
      <c r="AY21" s="17">
        <f t="shared" si="24"/>
        <v>134</v>
      </c>
      <c r="AZ21" s="17">
        <f t="shared" si="24"/>
        <v>133</v>
      </c>
      <c r="BA21" s="17">
        <f t="shared" si="24"/>
        <v>139</v>
      </c>
      <c r="BB21" s="17">
        <f t="shared" si="24"/>
        <v>136</v>
      </c>
      <c r="BC21" s="17">
        <f t="shared" si="24"/>
        <v>132</v>
      </c>
      <c r="BD21" s="17">
        <f t="shared" si="24"/>
        <v>120</v>
      </c>
      <c r="BE21" s="17">
        <f t="shared" si="24"/>
        <v>105</v>
      </c>
      <c r="BF21" s="17">
        <f t="shared" si="24"/>
        <v>98</v>
      </c>
      <c r="BG21" s="17">
        <f t="shared" si="24"/>
        <v>93</v>
      </c>
      <c r="BH21" s="17">
        <f t="shared" si="24"/>
        <v>89</v>
      </c>
      <c r="BI21" s="17">
        <f t="shared" si="24"/>
        <v>91</v>
      </c>
      <c r="BJ21" s="17">
        <f t="shared" si="24"/>
        <v>87</v>
      </c>
      <c r="BK21" s="17">
        <f t="shared" si="24"/>
        <v>78</v>
      </c>
      <c r="BL21" s="17">
        <f t="shared" si="24"/>
        <v>91</v>
      </c>
      <c r="BM21" s="17">
        <f t="shared" si="24"/>
        <v>96</v>
      </c>
      <c r="BN21" s="17">
        <f t="shared" si="24"/>
        <v>91</v>
      </c>
      <c r="BO21" s="17">
        <f t="shared" si="24"/>
        <v>86</v>
      </c>
      <c r="BP21" s="17">
        <f t="shared" si="24"/>
        <v>85</v>
      </c>
      <c r="BQ21" s="17">
        <f t="shared" si="24"/>
        <v>80</v>
      </c>
      <c r="BR21" s="17">
        <f t="shared" si="24"/>
        <v>84</v>
      </c>
      <c r="BS21" s="17">
        <f t="shared" si="24"/>
        <v>87</v>
      </c>
      <c r="BT21" s="17">
        <f t="shared" si="24"/>
        <v>85</v>
      </c>
      <c r="BU21" s="17">
        <f t="shared" si="24"/>
        <v>83</v>
      </c>
      <c r="BV21" s="17">
        <f t="shared" si="24"/>
        <v>87</v>
      </c>
      <c r="BW21" s="17">
        <f t="shared" si="24"/>
        <v>66</v>
      </c>
      <c r="BX21" s="17">
        <f t="shared" si="24"/>
        <v>80</v>
      </c>
      <c r="BY21" s="17">
        <f t="shared" si="24"/>
        <v>82</v>
      </c>
      <c r="BZ21" s="17">
        <f t="shared" si="24"/>
        <v>82</v>
      </c>
      <c r="CA21" s="17">
        <f t="shared" si="24"/>
        <v>74</v>
      </c>
      <c r="CB21" s="17">
        <f t="shared" si="24"/>
        <v>57</v>
      </c>
      <c r="CC21" s="17">
        <f t="shared" si="24"/>
        <v>54</v>
      </c>
      <c r="CD21" s="17">
        <f t="shared" si="24"/>
        <v>52</v>
      </c>
      <c r="CE21" s="17">
        <f t="shared" si="24"/>
        <v>46</v>
      </c>
      <c r="CF21" s="17">
        <f t="shared" si="24"/>
        <v>46</v>
      </c>
      <c r="CG21" s="17">
        <f t="shared" si="24"/>
        <v>46</v>
      </c>
      <c r="CH21" s="17">
        <f t="shared" si="24"/>
        <v>39</v>
      </c>
      <c r="CI21" s="17">
        <f t="shared" si="24"/>
        <v>35</v>
      </c>
      <c r="CJ21" s="17">
        <f t="shared" si="24"/>
        <v>36</v>
      </c>
      <c r="CK21" s="17">
        <f t="shared" si="24"/>
        <v>36</v>
      </c>
      <c r="CL21" s="17">
        <f t="shared" si="24"/>
        <v>32</v>
      </c>
      <c r="CM21" s="17">
        <f t="shared" si="24"/>
        <v>31</v>
      </c>
      <c r="CN21" s="17">
        <f t="shared" si="24"/>
        <v>30</v>
      </c>
      <c r="CO21" s="17">
        <f t="shared" si="24"/>
        <v>32</v>
      </c>
      <c r="CP21" s="17">
        <f t="shared" si="24"/>
        <v>30</v>
      </c>
      <c r="CQ21" s="17">
        <f t="shared" si="24"/>
        <v>34</v>
      </c>
      <c r="CR21" s="17">
        <f t="shared" si="24"/>
        <v>17</v>
      </c>
      <c r="CS21" s="17">
        <f t="shared" si="24"/>
        <v>30</v>
      </c>
      <c r="CT21" s="17">
        <f t="shared" si="24"/>
        <v>31</v>
      </c>
      <c r="CU21" s="17">
        <f t="shared" si="24"/>
        <v>22</v>
      </c>
      <c r="CV21" s="17">
        <f t="shared" si="24"/>
        <v>18</v>
      </c>
      <c r="CW21" s="17">
        <f t="shared" si="24"/>
        <v>22</v>
      </c>
      <c r="CX21" s="17">
        <f t="shared" si="24"/>
        <v>18</v>
      </c>
      <c r="CY21" s="17">
        <f t="shared" si="24"/>
        <v>15</v>
      </c>
      <c r="CZ21" s="17">
        <f t="shared" si="24"/>
        <v>18</v>
      </c>
      <c r="DA21" s="17">
        <f t="shared" si="24"/>
        <v>19</v>
      </c>
      <c r="DB21" s="17">
        <f t="shared" si="24"/>
        <v>15</v>
      </c>
      <c r="DC21" s="17">
        <f t="shared" si="24"/>
        <v>10</v>
      </c>
      <c r="DD21" s="17">
        <f t="shared" si="24"/>
        <v>10</v>
      </c>
      <c r="DE21" s="17">
        <f t="shared" si="24"/>
        <v>7</v>
      </c>
      <c r="DF21" s="17">
        <f t="shared" si="24"/>
        <v>8</v>
      </c>
      <c r="DG21" s="17">
        <f t="shared" si="24"/>
        <v>10</v>
      </c>
      <c r="DH21" s="17">
        <f t="shared" si="24"/>
        <v>7</v>
      </c>
      <c r="DI21" s="17">
        <f t="shared" si="24"/>
        <v>9</v>
      </c>
      <c r="DJ21" s="17">
        <f t="shared" si="24"/>
        <v>13</v>
      </c>
      <c r="DK21" s="17">
        <f t="shared" si="24"/>
        <v>8</v>
      </c>
      <c r="DL21" s="17">
        <f t="shared" si="24"/>
        <v>7</v>
      </c>
      <c r="DM21" s="17">
        <f t="shared" si="24"/>
        <v>4</v>
      </c>
      <c r="DN21" s="17">
        <f t="shared" si="24"/>
        <v>9</v>
      </c>
      <c r="DO21" s="17">
        <f t="shared" si="24"/>
        <v>12</v>
      </c>
      <c r="DP21" s="17">
        <f t="shared" si="24"/>
        <v>10</v>
      </c>
      <c r="DQ21" s="17">
        <f t="shared" si="24"/>
        <v>9</v>
      </c>
      <c r="DR21" s="17">
        <f t="shared" si="24"/>
        <v>6</v>
      </c>
      <c r="DS21" s="17">
        <f t="shared" si="24"/>
        <v>7</v>
      </c>
      <c r="DT21" s="17">
        <f t="shared" si="24"/>
        <v>4</v>
      </c>
      <c r="DU21" s="17">
        <f t="shared" si="24"/>
        <v>6</v>
      </c>
      <c r="DV21" s="17">
        <f t="shared" si="24"/>
        <v>6</v>
      </c>
      <c r="DW21" s="17">
        <f t="shared" si="24"/>
        <v>8</v>
      </c>
      <c r="DX21" s="17">
        <f t="shared" si="24"/>
        <v>8</v>
      </c>
      <c r="DY21" s="17">
        <f t="shared" si="24"/>
        <v>4</v>
      </c>
      <c r="DZ21" s="17">
        <f t="shared" si="24"/>
        <v>5</v>
      </c>
      <c r="EA21" s="17">
        <f t="shared" si="24"/>
        <v>7</v>
      </c>
      <c r="EB21" s="17">
        <f t="shared" si="24"/>
        <v>4</v>
      </c>
      <c r="EC21" s="17">
        <f t="shared" si="24"/>
        <v>5</v>
      </c>
      <c r="ED21" s="17">
        <f t="shared" si="24"/>
        <v>5</v>
      </c>
      <c r="EE21" s="17">
        <f t="shared" si="24"/>
        <v>5</v>
      </c>
      <c r="EF21" s="17">
        <f t="shared" si="24"/>
        <v>7</v>
      </c>
      <c r="EG21" s="17">
        <f t="shared" si="24"/>
        <v>6</v>
      </c>
      <c r="EH21" s="17">
        <f t="shared" si="24"/>
        <v>8</v>
      </c>
      <c r="EI21" s="17">
        <f t="shared" si="24"/>
        <v>11</v>
      </c>
      <c r="EJ21" s="17">
        <f t="shared" si="24"/>
        <v>10</v>
      </c>
      <c r="EK21" s="17">
        <f t="shared" si="24"/>
        <v>3</v>
      </c>
      <c r="EL21" s="17">
        <f t="shared" si="24"/>
        <v>6</v>
      </c>
      <c r="EM21" s="17">
        <f t="shared" si="24"/>
        <v>6</v>
      </c>
      <c r="EN21" s="17">
        <f t="shared" si="24"/>
        <v>5</v>
      </c>
      <c r="EO21" s="17">
        <f t="shared" si="24"/>
        <v>1</v>
      </c>
      <c r="EP21" s="17">
        <f t="shared" si="24"/>
        <v>4</v>
      </c>
      <c r="EQ21" s="17">
        <f t="shared" ref="EQ21:FC21" si="25">EQ15</f>
        <v>3</v>
      </c>
      <c r="ER21" s="17">
        <f t="shared" si="25"/>
        <v>4</v>
      </c>
      <c r="ES21" s="17">
        <f t="shared" si="25"/>
        <v>5</v>
      </c>
      <c r="ET21" s="17">
        <f t="shared" si="25"/>
        <v>3</v>
      </c>
      <c r="EU21" s="17">
        <f t="shared" si="25"/>
        <v>3</v>
      </c>
      <c r="EV21" s="17">
        <f t="shared" si="25"/>
        <v>2</v>
      </c>
      <c r="EW21" s="17">
        <f t="shared" si="25"/>
        <v>2</v>
      </c>
      <c r="EX21" s="17">
        <f t="shared" si="25"/>
        <v>2</v>
      </c>
      <c r="EY21" s="17">
        <f t="shared" si="25"/>
        <v>1</v>
      </c>
      <c r="EZ21" s="17">
        <f t="shared" si="25"/>
        <v>2</v>
      </c>
      <c r="FA21" s="17">
        <f t="shared" si="25"/>
        <v>2</v>
      </c>
      <c r="FB21" s="17">
        <f t="shared" si="25"/>
        <v>0</v>
      </c>
      <c r="FC21" s="17">
        <f t="shared" si="25"/>
        <v>3</v>
      </c>
      <c r="FD21" s="17">
        <f t="shared" ref="FD21:FP21" si="26">FD15</f>
        <v>2</v>
      </c>
      <c r="FE21" s="17">
        <f t="shared" si="26"/>
        <v>0</v>
      </c>
      <c r="FF21" s="17">
        <f t="shared" si="26"/>
        <v>1</v>
      </c>
      <c r="FG21" s="17">
        <f t="shared" si="26"/>
        <v>0</v>
      </c>
      <c r="FH21" s="17">
        <f t="shared" si="26"/>
        <v>0</v>
      </c>
      <c r="FI21" s="17">
        <f t="shared" si="26"/>
        <v>0</v>
      </c>
      <c r="FJ21" s="17">
        <f t="shared" si="26"/>
        <v>0</v>
      </c>
      <c r="FK21" s="17">
        <f t="shared" si="26"/>
        <v>0</v>
      </c>
      <c r="FL21" s="17">
        <f t="shared" si="26"/>
        <v>0</v>
      </c>
      <c r="FM21" s="17">
        <f t="shared" si="26"/>
        <v>0</v>
      </c>
      <c r="FN21" s="17">
        <f t="shared" si="26"/>
        <v>0</v>
      </c>
      <c r="FO21" s="17">
        <f t="shared" si="26"/>
        <v>0</v>
      </c>
      <c r="FP21" s="17">
        <f t="shared" si="26"/>
        <v>0</v>
      </c>
      <c r="FQ21" s="17">
        <f t="shared" ref="FQ21:GA21" si="27">FQ15</f>
        <v>0</v>
      </c>
      <c r="FR21" s="17">
        <f t="shared" si="27"/>
        <v>0</v>
      </c>
      <c r="FS21" s="17">
        <f t="shared" si="27"/>
        <v>0</v>
      </c>
      <c r="FT21" s="17">
        <f t="shared" si="27"/>
        <v>0</v>
      </c>
      <c r="FU21" s="17">
        <f t="shared" si="27"/>
        <v>0</v>
      </c>
      <c r="FV21" s="17">
        <f t="shared" si="27"/>
        <v>0</v>
      </c>
      <c r="FW21" s="17">
        <f t="shared" si="27"/>
        <v>0</v>
      </c>
      <c r="FX21" s="17">
        <f t="shared" si="27"/>
        <v>0</v>
      </c>
      <c r="FY21" s="17">
        <f t="shared" si="27"/>
        <v>0</v>
      </c>
      <c r="FZ21" s="17">
        <f t="shared" si="27"/>
        <v>0</v>
      </c>
      <c r="GA21" s="17">
        <f t="shared" si="27"/>
        <v>0</v>
      </c>
    </row>
    <row r="22" spans="1:183" ht="14.25" customHeight="1" x14ac:dyDescent="0.3">
      <c r="A22" s="15" t="s">
        <v>40</v>
      </c>
      <c r="B22" s="17">
        <f t="shared" ref="B22:EP22" si="28">B16</f>
        <v>0</v>
      </c>
      <c r="C22" s="17">
        <f t="shared" si="28"/>
        <v>0</v>
      </c>
      <c r="D22" s="17">
        <f t="shared" si="28"/>
        <v>0</v>
      </c>
      <c r="E22" s="17">
        <f t="shared" si="28"/>
        <v>0</v>
      </c>
      <c r="F22" s="17">
        <f t="shared" si="28"/>
        <v>0</v>
      </c>
      <c r="G22" s="17">
        <f t="shared" si="28"/>
        <v>0</v>
      </c>
      <c r="H22" s="17">
        <f t="shared" si="28"/>
        <v>0</v>
      </c>
      <c r="I22" s="17">
        <f t="shared" si="28"/>
        <v>0</v>
      </c>
      <c r="J22" s="17">
        <f t="shared" si="28"/>
        <v>0</v>
      </c>
      <c r="K22" s="17">
        <f t="shared" si="28"/>
        <v>0</v>
      </c>
      <c r="L22" s="17">
        <f t="shared" si="28"/>
        <v>0</v>
      </c>
      <c r="M22" s="17">
        <f t="shared" si="28"/>
        <v>0</v>
      </c>
      <c r="N22" s="17">
        <f t="shared" si="28"/>
        <v>0</v>
      </c>
      <c r="O22" s="17">
        <f t="shared" si="28"/>
        <v>0</v>
      </c>
      <c r="P22" s="17">
        <f t="shared" si="28"/>
        <v>0</v>
      </c>
      <c r="Q22" s="17">
        <f t="shared" si="28"/>
        <v>0</v>
      </c>
      <c r="R22" s="17">
        <f t="shared" si="28"/>
        <v>0</v>
      </c>
      <c r="S22" s="17">
        <f t="shared" si="28"/>
        <v>0</v>
      </c>
      <c r="T22" s="17">
        <f t="shared" si="28"/>
        <v>0</v>
      </c>
      <c r="U22" s="17">
        <f t="shared" si="28"/>
        <v>0</v>
      </c>
      <c r="V22" s="17">
        <f t="shared" si="28"/>
        <v>0</v>
      </c>
      <c r="W22" s="17">
        <f t="shared" si="28"/>
        <v>0</v>
      </c>
      <c r="X22" s="17">
        <f t="shared" si="28"/>
        <v>0</v>
      </c>
      <c r="Y22" s="17">
        <f t="shared" si="28"/>
        <v>0</v>
      </c>
      <c r="Z22" s="17">
        <f t="shared" si="28"/>
        <v>0</v>
      </c>
      <c r="AA22" s="17">
        <f t="shared" si="28"/>
        <v>0</v>
      </c>
      <c r="AB22" s="17">
        <f t="shared" si="28"/>
        <v>0</v>
      </c>
      <c r="AC22" s="17">
        <f t="shared" si="28"/>
        <v>0</v>
      </c>
      <c r="AD22" s="17" t="str">
        <f t="shared" si="28"/>
        <v>Bank Owned Inventory</v>
      </c>
      <c r="AE22" s="17">
        <f t="shared" si="28"/>
        <v>83</v>
      </c>
      <c r="AF22" s="17">
        <f t="shared" si="28"/>
        <v>78</v>
      </c>
      <c r="AG22" s="17">
        <f t="shared" si="28"/>
        <v>71</v>
      </c>
      <c r="AH22" s="17">
        <f t="shared" si="28"/>
        <v>61</v>
      </c>
      <c r="AI22" s="17">
        <f t="shared" si="28"/>
        <v>69</v>
      </c>
      <c r="AJ22" s="17">
        <f t="shared" si="28"/>
        <v>60</v>
      </c>
      <c r="AK22" s="17">
        <f t="shared" si="28"/>
        <v>65</v>
      </c>
      <c r="AL22" s="17">
        <f t="shared" si="28"/>
        <v>62</v>
      </c>
      <c r="AM22" s="17">
        <f t="shared" si="28"/>
        <v>85</v>
      </c>
      <c r="AN22" s="17">
        <f t="shared" si="28"/>
        <v>75</v>
      </c>
      <c r="AO22" s="17">
        <f t="shared" si="28"/>
        <v>78</v>
      </c>
      <c r="AP22" s="17">
        <f t="shared" si="28"/>
        <v>74</v>
      </c>
      <c r="AQ22" s="17">
        <f t="shared" si="28"/>
        <v>82</v>
      </c>
      <c r="AR22" s="17">
        <f t="shared" si="28"/>
        <v>69</v>
      </c>
      <c r="AS22" s="17">
        <f t="shared" si="28"/>
        <v>68</v>
      </c>
      <c r="AT22" s="17">
        <f t="shared" si="28"/>
        <v>60</v>
      </c>
      <c r="AU22" s="17">
        <f t="shared" si="28"/>
        <v>56</v>
      </c>
      <c r="AV22" s="17">
        <f t="shared" si="28"/>
        <v>61</v>
      </c>
      <c r="AW22" s="17">
        <f t="shared" si="28"/>
        <v>64</v>
      </c>
      <c r="AX22" s="17">
        <f t="shared" si="28"/>
        <v>80</v>
      </c>
      <c r="AY22" s="17">
        <f t="shared" si="28"/>
        <v>84</v>
      </c>
      <c r="AZ22" s="17">
        <f t="shared" si="28"/>
        <v>67</v>
      </c>
      <c r="BA22" s="17">
        <f t="shared" si="28"/>
        <v>63</v>
      </c>
      <c r="BB22" s="17">
        <f t="shared" si="28"/>
        <v>56</v>
      </c>
      <c r="BC22" s="17">
        <f t="shared" si="28"/>
        <v>60</v>
      </c>
      <c r="BD22" s="17">
        <f t="shared" si="28"/>
        <v>58</v>
      </c>
      <c r="BE22" s="17">
        <f t="shared" si="28"/>
        <v>51</v>
      </c>
      <c r="BF22" s="17">
        <f t="shared" si="28"/>
        <v>47</v>
      </c>
      <c r="BG22" s="17">
        <f t="shared" si="28"/>
        <v>40</v>
      </c>
      <c r="BH22" s="17">
        <f t="shared" si="28"/>
        <v>53</v>
      </c>
      <c r="BI22" s="17">
        <f t="shared" si="28"/>
        <v>56</v>
      </c>
      <c r="BJ22" s="17">
        <f t="shared" si="28"/>
        <v>58</v>
      </c>
      <c r="BK22" s="17">
        <f t="shared" si="28"/>
        <v>48</v>
      </c>
      <c r="BL22" s="17">
        <f t="shared" si="28"/>
        <v>42</v>
      </c>
      <c r="BM22" s="17">
        <f t="shared" si="28"/>
        <v>40</v>
      </c>
      <c r="BN22" s="17">
        <f t="shared" si="28"/>
        <v>44</v>
      </c>
      <c r="BO22" s="17">
        <f t="shared" si="28"/>
        <v>37</v>
      </c>
      <c r="BP22" s="17">
        <f t="shared" si="28"/>
        <v>39</v>
      </c>
      <c r="BQ22" s="17">
        <f t="shared" si="28"/>
        <v>41</v>
      </c>
      <c r="BR22" s="17">
        <f t="shared" si="28"/>
        <v>40</v>
      </c>
      <c r="BS22" s="17">
        <f t="shared" si="28"/>
        <v>47</v>
      </c>
      <c r="BT22" s="17">
        <f t="shared" si="28"/>
        <v>46</v>
      </c>
      <c r="BU22" s="17">
        <f t="shared" si="28"/>
        <v>36</v>
      </c>
      <c r="BV22" s="17">
        <f t="shared" si="28"/>
        <v>30</v>
      </c>
      <c r="BW22" s="17">
        <f t="shared" si="28"/>
        <v>32</v>
      </c>
      <c r="BX22" s="17">
        <f t="shared" si="28"/>
        <v>32</v>
      </c>
      <c r="BY22" s="17">
        <f t="shared" si="28"/>
        <v>28</v>
      </c>
      <c r="BZ22" s="17">
        <f t="shared" si="28"/>
        <v>22</v>
      </c>
      <c r="CA22" s="17">
        <f t="shared" si="28"/>
        <v>17</v>
      </c>
      <c r="CB22" s="17">
        <f t="shared" si="28"/>
        <v>20</v>
      </c>
      <c r="CC22" s="17">
        <f t="shared" si="28"/>
        <v>24</v>
      </c>
      <c r="CD22" s="17">
        <f t="shared" si="28"/>
        <v>18</v>
      </c>
      <c r="CE22" s="17">
        <f t="shared" si="28"/>
        <v>18</v>
      </c>
      <c r="CF22" s="17">
        <f t="shared" si="28"/>
        <v>23</v>
      </c>
      <c r="CG22" s="17">
        <f t="shared" si="28"/>
        <v>22</v>
      </c>
      <c r="CH22" s="17">
        <f t="shared" si="28"/>
        <v>19</v>
      </c>
      <c r="CI22" s="17">
        <f t="shared" si="28"/>
        <v>20</v>
      </c>
      <c r="CJ22" s="17">
        <f t="shared" si="28"/>
        <v>22</v>
      </c>
      <c r="CK22" s="17">
        <f t="shared" si="28"/>
        <v>23</v>
      </c>
      <c r="CL22" s="17">
        <f t="shared" si="28"/>
        <v>22</v>
      </c>
      <c r="CM22" s="17">
        <f t="shared" si="28"/>
        <v>25</v>
      </c>
      <c r="CN22" s="17">
        <f t="shared" si="28"/>
        <v>23</v>
      </c>
      <c r="CO22" s="17">
        <f t="shared" si="28"/>
        <v>26</v>
      </c>
      <c r="CP22" s="17">
        <f t="shared" si="28"/>
        <v>22</v>
      </c>
      <c r="CQ22" s="17">
        <f t="shared" si="28"/>
        <v>23</v>
      </c>
      <c r="CR22" s="17">
        <f t="shared" si="28"/>
        <v>19</v>
      </c>
      <c r="CS22" s="17">
        <f t="shared" si="28"/>
        <v>25</v>
      </c>
      <c r="CT22" s="17">
        <f t="shared" si="28"/>
        <v>24</v>
      </c>
      <c r="CU22" s="17">
        <f t="shared" si="28"/>
        <v>23</v>
      </c>
      <c r="CV22" s="17">
        <f t="shared" si="28"/>
        <v>21</v>
      </c>
      <c r="CW22" s="17">
        <f t="shared" si="28"/>
        <v>18</v>
      </c>
      <c r="CX22" s="17">
        <f t="shared" si="28"/>
        <v>14</v>
      </c>
      <c r="CY22" s="17">
        <f t="shared" si="28"/>
        <v>11</v>
      </c>
      <c r="CZ22" s="17">
        <f t="shared" si="28"/>
        <v>14</v>
      </c>
      <c r="DA22" s="17">
        <f t="shared" si="28"/>
        <v>16</v>
      </c>
      <c r="DB22" s="17">
        <f t="shared" si="28"/>
        <v>10</v>
      </c>
      <c r="DC22" s="17">
        <f t="shared" si="28"/>
        <v>13</v>
      </c>
      <c r="DD22" s="17">
        <f t="shared" si="28"/>
        <v>11</v>
      </c>
      <c r="DE22" s="17">
        <f t="shared" si="28"/>
        <v>15</v>
      </c>
      <c r="DF22" s="17">
        <f t="shared" si="28"/>
        <v>16</v>
      </c>
      <c r="DG22" s="17">
        <f t="shared" si="28"/>
        <v>20</v>
      </c>
      <c r="DH22" s="17">
        <f t="shared" si="28"/>
        <v>16</v>
      </c>
      <c r="DI22" s="17">
        <f t="shared" si="28"/>
        <v>16</v>
      </c>
      <c r="DJ22" s="17">
        <f t="shared" si="28"/>
        <v>19</v>
      </c>
      <c r="DK22" s="17">
        <f t="shared" si="28"/>
        <v>17</v>
      </c>
      <c r="DL22" s="17">
        <f t="shared" si="28"/>
        <v>15</v>
      </c>
      <c r="DM22" s="17">
        <f t="shared" si="28"/>
        <v>14</v>
      </c>
      <c r="DN22" s="17">
        <f t="shared" si="28"/>
        <v>16</v>
      </c>
      <c r="DO22" s="17">
        <f t="shared" si="28"/>
        <v>14</v>
      </c>
      <c r="DP22" s="17">
        <f t="shared" si="28"/>
        <v>15</v>
      </c>
      <c r="DQ22" s="17">
        <f t="shared" si="28"/>
        <v>12</v>
      </c>
      <c r="DR22" s="17">
        <f t="shared" si="28"/>
        <v>13</v>
      </c>
      <c r="DS22" s="17">
        <f t="shared" si="28"/>
        <v>16</v>
      </c>
      <c r="DT22" s="17">
        <f t="shared" si="28"/>
        <v>16</v>
      </c>
      <c r="DU22" s="17">
        <f t="shared" si="28"/>
        <v>16</v>
      </c>
      <c r="DV22" s="17">
        <f t="shared" si="28"/>
        <v>12</v>
      </c>
      <c r="DW22" s="17">
        <f t="shared" si="28"/>
        <v>13</v>
      </c>
      <c r="DX22" s="17">
        <f t="shared" si="28"/>
        <v>10</v>
      </c>
      <c r="DY22" s="17">
        <f t="shared" si="28"/>
        <v>7</v>
      </c>
      <c r="DZ22" s="17">
        <f t="shared" si="28"/>
        <v>11</v>
      </c>
      <c r="EA22" s="17">
        <f t="shared" si="28"/>
        <v>13</v>
      </c>
      <c r="EB22" s="17">
        <f t="shared" si="28"/>
        <v>5</v>
      </c>
      <c r="EC22" s="17">
        <f t="shared" si="28"/>
        <v>15</v>
      </c>
      <c r="ED22" s="17">
        <f t="shared" si="28"/>
        <v>19</v>
      </c>
      <c r="EE22" s="17">
        <f t="shared" si="28"/>
        <v>16</v>
      </c>
      <c r="EF22" s="17">
        <f t="shared" si="28"/>
        <v>14</v>
      </c>
      <c r="EG22" s="17">
        <f t="shared" si="28"/>
        <v>10</v>
      </c>
      <c r="EH22" s="17">
        <f t="shared" si="28"/>
        <v>9</v>
      </c>
      <c r="EI22" s="17">
        <f t="shared" si="28"/>
        <v>12</v>
      </c>
      <c r="EJ22" s="17">
        <f t="shared" si="28"/>
        <v>14</v>
      </c>
      <c r="EK22" s="17">
        <f t="shared" si="28"/>
        <v>7</v>
      </c>
      <c r="EL22" s="17">
        <f t="shared" si="28"/>
        <v>7</v>
      </c>
      <c r="EM22" s="17">
        <f t="shared" si="28"/>
        <v>4</v>
      </c>
      <c r="EN22" s="17">
        <f t="shared" si="28"/>
        <v>2</v>
      </c>
      <c r="EO22" s="17">
        <f t="shared" si="28"/>
        <v>0</v>
      </c>
      <c r="EP22" s="17">
        <f t="shared" si="28"/>
        <v>3</v>
      </c>
      <c r="EQ22" s="17">
        <f t="shared" ref="EQ22:FC22" si="29">EQ16</f>
        <v>3</v>
      </c>
      <c r="ER22" s="17">
        <f t="shared" si="29"/>
        <v>1</v>
      </c>
      <c r="ES22" s="17">
        <f t="shared" si="29"/>
        <v>1</v>
      </c>
      <c r="ET22" s="17">
        <f t="shared" si="29"/>
        <v>0</v>
      </c>
      <c r="EU22" s="17">
        <f t="shared" si="29"/>
        <v>1</v>
      </c>
      <c r="EV22" s="17">
        <f t="shared" si="29"/>
        <v>2</v>
      </c>
      <c r="EW22" s="17">
        <f t="shared" si="29"/>
        <v>3</v>
      </c>
      <c r="EX22" s="17">
        <f t="shared" si="29"/>
        <v>2</v>
      </c>
      <c r="EY22" s="17">
        <f t="shared" si="29"/>
        <v>0</v>
      </c>
      <c r="EZ22" s="17">
        <f t="shared" si="29"/>
        <v>2</v>
      </c>
      <c r="FA22" s="17">
        <f t="shared" si="29"/>
        <v>2</v>
      </c>
      <c r="FB22" s="17">
        <f t="shared" si="29"/>
        <v>0</v>
      </c>
      <c r="FC22" s="17">
        <f t="shared" si="29"/>
        <v>3</v>
      </c>
      <c r="FD22" s="17">
        <f t="shared" ref="FD22:FP22" si="30">FD16</f>
        <v>4</v>
      </c>
      <c r="FE22" s="17">
        <f t="shared" si="30"/>
        <v>3</v>
      </c>
      <c r="FF22" s="17">
        <f t="shared" si="30"/>
        <v>0</v>
      </c>
      <c r="FG22" s="17">
        <f t="shared" si="30"/>
        <v>0</v>
      </c>
      <c r="FH22" s="17">
        <f t="shared" si="30"/>
        <v>2</v>
      </c>
      <c r="FI22" s="17">
        <f t="shared" si="30"/>
        <v>1</v>
      </c>
      <c r="FJ22" s="17">
        <f t="shared" si="30"/>
        <v>0</v>
      </c>
      <c r="FK22" s="17">
        <f t="shared" si="30"/>
        <v>2</v>
      </c>
      <c r="FL22" s="17">
        <f t="shared" si="30"/>
        <v>0</v>
      </c>
      <c r="FM22" s="17">
        <f t="shared" si="30"/>
        <v>2</v>
      </c>
      <c r="FN22" s="17">
        <f t="shared" si="30"/>
        <v>1</v>
      </c>
      <c r="FO22" s="17">
        <f t="shared" si="30"/>
        <v>2</v>
      </c>
      <c r="FP22" s="17">
        <f t="shared" si="30"/>
        <v>0</v>
      </c>
      <c r="FQ22" s="17">
        <f t="shared" ref="FQ22:GA22" si="31">FQ16</f>
        <v>0</v>
      </c>
      <c r="FR22" s="17">
        <f t="shared" si="31"/>
        <v>2</v>
      </c>
      <c r="FS22" s="17">
        <f t="shared" si="31"/>
        <v>4</v>
      </c>
      <c r="FT22" s="17">
        <f t="shared" si="31"/>
        <v>0</v>
      </c>
      <c r="FU22" s="17">
        <f t="shared" si="31"/>
        <v>3</v>
      </c>
      <c r="FV22" s="17">
        <f t="shared" si="31"/>
        <v>3</v>
      </c>
      <c r="FW22" s="17">
        <f t="shared" si="31"/>
        <v>0</v>
      </c>
      <c r="FX22" s="17">
        <f t="shared" si="31"/>
        <v>0</v>
      </c>
      <c r="FY22" s="17">
        <f t="shared" si="31"/>
        <v>0</v>
      </c>
      <c r="FZ22" s="17">
        <f t="shared" si="31"/>
        <v>0</v>
      </c>
      <c r="GA22" s="17">
        <f t="shared" si="31"/>
        <v>0</v>
      </c>
    </row>
    <row r="23" spans="1:183" ht="14.25" customHeight="1" x14ac:dyDescent="0.35">
      <c r="A23" s="14"/>
      <c r="B23" s="5">
        <v>39753</v>
      </c>
      <c r="C23" s="5">
        <v>39783</v>
      </c>
      <c r="D23" s="5">
        <v>39814</v>
      </c>
      <c r="E23" s="5">
        <v>39845</v>
      </c>
      <c r="F23" s="5">
        <v>39873</v>
      </c>
      <c r="G23" s="5">
        <v>39904</v>
      </c>
      <c r="H23" s="5">
        <v>39934</v>
      </c>
      <c r="I23" s="5">
        <v>39965</v>
      </c>
      <c r="J23" s="5">
        <v>39995</v>
      </c>
      <c r="K23" s="5">
        <v>40026</v>
      </c>
      <c r="L23" s="5">
        <v>40057</v>
      </c>
      <c r="M23" s="5">
        <v>40087</v>
      </c>
      <c r="N23" s="5">
        <v>40118</v>
      </c>
      <c r="O23" s="5">
        <v>40148</v>
      </c>
      <c r="P23" s="5">
        <v>40179</v>
      </c>
      <c r="Q23" s="5">
        <v>40210</v>
      </c>
      <c r="R23" s="5">
        <v>40238</v>
      </c>
      <c r="S23" s="5">
        <v>40269</v>
      </c>
      <c r="T23" s="5">
        <v>40299</v>
      </c>
      <c r="U23" s="5">
        <v>40330</v>
      </c>
      <c r="V23" s="5">
        <v>40360</v>
      </c>
      <c r="W23" s="5">
        <v>40391</v>
      </c>
      <c r="X23" s="5">
        <v>40422</v>
      </c>
      <c r="Y23" s="5">
        <v>40452</v>
      </c>
      <c r="Z23" s="5">
        <v>40483</v>
      </c>
      <c r="AA23" s="5">
        <v>40513</v>
      </c>
      <c r="AB23" s="5">
        <v>40544</v>
      </c>
      <c r="AC23" s="5">
        <v>40575</v>
      </c>
      <c r="AD23" s="5">
        <v>40603</v>
      </c>
      <c r="AE23" s="5">
        <v>40634</v>
      </c>
      <c r="AF23" s="5">
        <v>40664</v>
      </c>
      <c r="AG23" s="5">
        <v>40695</v>
      </c>
      <c r="AH23" s="5">
        <v>40725</v>
      </c>
      <c r="AI23" s="5">
        <v>40756</v>
      </c>
      <c r="AJ23" s="5">
        <v>40787</v>
      </c>
      <c r="AK23" s="5">
        <v>40817</v>
      </c>
      <c r="AL23" s="5">
        <v>40848</v>
      </c>
      <c r="AM23" s="5">
        <v>40878</v>
      </c>
      <c r="AN23" s="5">
        <v>40909</v>
      </c>
      <c r="AO23" s="5">
        <v>40940</v>
      </c>
      <c r="AP23" s="5">
        <v>40969</v>
      </c>
      <c r="AQ23" s="5">
        <v>41000</v>
      </c>
      <c r="AR23" s="5">
        <v>41030</v>
      </c>
      <c r="AS23" s="5">
        <v>41061</v>
      </c>
      <c r="AT23" s="5">
        <v>41091</v>
      </c>
      <c r="AU23" s="5">
        <v>41122</v>
      </c>
      <c r="AV23" s="5">
        <v>41153</v>
      </c>
      <c r="AW23" s="5">
        <v>41183</v>
      </c>
      <c r="AX23" s="5">
        <v>41214</v>
      </c>
      <c r="AY23" s="5">
        <v>41244</v>
      </c>
      <c r="AZ23" s="5">
        <v>41275</v>
      </c>
      <c r="BA23" s="5">
        <v>41306</v>
      </c>
      <c r="BB23" s="5">
        <v>41334</v>
      </c>
      <c r="BC23" s="5">
        <v>41365</v>
      </c>
      <c r="BD23" s="5">
        <v>41395</v>
      </c>
      <c r="BE23" s="5">
        <v>41426</v>
      </c>
      <c r="BF23" s="5">
        <v>41456</v>
      </c>
      <c r="BG23" s="5">
        <v>41487</v>
      </c>
      <c r="BH23" s="5">
        <v>41518</v>
      </c>
      <c r="BI23" s="5">
        <v>41548</v>
      </c>
      <c r="BJ23" s="5">
        <v>41579</v>
      </c>
      <c r="BK23" s="5">
        <v>41609</v>
      </c>
      <c r="BL23" s="5">
        <v>41640</v>
      </c>
      <c r="BM23" s="5">
        <v>41671</v>
      </c>
      <c r="BN23" s="5">
        <v>41699</v>
      </c>
      <c r="BO23" s="5">
        <v>41730</v>
      </c>
      <c r="BP23" s="5">
        <v>41760</v>
      </c>
      <c r="BQ23" s="5">
        <v>41791</v>
      </c>
      <c r="BR23" s="5">
        <v>41821</v>
      </c>
      <c r="BS23" s="5">
        <v>41852</v>
      </c>
      <c r="BT23" s="5">
        <v>41883</v>
      </c>
      <c r="BU23" s="5">
        <v>41913</v>
      </c>
      <c r="BV23" s="5">
        <v>41944</v>
      </c>
      <c r="BW23" s="5">
        <v>41974</v>
      </c>
      <c r="BX23" s="5">
        <v>42005</v>
      </c>
      <c r="BY23" s="5">
        <v>42036</v>
      </c>
      <c r="BZ23" s="5">
        <v>42064</v>
      </c>
      <c r="CA23" s="5">
        <v>42095</v>
      </c>
      <c r="CB23" s="5">
        <v>42125</v>
      </c>
      <c r="CC23" s="5">
        <v>42156</v>
      </c>
      <c r="CD23" s="5">
        <v>42186</v>
      </c>
      <c r="CE23" s="5">
        <v>42217</v>
      </c>
      <c r="CF23" s="5">
        <v>42248</v>
      </c>
      <c r="CG23" s="5">
        <v>42278</v>
      </c>
      <c r="CH23" s="5">
        <v>42309</v>
      </c>
      <c r="CI23" s="5">
        <v>42339</v>
      </c>
      <c r="CJ23" s="5">
        <v>42370</v>
      </c>
      <c r="CK23" s="5">
        <v>42401</v>
      </c>
      <c r="CL23" s="5">
        <v>42430</v>
      </c>
      <c r="CM23" s="5">
        <v>42461</v>
      </c>
      <c r="CN23" s="5">
        <v>42491</v>
      </c>
      <c r="CO23" s="5">
        <v>42522</v>
      </c>
      <c r="CP23" s="5">
        <v>42552</v>
      </c>
      <c r="CQ23" s="5">
        <v>42583</v>
      </c>
      <c r="CR23" s="5">
        <v>42614</v>
      </c>
      <c r="CS23" s="5">
        <v>42644</v>
      </c>
      <c r="CT23" s="5">
        <v>42675</v>
      </c>
      <c r="CU23" s="5">
        <v>42705</v>
      </c>
      <c r="CV23" s="5">
        <v>42736</v>
      </c>
      <c r="CW23" s="5">
        <v>42767</v>
      </c>
      <c r="CX23" s="5">
        <v>42795</v>
      </c>
      <c r="CY23" s="5">
        <v>42826</v>
      </c>
      <c r="CZ23" s="5">
        <v>42856</v>
      </c>
      <c r="DA23" s="5">
        <v>42887</v>
      </c>
      <c r="DB23" s="5">
        <v>42917</v>
      </c>
      <c r="DC23" s="5">
        <v>42948</v>
      </c>
      <c r="DD23" s="5">
        <v>42979</v>
      </c>
      <c r="DE23" s="5">
        <v>43009</v>
      </c>
      <c r="DF23" s="5">
        <v>43040</v>
      </c>
      <c r="DG23" s="5">
        <v>43070</v>
      </c>
      <c r="DH23" s="5">
        <v>43101</v>
      </c>
      <c r="DI23" s="5">
        <v>43132</v>
      </c>
      <c r="DJ23" s="5">
        <v>43160</v>
      </c>
      <c r="DK23" s="5">
        <v>43191</v>
      </c>
      <c r="DL23" s="5">
        <v>43221</v>
      </c>
      <c r="DM23" s="5">
        <v>43252</v>
      </c>
      <c r="DN23" s="5">
        <v>43282</v>
      </c>
      <c r="DO23" s="5">
        <v>43313</v>
      </c>
      <c r="DP23" s="5">
        <v>43344</v>
      </c>
      <c r="DQ23" s="5">
        <v>43374</v>
      </c>
      <c r="DR23" s="5">
        <v>43405</v>
      </c>
      <c r="DS23" s="5">
        <v>43435</v>
      </c>
      <c r="DT23" s="5">
        <v>43466</v>
      </c>
      <c r="DU23" s="5">
        <v>43497</v>
      </c>
      <c r="DV23" s="5">
        <v>43525</v>
      </c>
      <c r="DW23" s="5">
        <v>43556</v>
      </c>
      <c r="DX23" s="5">
        <v>43586</v>
      </c>
      <c r="DY23" s="5">
        <v>43617</v>
      </c>
      <c r="DZ23" s="5">
        <v>43647</v>
      </c>
      <c r="EA23" s="5">
        <v>43678</v>
      </c>
      <c r="EB23" s="5">
        <v>43709</v>
      </c>
      <c r="EC23" s="5">
        <v>43739</v>
      </c>
      <c r="ED23" s="5">
        <v>43770</v>
      </c>
      <c r="EE23" s="5">
        <v>43800</v>
      </c>
      <c r="EF23" s="5">
        <v>43831</v>
      </c>
      <c r="EG23" s="5">
        <v>43862</v>
      </c>
      <c r="EH23" s="5">
        <v>43891</v>
      </c>
      <c r="EI23" s="5">
        <v>43922</v>
      </c>
      <c r="EJ23" s="5">
        <v>43952</v>
      </c>
      <c r="EK23" s="5">
        <v>43983</v>
      </c>
      <c r="EL23" s="5">
        <v>44013</v>
      </c>
      <c r="EM23" s="5">
        <v>44044</v>
      </c>
      <c r="EN23" s="5">
        <v>44075</v>
      </c>
      <c r="EO23" s="5">
        <v>44105</v>
      </c>
      <c r="EP23" s="5">
        <v>44136</v>
      </c>
      <c r="EQ23" s="5">
        <v>44166</v>
      </c>
      <c r="ER23" s="5">
        <v>44197</v>
      </c>
      <c r="ES23" s="5">
        <v>44228</v>
      </c>
      <c r="ET23" s="5">
        <v>44256</v>
      </c>
      <c r="EU23" s="5">
        <v>44287</v>
      </c>
      <c r="EV23" s="5">
        <v>44317</v>
      </c>
      <c r="EW23" s="5">
        <v>44348</v>
      </c>
      <c r="EX23" s="5">
        <v>44378</v>
      </c>
      <c r="EY23" s="5">
        <v>44409</v>
      </c>
      <c r="EZ23" s="5">
        <v>44440</v>
      </c>
      <c r="FA23" s="5">
        <v>44470</v>
      </c>
      <c r="FB23" s="5">
        <v>44501</v>
      </c>
      <c r="FC23" s="5">
        <v>44531</v>
      </c>
      <c r="FD23" s="5">
        <v>44562</v>
      </c>
      <c r="FE23" s="5">
        <v>44593</v>
      </c>
      <c r="FF23" s="5">
        <v>44621</v>
      </c>
      <c r="FG23" s="5">
        <v>44652</v>
      </c>
      <c r="FH23" s="5">
        <v>44682</v>
      </c>
      <c r="FI23" s="5">
        <v>44713</v>
      </c>
      <c r="FJ23" s="5">
        <v>44743</v>
      </c>
      <c r="FK23" s="5">
        <v>44774</v>
      </c>
      <c r="FL23" s="5">
        <v>44805</v>
      </c>
      <c r="FM23" s="5">
        <v>44835</v>
      </c>
      <c r="FN23" s="5">
        <v>44866</v>
      </c>
      <c r="FO23" s="5">
        <v>44896</v>
      </c>
      <c r="FP23" s="5">
        <v>44927</v>
      </c>
    </row>
    <row r="24" spans="1:183" ht="14.25" customHeight="1" x14ac:dyDescent="0.3">
      <c r="A24" s="15" t="s">
        <v>42</v>
      </c>
      <c r="B24" s="17">
        <f t="shared" ref="B24:EP24" si="32">B11</f>
        <v>0</v>
      </c>
      <c r="C24" s="17">
        <f t="shared" si="32"/>
        <v>0</v>
      </c>
      <c r="D24" s="17">
        <f t="shared" si="32"/>
        <v>0</v>
      </c>
      <c r="E24" s="17">
        <f t="shared" si="32"/>
        <v>0</v>
      </c>
      <c r="F24" s="17">
        <f t="shared" si="32"/>
        <v>0</v>
      </c>
      <c r="G24" s="17">
        <f t="shared" si="32"/>
        <v>0</v>
      </c>
      <c r="H24" s="17">
        <f t="shared" si="32"/>
        <v>0</v>
      </c>
      <c r="I24" s="17">
        <f t="shared" si="32"/>
        <v>0</v>
      </c>
      <c r="J24" s="17">
        <f t="shared" si="32"/>
        <v>0</v>
      </c>
      <c r="K24" s="17">
        <f t="shared" si="32"/>
        <v>0</v>
      </c>
      <c r="L24" s="17">
        <f t="shared" si="32"/>
        <v>0</v>
      </c>
      <c r="M24" s="17">
        <f t="shared" si="32"/>
        <v>0</v>
      </c>
      <c r="N24" s="17">
        <f t="shared" si="32"/>
        <v>0</v>
      </c>
      <c r="O24" s="17">
        <f t="shared" si="32"/>
        <v>0</v>
      </c>
      <c r="P24" s="17">
        <f t="shared" si="32"/>
        <v>0</v>
      </c>
      <c r="Q24" s="17">
        <f t="shared" si="32"/>
        <v>0</v>
      </c>
      <c r="R24" s="17">
        <f t="shared" si="32"/>
        <v>0</v>
      </c>
      <c r="S24" s="17">
        <f t="shared" si="32"/>
        <v>0</v>
      </c>
      <c r="T24" s="17">
        <f t="shared" si="32"/>
        <v>299</v>
      </c>
      <c r="U24" s="17">
        <f t="shared" si="32"/>
        <v>294</v>
      </c>
      <c r="V24" s="17">
        <f t="shared" si="32"/>
        <v>306</v>
      </c>
      <c r="W24" s="17">
        <f t="shared" si="32"/>
        <v>274</v>
      </c>
      <c r="X24" s="17">
        <f t="shared" si="32"/>
        <v>295</v>
      </c>
      <c r="Y24" s="17">
        <f t="shared" si="32"/>
        <v>258</v>
      </c>
      <c r="Z24" s="17">
        <f t="shared" si="32"/>
        <v>262</v>
      </c>
      <c r="AA24" s="17">
        <f t="shared" si="32"/>
        <v>288</v>
      </c>
      <c r="AB24" s="17">
        <f t="shared" si="32"/>
        <v>301</v>
      </c>
      <c r="AC24" s="17">
        <f t="shared" si="32"/>
        <v>282</v>
      </c>
      <c r="AD24" s="17">
        <f t="shared" si="32"/>
        <v>279</v>
      </c>
      <c r="AE24" s="17">
        <f t="shared" si="32"/>
        <v>273</v>
      </c>
      <c r="AF24" s="17">
        <f t="shared" si="32"/>
        <v>251</v>
      </c>
      <c r="AG24" s="17">
        <f t="shared" si="32"/>
        <v>248</v>
      </c>
      <c r="AH24" s="17">
        <f t="shared" si="32"/>
        <v>239</v>
      </c>
      <c r="AI24" s="17">
        <f t="shared" si="32"/>
        <v>244</v>
      </c>
      <c r="AJ24" s="17">
        <f t="shared" si="32"/>
        <v>229</v>
      </c>
      <c r="AK24" s="17">
        <f t="shared" si="32"/>
        <v>251</v>
      </c>
      <c r="AL24" s="17">
        <f t="shared" si="32"/>
        <v>182</v>
      </c>
      <c r="AM24" s="17">
        <f t="shared" si="32"/>
        <v>237</v>
      </c>
      <c r="AN24" s="17">
        <f t="shared" si="32"/>
        <v>201</v>
      </c>
      <c r="AO24" s="17">
        <f t="shared" si="32"/>
        <v>228</v>
      </c>
      <c r="AP24" s="17">
        <f t="shared" si="32"/>
        <v>236</v>
      </c>
      <c r="AQ24" s="17">
        <f t="shared" si="32"/>
        <v>242</v>
      </c>
      <c r="AR24" s="17">
        <f t="shared" si="32"/>
        <v>230</v>
      </c>
      <c r="AS24" s="17">
        <f t="shared" si="32"/>
        <v>221</v>
      </c>
      <c r="AT24" s="17">
        <f t="shared" si="32"/>
        <v>205</v>
      </c>
      <c r="AU24" s="17">
        <f t="shared" si="32"/>
        <v>185</v>
      </c>
      <c r="AV24" s="17">
        <f t="shared" si="32"/>
        <v>188</v>
      </c>
      <c r="AW24" s="17">
        <f t="shared" si="32"/>
        <v>196</v>
      </c>
      <c r="AX24" s="17">
        <f t="shared" si="32"/>
        <v>212</v>
      </c>
      <c r="AY24" s="17">
        <f t="shared" si="32"/>
        <v>218</v>
      </c>
      <c r="AZ24" s="17">
        <f t="shared" si="32"/>
        <v>200</v>
      </c>
      <c r="BA24" s="17">
        <f t="shared" si="32"/>
        <v>202</v>
      </c>
      <c r="BB24" s="17">
        <f t="shared" si="32"/>
        <v>192</v>
      </c>
      <c r="BC24" s="17">
        <f t="shared" si="32"/>
        <v>192</v>
      </c>
      <c r="BD24" s="17">
        <f t="shared" si="32"/>
        <v>178</v>
      </c>
      <c r="BE24" s="17">
        <f t="shared" si="32"/>
        <v>156</v>
      </c>
      <c r="BF24" s="17">
        <f t="shared" si="32"/>
        <v>145</v>
      </c>
      <c r="BG24" s="17">
        <f t="shared" si="32"/>
        <v>133</v>
      </c>
      <c r="BH24" s="17">
        <f t="shared" si="32"/>
        <v>142</v>
      </c>
      <c r="BI24" s="17">
        <f t="shared" si="32"/>
        <v>147</v>
      </c>
      <c r="BJ24" s="17">
        <f t="shared" si="32"/>
        <v>145</v>
      </c>
      <c r="BK24" s="17">
        <f t="shared" si="32"/>
        <v>126</v>
      </c>
      <c r="BL24" s="17">
        <f t="shared" si="32"/>
        <v>133</v>
      </c>
      <c r="BM24" s="17">
        <f t="shared" si="32"/>
        <v>136</v>
      </c>
      <c r="BN24" s="17">
        <f t="shared" si="32"/>
        <v>135</v>
      </c>
      <c r="BO24" s="17">
        <f t="shared" si="32"/>
        <v>123</v>
      </c>
      <c r="BP24" s="17">
        <f t="shared" si="32"/>
        <v>124</v>
      </c>
      <c r="BQ24" s="17">
        <f t="shared" si="32"/>
        <v>121</v>
      </c>
      <c r="BR24" s="17">
        <f t="shared" si="32"/>
        <v>124</v>
      </c>
      <c r="BS24" s="17">
        <f t="shared" si="32"/>
        <v>134</v>
      </c>
      <c r="BT24" s="17">
        <f t="shared" si="32"/>
        <v>131</v>
      </c>
      <c r="BU24" s="17">
        <f t="shared" si="32"/>
        <v>119</v>
      </c>
      <c r="BV24" s="17">
        <f t="shared" si="32"/>
        <v>117</v>
      </c>
      <c r="BW24" s="17">
        <f t="shared" si="32"/>
        <v>98</v>
      </c>
      <c r="BX24" s="17">
        <f t="shared" si="32"/>
        <v>112</v>
      </c>
      <c r="BY24" s="17">
        <f t="shared" si="32"/>
        <v>110</v>
      </c>
      <c r="BZ24" s="17">
        <f t="shared" si="32"/>
        <v>104</v>
      </c>
      <c r="CA24" s="17">
        <f t="shared" si="32"/>
        <v>91</v>
      </c>
      <c r="CB24" s="17">
        <f t="shared" si="32"/>
        <v>77</v>
      </c>
      <c r="CC24" s="17">
        <f t="shared" si="32"/>
        <v>78</v>
      </c>
      <c r="CD24" s="17">
        <f t="shared" si="32"/>
        <v>70</v>
      </c>
      <c r="CE24" s="17">
        <f t="shared" si="32"/>
        <v>64</v>
      </c>
      <c r="CF24" s="17">
        <f t="shared" si="32"/>
        <v>69</v>
      </c>
      <c r="CG24" s="17">
        <f t="shared" si="32"/>
        <v>68</v>
      </c>
      <c r="CH24" s="17">
        <f t="shared" si="32"/>
        <v>58</v>
      </c>
      <c r="CI24" s="17">
        <f t="shared" si="32"/>
        <v>55</v>
      </c>
      <c r="CJ24" s="17">
        <f t="shared" si="32"/>
        <v>58</v>
      </c>
      <c r="CK24" s="17">
        <f t="shared" si="32"/>
        <v>59</v>
      </c>
      <c r="CL24" s="17">
        <f t="shared" si="32"/>
        <v>54</v>
      </c>
      <c r="CM24" s="17">
        <f t="shared" si="32"/>
        <v>56</v>
      </c>
      <c r="CN24" s="17">
        <f t="shared" si="32"/>
        <v>53</v>
      </c>
      <c r="CO24" s="17">
        <f t="shared" si="32"/>
        <v>58</v>
      </c>
      <c r="CP24" s="17">
        <f t="shared" si="32"/>
        <v>52</v>
      </c>
      <c r="CQ24" s="17">
        <f t="shared" si="32"/>
        <v>57</v>
      </c>
      <c r="CR24" s="17">
        <f t="shared" si="32"/>
        <v>36</v>
      </c>
      <c r="CS24" s="17">
        <f t="shared" si="32"/>
        <v>55</v>
      </c>
      <c r="CT24" s="17">
        <f t="shared" si="32"/>
        <v>55</v>
      </c>
      <c r="CU24" s="17">
        <f t="shared" si="32"/>
        <v>45</v>
      </c>
      <c r="CV24" s="17">
        <f t="shared" si="32"/>
        <v>39</v>
      </c>
      <c r="CW24" s="17">
        <f t="shared" si="32"/>
        <v>40</v>
      </c>
      <c r="CX24" s="17">
        <f t="shared" si="32"/>
        <v>32</v>
      </c>
      <c r="CY24" s="17">
        <f t="shared" si="32"/>
        <v>26</v>
      </c>
      <c r="CZ24" s="17">
        <f t="shared" si="32"/>
        <v>32</v>
      </c>
      <c r="DA24" s="17">
        <f t="shared" si="32"/>
        <v>35</v>
      </c>
      <c r="DB24" s="17">
        <f t="shared" si="32"/>
        <v>25</v>
      </c>
      <c r="DC24" s="17">
        <f t="shared" si="32"/>
        <v>23</v>
      </c>
      <c r="DD24" s="17">
        <f t="shared" si="32"/>
        <v>21</v>
      </c>
      <c r="DE24" s="17">
        <f t="shared" si="32"/>
        <v>22</v>
      </c>
      <c r="DF24" s="17">
        <f t="shared" si="32"/>
        <v>24</v>
      </c>
      <c r="DG24" s="17">
        <f t="shared" si="32"/>
        <v>30</v>
      </c>
      <c r="DH24" s="17">
        <f t="shared" si="32"/>
        <v>23</v>
      </c>
      <c r="DI24" s="17">
        <f t="shared" si="32"/>
        <v>25</v>
      </c>
      <c r="DJ24" s="17">
        <f t="shared" si="32"/>
        <v>32</v>
      </c>
      <c r="DK24" s="17">
        <f t="shared" si="32"/>
        <v>25</v>
      </c>
      <c r="DL24" s="17">
        <f t="shared" si="32"/>
        <v>22</v>
      </c>
      <c r="DM24" s="17">
        <f t="shared" si="32"/>
        <v>18</v>
      </c>
      <c r="DN24" s="17">
        <f t="shared" si="32"/>
        <v>25</v>
      </c>
      <c r="DO24" s="17">
        <f t="shared" si="32"/>
        <v>26</v>
      </c>
      <c r="DP24" s="17">
        <f t="shared" si="32"/>
        <v>25</v>
      </c>
      <c r="DQ24" s="17">
        <f t="shared" si="32"/>
        <v>21</v>
      </c>
      <c r="DR24" s="17">
        <f t="shared" si="32"/>
        <v>19</v>
      </c>
      <c r="DS24" s="17">
        <f t="shared" si="32"/>
        <v>23</v>
      </c>
      <c r="DT24" s="17">
        <f t="shared" si="32"/>
        <v>20</v>
      </c>
      <c r="DU24" s="17">
        <f t="shared" si="32"/>
        <v>22</v>
      </c>
      <c r="DV24" s="17">
        <f t="shared" si="32"/>
        <v>18</v>
      </c>
      <c r="DW24" s="17">
        <f t="shared" si="32"/>
        <v>21</v>
      </c>
      <c r="DX24" s="17">
        <f t="shared" si="32"/>
        <v>18</v>
      </c>
      <c r="DY24" s="17">
        <f t="shared" si="32"/>
        <v>11</v>
      </c>
      <c r="DZ24" s="17">
        <f t="shared" si="32"/>
        <v>16</v>
      </c>
      <c r="EA24" s="17">
        <f t="shared" si="32"/>
        <v>20</v>
      </c>
      <c r="EB24" s="17">
        <f t="shared" si="32"/>
        <v>9</v>
      </c>
      <c r="EC24" s="17">
        <f t="shared" si="32"/>
        <v>20</v>
      </c>
      <c r="ED24" s="17">
        <f t="shared" si="32"/>
        <v>24</v>
      </c>
      <c r="EE24" s="17">
        <f t="shared" si="32"/>
        <v>21</v>
      </c>
      <c r="EF24" s="17">
        <f t="shared" si="32"/>
        <v>21</v>
      </c>
      <c r="EG24" s="17">
        <f t="shared" si="32"/>
        <v>16</v>
      </c>
      <c r="EH24" s="17">
        <f t="shared" si="32"/>
        <v>17</v>
      </c>
      <c r="EI24" s="17">
        <f t="shared" si="32"/>
        <v>23</v>
      </c>
      <c r="EJ24" s="17">
        <f t="shared" si="32"/>
        <v>24</v>
      </c>
      <c r="EK24" s="17">
        <f t="shared" si="32"/>
        <v>10</v>
      </c>
      <c r="EL24" s="17">
        <f t="shared" si="32"/>
        <v>13</v>
      </c>
      <c r="EM24" s="17">
        <f t="shared" si="32"/>
        <v>10</v>
      </c>
      <c r="EN24" s="17">
        <f t="shared" si="32"/>
        <v>7</v>
      </c>
      <c r="EO24" s="17">
        <f t="shared" si="32"/>
        <v>1</v>
      </c>
      <c r="EP24" s="17">
        <f t="shared" si="32"/>
        <v>7</v>
      </c>
      <c r="EQ24" s="17">
        <f t="shared" ref="EQ24:FC24" si="33">EQ11</f>
        <v>6</v>
      </c>
      <c r="ER24" s="17">
        <f t="shared" si="33"/>
        <v>5</v>
      </c>
      <c r="ES24" s="17">
        <f t="shared" si="33"/>
        <v>6</v>
      </c>
      <c r="ET24" s="17">
        <f t="shared" si="33"/>
        <v>3</v>
      </c>
      <c r="EU24" s="17">
        <f t="shared" si="33"/>
        <v>4</v>
      </c>
      <c r="EV24" s="17">
        <f t="shared" si="33"/>
        <v>4</v>
      </c>
      <c r="EW24" s="17">
        <f t="shared" si="33"/>
        <v>5</v>
      </c>
      <c r="EX24" s="17">
        <f t="shared" si="33"/>
        <v>4</v>
      </c>
      <c r="EY24" s="17">
        <f t="shared" si="33"/>
        <v>1</v>
      </c>
      <c r="EZ24" s="17">
        <f t="shared" si="33"/>
        <v>4</v>
      </c>
      <c r="FA24" s="17">
        <f t="shared" si="33"/>
        <v>4</v>
      </c>
      <c r="FB24" s="17">
        <f t="shared" si="33"/>
        <v>0</v>
      </c>
      <c r="FC24" s="17">
        <f t="shared" si="33"/>
        <v>6</v>
      </c>
      <c r="FD24" s="17">
        <f t="shared" ref="FD24:FP24" si="34">FD11</f>
        <v>6</v>
      </c>
      <c r="FE24" s="17">
        <f t="shared" si="34"/>
        <v>3</v>
      </c>
      <c r="FF24" s="17">
        <f t="shared" si="34"/>
        <v>1</v>
      </c>
      <c r="FG24" s="17">
        <f t="shared" si="34"/>
        <v>0</v>
      </c>
      <c r="FH24" s="17">
        <f t="shared" si="34"/>
        <v>2</v>
      </c>
      <c r="FI24" s="17">
        <f t="shared" si="34"/>
        <v>1</v>
      </c>
      <c r="FJ24" s="17">
        <f t="shared" si="34"/>
        <v>0</v>
      </c>
      <c r="FK24" s="17">
        <f t="shared" si="34"/>
        <v>2</v>
      </c>
      <c r="FL24" s="17">
        <f t="shared" si="34"/>
        <v>0</v>
      </c>
      <c r="FM24" s="17">
        <f t="shared" si="34"/>
        <v>2</v>
      </c>
      <c r="FN24" s="17">
        <f t="shared" si="34"/>
        <v>1</v>
      </c>
      <c r="FO24" s="17">
        <f t="shared" si="34"/>
        <v>2</v>
      </c>
      <c r="FP24" s="17">
        <f t="shared" si="34"/>
        <v>0</v>
      </c>
      <c r="FQ24" s="17">
        <f t="shared" ref="FQ24:GA24" si="35">FQ11</f>
        <v>0</v>
      </c>
      <c r="FR24" s="17">
        <f t="shared" si="35"/>
        <v>2</v>
      </c>
      <c r="FS24" s="17">
        <f t="shared" si="35"/>
        <v>4</v>
      </c>
      <c r="FT24" s="17">
        <f t="shared" si="35"/>
        <v>0</v>
      </c>
      <c r="FU24" s="17">
        <f t="shared" si="35"/>
        <v>3</v>
      </c>
      <c r="FV24" s="17">
        <f t="shared" si="35"/>
        <v>3</v>
      </c>
      <c r="FW24" s="17">
        <f t="shared" si="35"/>
        <v>0</v>
      </c>
      <c r="FX24" s="17">
        <f t="shared" si="35"/>
        <v>0</v>
      </c>
      <c r="FY24" s="17">
        <f t="shared" si="35"/>
        <v>0</v>
      </c>
      <c r="FZ24" s="17">
        <f t="shared" si="35"/>
        <v>0</v>
      </c>
      <c r="GA24" s="17">
        <f t="shared" si="35"/>
        <v>0</v>
      </c>
    </row>
    <row r="25" spans="1:183" ht="14.25" customHeight="1" x14ac:dyDescent="0.3">
      <c r="A25" s="15" t="s">
        <v>43</v>
      </c>
      <c r="B25" s="17">
        <f t="shared" ref="B25:EP25" si="36">B10</f>
        <v>8</v>
      </c>
      <c r="C25" s="17">
        <f t="shared" si="36"/>
        <v>13</v>
      </c>
      <c r="D25" s="17">
        <f t="shared" si="36"/>
        <v>7</v>
      </c>
      <c r="E25" s="17">
        <f t="shared" si="36"/>
        <v>25</v>
      </c>
      <c r="F25" s="17">
        <f t="shared" si="36"/>
        <v>26</v>
      </c>
      <c r="G25" s="17">
        <f t="shared" si="36"/>
        <v>24</v>
      </c>
      <c r="H25" s="17">
        <f t="shared" si="36"/>
        <v>26</v>
      </c>
      <c r="I25" s="17">
        <f t="shared" si="36"/>
        <v>29</v>
      </c>
      <c r="J25" s="17">
        <f t="shared" si="36"/>
        <v>29</v>
      </c>
      <c r="K25" s="17">
        <f t="shared" si="36"/>
        <v>16</v>
      </c>
      <c r="L25" s="17">
        <f t="shared" si="36"/>
        <v>24</v>
      </c>
      <c r="M25" s="17">
        <f t="shared" si="36"/>
        <v>33</v>
      </c>
      <c r="N25" s="17">
        <f t="shared" si="36"/>
        <v>27</v>
      </c>
      <c r="O25" s="17">
        <f t="shared" si="36"/>
        <v>57</v>
      </c>
      <c r="P25" s="17">
        <f t="shared" si="36"/>
        <v>34</v>
      </c>
      <c r="Q25" s="17">
        <f t="shared" si="36"/>
        <v>27</v>
      </c>
      <c r="R25" s="17">
        <f t="shared" si="36"/>
        <v>43</v>
      </c>
      <c r="S25" s="17">
        <f t="shared" si="36"/>
        <v>58</v>
      </c>
      <c r="T25" s="17">
        <f t="shared" si="36"/>
        <v>52</v>
      </c>
      <c r="U25" s="17">
        <f t="shared" si="36"/>
        <v>54</v>
      </c>
      <c r="V25" s="17">
        <f t="shared" si="36"/>
        <v>41</v>
      </c>
      <c r="W25" s="17">
        <f t="shared" si="36"/>
        <v>40</v>
      </c>
      <c r="X25" s="17">
        <f t="shared" si="36"/>
        <v>50</v>
      </c>
      <c r="Y25" s="17">
        <f t="shared" si="36"/>
        <v>35</v>
      </c>
      <c r="Z25" s="17">
        <f t="shared" si="36"/>
        <v>41</v>
      </c>
      <c r="AA25" s="17">
        <f t="shared" si="36"/>
        <v>49</v>
      </c>
      <c r="AB25" s="17">
        <f t="shared" si="36"/>
        <v>34</v>
      </c>
      <c r="AC25" s="17">
        <f t="shared" si="36"/>
        <v>41</v>
      </c>
      <c r="AD25" s="17">
        <f t="shared" si="36"/>
        <v>54</v>
      </c>
      <c r="AE25" s="17">
        <f t="shared" si="36"/>
        <v>51</v>
      </c>
      <c r="AF25" s="17">
        <f t="shared" si="36"/>
        <v>55</v>
      </c>
      <c r="AG25" s="17">
        <f t="shared" si="36"/>
        <v>52</v>
      </c>
      <c r="AH25" s="17">
        <f t="shared" si="36"/>
        <v>49</v>
      </c>
      <c r="AI25" s="17">
        <f t="shared" si="36"/>
        <v>30</v>
      </c>
      <c r="AJ25" s="17">
        <f t="shared" si="36"/>
        <v>36</v>
      </c>
      <c r="AK25" s="17">
        <f t="shared" si="36"/>
        <v>34</v>
      </c>
      <c r="AL25" s="17">
        <f t="shared" si="36"/>
        <v>22</v>
      </c>
      <c r="AM25" s="17">
        <f t="shared" si="36"/>
        <v>33</v>
      </c>
      <c r="AN25" s="17">
        <f t="shared" si="36"/>
        <v>28</v>
      </c>
      <c r="AO25" s="17">
        <f t="shared" si="36"/>
        <v>49</v>
      </c>
      <c r="AP25" s="17">
        <f t="shared" si="36"/>
        <v>40</v>
      </c>
      <c r="AQ25" s="17">
        <f t="shared" si="36"/>
        <v>31</v>
      </c>
      <c r="AR25" s="17">
        <f t="shared" si="36"/>
        <v>49</v>
      </c>
      <c r="AS25" s="17">
        <f t="shared" si="36"/>
        <v>37</v>
      </c>
      <c r="AT25" s="17">
        <f t="shared" si="36"/>
        <v>38</v>
      </c>
      <c r="AU25" s="17">
        <f t="shared" si="36"/>
        <v>50</v>
      </c>
      <c r="AV25" s="17">
        <f t="shared" si="36"/>
        <v>49</v>
      </c>
      <c r="AW25" s="17">
        <f t="shared" si="36"/>
        <v>34</v>
      </c>
      <c r="AX25" s="17">
        <f t="shared" si="36"/>
        <v>37</v>
      </c>
      <c r="AY25" s="17">
        <f t="shared" si="36"/>
        <v>35</v>
      </c>
      <c r="AZ25" s="17">
        <f t="shared" si="36"/>
        <v>32</v>
      </c>
      <c r="BA25" s="17">
        <f t="shared" si="36"/>
        <v>39</v>
      </c>
      <c r="BB25" s="17">
        <f t="shared" si="36"/>
        <v>44</v>
      </c>
      <c r="BC25" s="17">
        <f t="shared" si="36"/>
        <v>37</v>
      </c>
      <c r="BD25" s="17">
        <f t="shared" si="36"/>
        <v>40</v>
      </c>
      <c r="BE25" s="17">
        <f t="shared" si="36"/>
        <v>33</v>
      </c>
      <c r="BF25" s="17">
        <f t="shared" si="36"/>
        <v>43</v>
      </c>
      <c r="BG25" s="17">
        <f t="shared" si="36"/>
        <v>32</v>
      </c>
      <c r="BH25" s="17">
        <f t="shared" si="36"/>
        <v>24</v>
      </c>
      <c r="BI25" s="17">
        <f t="shared" si="36"/>
        <v>15</v>
      </c>
      <c r="BJ25" s="17">
        <f t="shared" si="36"/>
        <v>9</v>
      </c>
      <c r="BK25" s="17">
        <f t="shared" si="36"/>
        <v>34</v>
      </c>
      <c r="BL25" s="17">
        <f t="shared" si="36"/>
        <v>19</v>
      </c>
      <c r="BM25" s="17">
        <f t="shared" si="36"/>
        <v>23</v>
      </c>
      <c r="BN25" s="17">
        <f t="shared" si="36"/>
        <v>20</v>
      </c>
      <c r="BO25" s="17">
        <f t="shared" si="36"/>
        <v>24</v>
      </c>
      <c r="BP25" s="17">
        <f t="shared" si="36"/>
        <v>31</v>
      </c>
      <c r="BQ25" s="17">
        <f t="shared" si="36"/>
        <v>18</v>
      </c>
      <c r="BR25" s="17">
        <f t="shared" si="36"/>
        <v>19</v>
      </c>
      <c r="BS25" s="17">
        <f t="shared" si="36"/>
        <v>18</v>
      </c>
      <c r="BT25" s="17">
        <f t="shared" si="36"/>
        <v>24</v>
      </c>
      <c r="BU25" s="17">
        <f t="shared" si="36"/>
        <v>18</v>
      </c>
      <c r="BV25" s="17">
        <f t="shared" si="36"/>
        <v>12</v>
      </c>
      <c r="BW25" s="17">
        <f t="shared" si="36"/>
        <v>26</v>
      </c>
      <c r="BX25" s="17">
        <f t="shared" si="36"/>
        <v>17</v>
      </c>
      <c r="BY25" s="17">
        <f t="shared" si="36"/>
        <v>16</v>
      </c>
      <c r="BZ25" s="17">
        <f t="shared" si="36"/>
        <v>19</v>
      </c>
      <c r="CA25" s="17">
        <f t="shared" si="36"/>
        <v>10</v>
      </c>
      <c r="CB25" s="17">
        <f t="shared" si="36"/>
        <v>18</v>
      </c>
      <c r="CC25" s="17">
        <f t="shared" si="36"/>
        <v>20</v>
      </c>
      <c r="CD25" s="17">
        <f t="shared" si="36"/>
        <v>21</v>
      </c>
      <c r="CE25" s="17">
        <f t="shared" si="36"/>
        <v>11</v>
      </c>
      <c r="CF25" s="17">
        <f t="shared" si="36"/>
        <v>12</v>
      </c>
      <c r="CG25" s="17">
        <f t="shared" si="36"/>
        <v>7</v>
      </c>
      <c r="CH25" s="17">
        <f t="shared" si="36"/>
        <v>14</v>
      </c>
      <c r="CI25" s="17">
        <f t="shared" si="36"/>
        <v>13</v>
      </c>
      <c r="CJ25" s="17">
        <f t="shared" si="36"/>
        <v>10</v>
      </c>
      <c r="CK25" s="17">
        <f t="shared" si="36"/>
        <v>9</v>
      </c>
      <c r="CL25" s="17">
        <f t="shared" si="36"/>
        <v>9</v>
      </c>
      <c r="CM25" s="17">
        <f t="shared" si="36"/>
        <v>10</v>
      </c>
      <c r="CN25" s="17">
        <f t="shared" si="36"/>
        <v>10</v>
      </c>
      <c r="CO25" s="17">
        <f t="shared" si="36"/>
        <v>11</v>
      </c>
      <c r="CP25" s="17">
        <f t="shared" si="36"/>
        <v>9</v>
      </c>
      <c r="CQ25" s="17">
        <f t="shared" si="36"/>
        <v>9</v>
      </c>
      <c r="CR25" s="17">
        <f t="shared" si="36"/>
        <v>4</v>
      </c>
      <c r="CS25" s="17">
        <f t="shared" si="36"/>
        <v>8</v>
      </c>
      <c r="CT25" s="17">
        <f t="shared" si="36"/>
        <v>12</v>
      </c>
      <c r="CU25" s="17">
        <f t="shared" si="36"/>
        <v>11</v>
      </c>
      <c r="CV25" s="17">
        <f t="shared" si="36"/>
        <v>14</v>
      </c>
      <c r="CW25" s="17">
        <f t="shared" si="36"/>
        <v>10</v>
      </c>
      <c r="CX25" s="17">
        <f t="shared" si="36"/>
        <v>10</v>
      </c>
      <c r="CY25" s="17">
        <f t="shared" si="36"/>
        <v>6</v>
      </c>
      <c r="CZ25" s="17">
        <f t="shared" si="36"/>
        <v>14</v>
      </c>
      <c r="DA25" s="17">
        <f t="shared" si="36"/>
        <v>11</v>
      </c>
      <c r="DB25" s="17">
        <f t="shared" si="36"/>
        <v>6</v>
      </c>
      <c r="DC25" s="17">
        <f t="shared" si="36"/>
        <v>5</v>
      </c>
      <c r="DD25" s="17">
        <f t="shared" si="36"/>
        <v>9</v>
      </c>
      <c r="DE25" s="17">
        <f t="shared" si="36"/>
        <v>13</v>
      </c>
      <c r="DF25" s="17">
        <f t="shared" si="36"/>
        <v>4</v>
      </c>
      <c r="DG25" s="17">
        <f t="shared" si="36"/>
        <v>6</v>
      </c>
      <c r="DH25" s="17">
        <f t="shared" si="36"/>
        <v>4</v>
      </c>
      <c r="DI25" s="17">
        <f t="shared" si="36"/>
        <v>4</v>
      </c>
      <c r="DJ25" s="17">
        <f t="shared" si="36"/>
        <v>13</v>
      </c>
      <c r="DK25" s="17">
        <f t="shared" si="36"/>
        <v>5</v>
      </c>
      <c r="DL25" s="17">
        <f t="shared" si="36"/>
        <v>6</v>
      </c>
      <c r="DM25" s="17">
        <f t="shared" si="36"/>
        <v>6</v>
      </c>
      <c r="DN25" s="17">
        <f t="shared" si="36"/>
        <v>3</v>
      </c>
      <c r="DO25" s="17">
        <f t="shared" si="36"/>
        <v>11</v>
      </c>
      <c r="DP25" s="17">
        <f t="shared" si="36"/>
        <v>4</v>
      </c>
      <c r="DQ25" s="17">
        <f t="shared" si="36"/>
        <v>4</v>
      </c>
      <c r="DR25" s="17">
        <f t="shared" si="36"/>
        <v>7</v>
      </c>
      <c r="DS25" s="17">
        <f t="shared" si="36"/>
        <v>8</v>
      </c>
      <c r="DT25" s="17">
        <f t="shared" si="36"/>
        <v>2</v>
      </c>
      <c r="DU25" s="17">
        <f t="shared" si="36"/>
        <v>2</v>
      </c>
      <c r="DV25" s="17">
        <f t="shared" si="36"/>
        <v>6</v>
      </c>
      <c r="DW25" s="17">
        <f t="shared" si="36"/>
        <v>6</v>
      </c>
      <c r="DX25" s="17">
        <f t="shared" si="36"/>
        <v>7</v>
      </c>
      <c r="DY25" s="17">
        <f t="shared" si="36"/>
        <v>2</v>
      </c>
      <c r="DZ25" s="17">
        <f t="shared" si="36"/>
        <v>6</v>
      </c>
      <c r="EA25" s="17">
        <f t="shared" si="36"/>
        <v>5</v>
      </c>
      <c r="EB25" s="17">
        <f t="shared" si="36"/>
        <v>7</v>
      </c>
      <c r="EC25" s="17">
        <f t="shared" si="36"/>
        <v>5</v>
      </c>
      <c r="ED25" s="17">
        <f t="shared" si="36"/>
        <v>4</v>
      </c>
      <c r="EE25" s="17">
        <f t="shared" si="36"/>
        <v>3</v>
      </c>
      <c r="EF25" s="17">
        <f t="shared" si="36"/>
        <v>9</v>
      </c>
      <c r="EG25" s="17">
        <f t="shared" si="36"/>
        <v>8</v>
      </c>
      <c r="EH25" s="17">
        <f t="shared" si="36"/>
        <v>8</v>
      </c>
      <c r="EI25" s="17">
        <f t="shared" si="36"/>
        <v>4</v>
      </c>
      <c r="EJ25" s="17">
        <f t="shared" si="36"/>
        <v>5</v>
      </c>
      <c r="EK25" s="17">
        <f t="shared" si="36"/>
        <v>9</v>
      </c>
      <c r="EL25" s="17">
        <f t="shared" si="36"/>
        <v>3</v>
      </c>
      <c r="EM25" s="17">
        <f t="shared" si="36"/>
        <v>5</v>
      </c>
      <c r="EN25" s="17">
        <f t="shared" si="36"/>
        <v>3</v>
      </c>
      <c r="EO25" s="17">
        <f t="shared" si="36"/>
        <v>5</v>
      </c>
      <c r="EP25" s="17">
        <f t="shared" si="36"/>
        <v>2</v>
      </c>
      <c r="EQ25" s="17">
        <f t="shared" ref="EQ25:FC25" si="37">EQ10</f>
        <v>3</v>
      </c>
      <c r="ER25" s="17">
        <f t="shared" si="37"/>
        <v>4</v>
      </c>
      <c r="ES25" s="17">
        <f t="shared" si="37"/>
        <v>1</v>
      </c>
      <c r="ET25" s="17">
        <f t="shared" si="37"/>
        <v>4</v>
      </c>
      <c r="EU25" s="17">
        <f t="shared" si="37"/>
        <v>2</v>
      </c>
      <c r="EV25" s="17">
        <f t="shared" si="37"/>
        <v>1</v>
      </c>
      <c r="EW25" s="17">
        <f t="shared" si="37"/>
        <v>3</v>
      </c>
      <c r="EX25" s="17">
        <f t="shared" si="37"/>
        <v>2</v>
      </c>
      <c r="EY25" s="17">
        <f t="shared" si="37"/>
        <v>5</v>
      </c>
      <c r="EZ25" s="17">
        <f t="shared" si="37"/>
        <v>0</v>
      </c>
      <c r="FA25" s="17">
        <f t="shared" si="37"/>
        <v>1</v>
      </c>
      <c r="FB25" s="17">
        <f t="shared" si="37"/>
        <v>2</v>
      </c>
      <c r="FC25" s="17">
        <f t="shared" si="37"/>
        <v>1</v>
      </c>
      <c r="FD25" s="17">
        <f t="shared" ref="FD25:FP25" si="38">FD10</f>
        <v>3</v>
      </c>
      <c r="FE25" s="17">
        <f t="shared" si="38"/>
        <v>1</v>
      </c>
      <c r="FF25" s="17">
        <f t="shared" si="38"/>
        <v>3</v>
      </c>
      <c r="FG25" s="17">
        <f t="shared" si="38"/>
        <v>1</v>
      </c>
      <c r="FH25" s="17">
        <f t="shared" si="38"/>
        <v>0</v>
      </c>
      <c r="FI25" s="17">
        <f t="shared" si="38"/>
        <v>0</v>
      </c>
      <c r="FJ25" s="17">
        <f t="shared" si="38"/>
        <v>2</v>
      </c>
      <c r="FK25" s="17">
        <f t="shared" si="38"/>
        <v>1</v>
      </c>
      <c r="FL25" s="17">
        <f t="shared" si="38"/>
        <v>0</v>
      </c>
      <c r="FM25" s="17">
        <f t="shared" si="38"/>
        <v>1</v>
      </c>
      <c r="FN25" s="17">
        <f t="shared" si="38"/>
        <v>1</v>
      </c>
      <c r="FO25" s="17">
        <f t="shared" si="38"/>
        <v>1</v>
      </c>
      <c r="FP25" s="17">
        <f t="shared" si="38"/>
        <v>0</v>
      </c>
      <c r="FQ25" s="17">
        <f t="shared" ref="FQ25:GA25" si="39">FQ10</f>
        <v>1</v>
      </c>
      <c r="FR25" s="17">
        <f t="shared" si="39"/>
        <v>1</v>
      </c>
      <c r="FS25" s="17">
        <f t="shared" si="39"/>
        <v>3</v>
      </c>
      <c r="FT25" s="17">
        <f t="shared" si="39"/>
        <v>1</v>
      </c>
      <c r="FU25" s="17">
        <f t="shared" si="39"/>
        <v>3</v>
      </c>
      <c r="FV25" s="17">
        <f t="shared" si="39"/>
        <v>1</v>
      </c>
      <c r="FW25" s="17">
        <f t="shared" si="39"/>
        <v>2</v>
      </c>
      <c r="FX25" s="17">
        <f t="shared" si="39"/>
        <v>0</v>
      </c>
      <c r="FY25" s="17">
        <f t="shared" si="39"/>
        <v>0</v>
      </c>
      <c r="FZ25" s="17">
        <f t="shared" si="39"/>
        <v>0</v>
      </c>
      <c r="GA25" s="17">
        <f t="shared" si="39"/>
        <v>0</v>
      </c>
    </row>
    <row r="26" spans="1:183" ht="14.25" customHeight="1" x14ac:dyDescent="0.3">
      <c r="A26" s="18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</row>
    <row r="27" spans="1:183" ht="14.25" customHeight="1" x14ac:dyDescent="0.35">
      <c r="A27" s="1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</row>
    <row r="28" spans="1:183" ht="14.25" customHeight="1" x14ac:dyDescent="0.35">
      <c r="A28" s="15" t="s">
        <v>42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FP28" t="s">
        <v>0</v>
      </c>
      <c r="FQ28" t="s">
        <v>1</v>
      </c>
      <c r="FR28" t="s">
        <v>2</v>
      </c>
      <c r="FS28" t="s">
        <v>3</v>
      </c>
      <c r="FT28" t="s">
        <v>4</v>
      </c>
      <c r="FU28" t="s">
        <v>5</v>
      </c>
      <c r="FV28" t="s">
        <v>6</v>
      </c>
      <c r="FW28" t="s">
        <v>7</v>
      </c>
      <c r="FX28" t="s">
        <v>8</v>
      </c>
      <c r="FY28" t="s">
        <v>9</v>
      </c>
      <c r="FZ28" t="s">
        <v>10</v>
      </c>
      <c r="GA28" t="s">
        <v>11</v>
      </c>
    </row>
    <row r="29" spans="1:183" ht="14.25" customHeight="1" x14ac:dyDescent="0.35">
      <c r="A29" s="14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FO29">
        <v>2023</v>
      </c>
      <c r="FP29">
        <f t="shared" ref="FP29:GA29" si="40">FP24</f>
        <v>0</v>
      </c>
      <c r="FQ29">
        <f t="shared" si="40"/>
        <v>0</v>
      </c>
      <c r="FR29">
        <f t="shared" si="40"/>
        <v>2</v>
      </c>
      <c r="FS29">
        <f t="shared" si="40"/>
        <v>4</v>
      </c>
      <c r="FT29">
        <f t="shared" si="40"/>
        <v>0</v>
      </c>
      <c r="FU29">
        <f t="shared" si="40"/>
        <v>3</v>
      </c>
      <c r="FV29">
        <f t="shared" si="40"/>
        <v>3</v>
      </c>
      <c r="FW29">
        <f t="shared" si="40"/>
        <v>0</v>
      </c>
      <c r="FX29">
        <f t="shared" si="40"/>
        <v>0</v>
      </c>
      <c r="FY29">
        <f t="shared" si="40"/>
        <v>0</v>
      </c>
      <c r="FZ29">
        <f t="shared" si="40"/>
        <v>0</v>
      </c>
      <c r="GA29">
        <f t="shared" si="40"/>
        <v>0</v>
      </c>
    </row>
    <row r="30" spans="1:183" ht="14.25" customHeight="1" x14ac:dyDescent="0.35">
      <c r="A30" s="14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FO30">
        <v>2022</v>
      </c>
      <c r="FP30">
        <f t="shared" ref="FP30:GA30" si="41">FD24</f>
        <v>6</v>
      </c>
      <c r="FQ30">
        <f t="shared" si="41"/>
        <v>3</v>
      </c>
      <c r="FR30">
        <f t="shared" si="41"/>
        <v>1</v>
      </c>
      <c r="FS30">
        <f t="shared" si="41"/>
        <v>0</v>
      </c>
      <c r="FT30">
        <f t="shared" si="41"/>
        <v>2</v>
      </c>
      <c r="FU30">
        <f t="shared" si="41"/>
        <v>1</v>
      </c>
      <c r="FV30">
        <f t="shared" si="41"/>
        <v>0</v>
      </c>
      <c r="FW30">
        <f t="shared" si="41"/>
        <v>2</v>
      </c>
      <c r="FX30">
        <f t="shared" si="41"/>
        <v>0</v>
      </c>
      <c r="FY30">
        <f t="shared" si="41"/>
        <v>2</v>
      </c>
      <c r="FZ30">
        <f t="shared" si="41"/>
        <v>1</v>
      </c>
      <c r="GA30">
        <f t="shared" si="41"/>
        <v>2</v>
      </c>
    </row>
    <row r="31" spans="1:183" ht="14.25" customHeight="1" x14ac:dyDescent="0.35">
      <c r="A31" s="14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FO31">
        <v>2021</v>
      </c>
      <c r="FP31">
        <f t="shared" ref="FP31:GA31" si="42">ER24</f>
        <v>5</v>
      </c>
      <c r="FQ31">
        <f t="shared" si="42"/>
        <v>6</v>
      </c>
      <c r="FR31">
        <f t="shared" si="42"/>
        <v>3</v>
      </c>
      <c r="FS31">
        <f t="shared" si="42"/>
        <v>4</v>
      </c>
      <c r="FT31">
        <f t="shared" si="42"/>
        <v>4</v>
      </c>
      <c r="FU31">
        <f t="shared" si="42"/>
        <v>5</v>
      </c>
      <c r="FV31">
        <f t="shared" si="42"/>
        <v>4</v>
      </c>
      <c r="FW31">
        <f t="shared" si="42"/>
        <v>1</v>
      </c>
      <c r="FX31">
        <f t="shared" si="42"/>
        <v>4</v>
      </c>
      <c r="FY31">
        <f t="shared" si="42"/>
        <v>4</v>
      </c>
      <c r="FZ31">
        <f t="shared" si="42"/>
        <v>0</v>
      </c>
      <c r="GA31">
        <f t="shared" si="42"/>
        <v>6</v>
      </c>
    </row>
    <row r="32" spans="1:183" ht="14.25" customHeight="1" x14ac:dyDescent="0.3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FO32">
        <v>2020</v>
      </c>
      <c r="FP32">
        <f t="shared" ref="FP32:GA32" si="43">EF24</f>
        <v>21</v>
      </c>
      <c r="FQ32">
        <f t="shared" si="43"/>
        <v>16</v>
      </c>
      <c r="FR32">
        <f t="shared" si="43"/>
        <v>17</v>
      </c>
      <c r="FS32">
        <f t="shared" si="43"/>
        <v>23</v>
      </c>
      <c r="FT32">
        <f t="shared" si="43"/>
        <v>24</v>
      </c>
      <c r="FU32">
        <f t="shared" si="43"/>
        <v>10</v>
      </c>
      <c r="FV32">
        <f t="shared" si="43"/>
        <v>13</v>
      </c>
      <c r="FW32">
        <f t="shared" si="43"/>
        <v>10</v>
      </c>
      <c r="FX32">
        <f t="shared" si="43"/>
        <v>7</v>
      </c>
      <c r="FY32">
        <f t="shared" si="43"/>
        <v>1</v>
      </c>
      <c r="FZ32">
        <f t="shared" si="43"/>
        <v>7</v>
      </c>
      <c r="GA32">
        <f t="shared" si="43"/>
        <v>6</v>
      </c>
    </row>
    <row r="33" spans="1:183" ht="14.25" hidden="1" customHeight="1" x14ac:dyDescent="0.3">
      <c r="A33" s="18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FO33">
        <v>2019</v>
      </c>
      <c r="FP33">
        <f t="shared" ref="FP33:GA33" si="44">DT24</f>
        <v>20</v>
      </c>
      <c r="FQ33">
        <f t="shared" si="44"/>
        <v>22</v>
      </c>
      <c r="FR33">
        <f t="shared" si="44"/>
        <v>18</v>
      </c>
      <c r="FS33">
        <f t="shared" si="44"/>
        <v>21</v>
      </c>
      <c r="FT33">
        <f t="shared" si="44"/>
        <v>18</v>
      </c>
      <c r="FU33">
        <f t="shared" si="44"/>
        <v>11</v>
      </c>
      <c r="FV33">
        <f t="shared" si="44"/>
        <v>16</v>
      </c>
      <c r="FW33">
        <f t="shared" si="44"/>
        <v>20</v>
      </c>
      <c r="FX33">
        <f t="shared" si="44"/>
        <v>9</v>
      </c>
      <c r="FY33">
        <f t="shared" si="44"/>
        <v>20</v>
      </c>
      <c r="FZ33">
        <f t="shared" si="44"/>
        <v>24</v>
      </c>
      <c r="GA33">
        <f t="shared" si="44"/>
        <v>21</v>
      </c>
    </row>
    <row r="34" spans="1:183" ht="14.25" hidden="1" customHeight="1" x14ac:dyDescent="0.3">
      <c r="A34" s="18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FO34">
        <v>2018</v>
      </c>
      <c r="FP34">
        <f t="shared" ref="FP34:GA34" si="45">DH24</f>
        <v>23</v>
      </c>
      <c r="FQ34">
        <f t="shared" si="45"/>
        <v>25</v>
      </c>
      <c r="FR34">
        <f t="shared" si="45"/>
        <v>32</v>
      </c>
      <c r="FS34">
        <f t="shared" si="45"/>
        <v>25</v>
      </c>
      <c r="FT34">
        <f t="shared" si="45"/>
        <v>22</v>
      </c>
      <c r="FU34">
        <f t="shared" si="45"/>
        <v>18</v>
      </c>
      <c r="FV34">
        <f t="shared" si="45"/>
        <v>25</v>
      </c>
      <c r="FW34">
        <f t="shared" si="45"/>
        <v>26</v>
      </c>
      <c r="FX34">
        <f t="shared" si="45"/>
        <v>25</v>
      </c>
      <c r="FY34">
        <f t="shared" si="45"/>
        <v>21</v>
      </c>
      <c r="FZ34">
        <f t="shared" si="45"/>
        <v>19</v>
      </c>
      <c r="GA34">
        <f t="shared" si="45"/>
        <v>23</v>
      </c>
    </row>
    <row r="35" spans="1:183" ht="14.25" hidden="1" customHeight="1" x14ac:dyDescent="0.3">
      <c r="A35" s="18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FO35">
        <v>2017</v>
      </c>
      <c r="FP35">
        <f t="shared" ref="FP35:GA35" si="46">CV24</f>
        <v>39</v>
      </c>
      <c r="FQ35">
        <f t="shared" si="46"/>
        <v>40</v>
      </c>
      <c r="FR35">
        <f t="shared" si="46"/>
        <v>32</v>
      </c>
      <c r="FS35">
        <f t="shared" si="46"/>
        <v>26</v>
      </c>
      <c r="FT35">
        <f t="shared" si="46"/>
        <v>32</v>
      </c>
      <c r="FU35">
        <f t="shared" si="46"/>
        <v>35</v>
      </c>
      <c r="FV35">
        <f t="shared" si="46"/>
        <v>25</v>
      </c>
      <c r="FW35">
        <f t="shared" si="46"/>
        <v>23</v>
      </c>
      <c r="FX35">
        <f t="shared" si="46"/>
        <v>21</v>
      </c>
      <c r="FY35">
        <f t="shared" si="46"/>
        <v>22</v>
      </c>
      <c r="FZ35">
        <f t="shared" si="46"/>
        <v>24</v>
      </c>
      <c r="GA35">
        <f t="shared" si="46"/>
        <v>30</v>
      </c>
    </row>
    <row r="36" spans="1:183" ht="14.25" hidden="1" customHeight="1" x14ac:dyDescent="0.3">
      <c r="A36" s="18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FO36">
        <v>2016</v>
      </c>
      <c r="FP36">
        <f t="shared" ref="FP36:GA36" si="47">CJ24</f>
        <v>58</v>
      </c>
      <c r="FQ36">
        <f t="shared" si="47"/>
        <v>59</v>
      </c>
      <c r="FR36">
        <f t="shared" si="47"/>
        <v>54</v>
      </c>
      <c r="FS36">
        <f t="shared" si="47"/>
        <v>56</v>
      </c>
      <c r="FT36">
        <f t="shared" si="47"/>
        <v>53</v>
      </c>
      <c r="FU36">
        <f t="shared" si="47"/>
        <v>58</v>
      </c>
      <c r="FV36">
        <f t="shared" si="47"/>
        <v>52</v>
      </c>
      <c r="FW36">
        <f t="shared" si="47"/>
        <v>57</v>
      </c>
      <c r="FX36">
        <f t="shared" si="47"/>
        <v>36</v>
      </c>
      <c r="FY36">
        <f t="shared" si="47"/>
        <v>55</v>
      </c>
      <c r="FZ36">
        <f t="shared" si="47"/>
        <v>55</v>
      </c>
      <c r="GA36">
        <f t="shared" si="47"/>
        <v>45</v>
      </c>
    </row>
    <row r="37" spans="1:183" ht="14.25" hidden="1" customHeight="1" x14ac:dyDescent="0.3">
      <c r="A37" s="18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FO37">
        <v>2015</v>
      </c>
      <c r="FP37">
        <f t="shared" ref="FP37:GA37" si="48">BX24</f>
        <v>112</v>
      </c>
      <c r="FQ37">
        <f t="shared" si="48"/>
        <v>110</v>
      </c>
      <c r="FR37">
        <f t="shared" si="48"/>
        <v>104</v>
      </c>
      <c r="FS37">
        <f t="shared" si="48"/>
        <v>91</v>
      </c>
      <c r="FT37">
        <f t="shared" si="48"/>
        <v>77</v>
      </c>
      <c r="FU37">
        <f t="shared" si="48"/>
        <v>78</v>
      </c>
      <c r="FV37">
        <f t="shared" si="48"/>
        <v>70</v>
      </c>
      <c r="FW37">
        <f t="shared" si="48"/>
        <v>64</v>
      </c>
      <c r="FX37">
        <f t="shared" si="48"/>
        <v>69</v>
      </c>
      <c r="FY37">
        <f t="shared" si="48"/>
        <v>68</v>
      </c>
      <c r="FZ37">
        <f t="shared" si="48"/>
        <v>58</v>
      </c>
      <c r="GA37">
        <f t="shared" si="48"/>
        <v>55</v>
      </c>
    </row>
    <row r="38" spans="1:183" ht="14.25" customHeight="1" x14ac:dyDescent="0.3">
      <c r="A38" s="18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</row>
    <row r="39" spans="1:183" ht="14.25" customHeight="1" x14ac:dyDescent="0.3">
      <c r="A39" s="18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</row>
    <row r="40" spans="1:183" ht="14.25" customHeight="1" x14ac:dyDescent="0.3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</row>
    <row r="41" spans="1:183" ht="14.25" customHeight="1" x14ac:dyDescent="0.3">
      <c r="A41" s="15" t="s">
        <v>43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FO41" s="189"/>
      <c r="FP41" s="189" t="s">
        <v>0</v>
      </c>
      <c r="FQ41" s="189" t="s">
        <v>1</v>
      </c>
      <c r="FR41" s="189" t="s">
        <v>2</v>
      </c>
      <c r="FS41" s="189" t="s">
        <v>3</v>
      </c>
      <c r="FT41" s="189" t="s">
        <v>4</v>
      </c>
      <c r="FU41" s="189" t="s">
        <v>5</v>
      </c>
      <c r="FV41" s="189" t="s">
        <v>6</v>
      </c>
      <c r="FW41" s="189" t="s">
        <v>7</v>
      </c>
      <c r="FX41" s="189" t="s">
        <v>8</v>
      </c>
      <c r="FY41" s="189" t="s">
        <v>9</v>
      </c>
      <c r="FZ41" s="189" t="s">
        <v>10</v>
      </c>
      <c r="GA41" s="189" t="s">
        <v>11</v>
      </c>
    </row>
    <row r="42" spans="1:183" ht="14.25" customHeight="1" x14ac:dyDescent="0.3">
      <c r="A42" s="148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FO42" s="243">
        <v>2023</v>
      </c>
      <c r="FP42" s="189">
        <f t="shared" ref="FP42:GA42" si="49">FP25</f>
        <v>0</v>
      </c>
      <c r="FQ42" s="189">
        <f t="shared" si="49"/>
        <v>1</v>
      </c>
      <c r="FR42" s="189">
        <f t="shared" si="49"/>
        <v>1</v>
      </c>
      <c r="FS42" s="189">
        <f t="shared" si="49"/>
        <v>3</v>
      </c>
      <c r="FT42" s="189">
        <f t="shared" si="49"/>
        <v>1</v>
      </c>
      <c r="FU42" s="189">
        <f t="shared" si="49"/>
        <v>3</v>
      </c>
      <c r="FV42" s="189">
        <f t="shared" si="49"/>
        <v>1</v>
      </c>
      <c r="FW42" s="189">
        <f t="shared" si="49"/>
        <v>2</v>
      </c>
      <c r="FX42" s="189">
        <f t="shared" si="49"/>
        <v>0</v>
      </c>
      <c r="FY42" s="189">
        <f t="shared" si="49"/>
        <v>0</v>
      </c>
      <c r="FZ42" s="189">
        <f t="shared" si="49"/>
        <v>0</v>
      </c>
      <c r="GA42" s="189">
        <f t="shared" si="49"/>
        <v>0</v>
      </c>
    </row>
    <row r="43" spans="1:183" ht="14.25" customHeight="1" x14ac:dyDescent="0.3">
      <c r="A43" s="148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FO43" s="243">
        <v>2022</v>
      </c>
      <c r="FP43" s="189">
        <f t="shared" ref="FP43:GA43" si="50">FD25</f>
        <v>3</v>
      </c>
      <c r="FQ43" s="189">
        <f t="shared" si="50"/>
        <v>1</v>
      </c>
      <c r="FR43" s="189">
        <f t="shared" si="50"/>
        <v>3</v>
      </c>
      <c r="FS43" s="189">
        <f t="shared" si="50"/>
        <v>1</v>
      </c>
      <c r="FT43" s="189">
        <f t="shared" si="50"/>
        <v>0</v>
      </c>
      <c r="FU43" s="189">
        <f t="shared" si="50"/>
        <v>0</v>
      </c>
      <c r="FV43" s="189">
        <f t="shared" si="50"/>
        <v>2</v>
      </c>
      <c r="FW43" s="189">
        <f t="shared" si="50"/>
        <v>1</v>
      </c>
      <c r="FX43" s="189">
        <f t="shared" si="50"/>
        <v>0</v>
      </c>
      <c r="FY43" s="189">
        <f t="shared" si="50"/>
        <v>1</v>
      </c>
      <c r="FZ43" s="189">
        <f t="shared" si="50"/>
        <v>1</v>
      </c>
      <c r="GA43" s="189">
        <f t="shared" si="50"/>
        <v>1</v>
      </c>
    </row>
    <row r="44" spans="1:183" ht="14.25" customHeight="1" x14ac:dyDescent="0.3">
      <c r="A44" s="148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FO44" s="243">
        <v>2021</v>
      </c>
      <c r="FP44" s="189">
        <f t="shared" ref="FP44:GA44" si="51">ER25</f>
        <v>4</v>
      </c>
      <c r="FQ44" s="189">
        <f t="shared" si="51"/>
        <v>1</v>
      </c>
      <c r="FR44" s="189">
        <f t="shared" si="51"/>
        <v>4</v>
      </c>
      <c r="FS44" s="189">
        <f t="shared" si="51"/>
        <v>2</v>
      </c>
      <c r="FT44" s="189">
        <f t="shared" si="51"/>
        <v>1</v>
      </c>
      <c r="FU44" s="189">
        <f t="shared" si="51"/>
        <v>3</v>
      </c>
      <c r="FV44" s="189">
        <f t="shared" si="51"/>
        <v>2</v>
      </c>
      <c r="FW44" s="189">
        <f t="shared" si="51"/>
        <v>5</v>
      </c>
      <c r="FX44" s="189">
        <f t="shared" si="51"/>
        <v>0</v>
      </c>
      <c r="FY44" s="189">
        <f t="shared" si="51"/>
        <v>1</v>
      </c>
      <c r="FZ44" s="189">
        <f t="shared" si="51"/>
        <v>2</v>
      </c>
      <c r="GA44" s="189">
        <f t="shared" si="51"/>
        <v>1</v>
      </c>
    </row>
    <row r="45" spans="1:183" ht="14.25" customHeight="1" x14ac:dyDescent="0.3">
      <c r="A45" s="18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FO45" s="243">
        <v>2020</v>
      </c>
      <c r="FP45" s="189">
        <f t="shared" ref="FP45:GA45" si="52">EF25</f>
        <v>9</v>
      </c>
      <c r="FQ45" s="189">
        <f t="shared" si="52"/>
        <v>8</v>
      </c>
      <c r="FR45" s="189">
        <f t="shared" si="52"/>
        <v>8</v>
      </c>
      <c r="FS45" s="189">
        <f t="shared" si="52"/>
        <v>4</v>
      </c>
      <c r="FT45" s="189">
        <f t="shared" si="52"/>
        <v>5</v>
      </c>
      <c r="FU45" s="189">
        <f t="shared" si="52"/>
        <v>9</v>
      </c>
      <c r="FV45" s="189">
        <f t="shared" si="52"/>
        <v>3</v>
      </c>
      <c r="FW45" s="189">
        <f t="shared" si="52"/>
        <v>5</v>
      </c>
      <c r="FX45" s="189">
        <f t="shared" si="52"/>
        <v>3</v>
      </c>
      <c r="FY45" s="189">
        <f t="shared" si="52"/>
        <v>5</v>
      </c>
      <c r="FZ45" s="189">
        <f t="shared" si="52"/>
        <v>2</v>
      </c>
      <c r="GA45" s="189">
        <f t="shared" si="52"/>
        <v>3</v>
      </c>
    </row>
    <row r="46" spans="1:183" ht="14.25" hidden="1" customHeight="1" x14ac:dyDescent="0.3">
      <c r="A46" s="18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FM46" s="189">
        <v>2019</v>
      </c>
      <c r="FN46" s="189">
        <f t="shared" ref="FN46:FY46" si="53">DT25</f>
        <v>2</v>
      </c>
      <c r="FO46" s="189">
        <f t="shared" si="53"/>
        <v>2</v>
      </c>
      <c r="FP46" s="189">
        <f t="shared" si="53"/>
        <v>6</v>
      </c>
      <c r="FQ46" s="189">
        <f t="shared" si="53"/>
        <v>6</v>
      </c>
      <c r="FR46" s="189">
        <f t="shared" si="53"/>
        <v>7</v>
      </c>
      <c r="FS46" s="189">
        <f t="shared" si="53"/>
        <v>2</v>
      </c>
      <c r="FT46" s="189">
        <f t="shared" si="53"/>
        <v>6</v>
      </c>
      <c r="FU46" s="189">
        <f t="shared" si="53"/>
        <v>5</v>
      </c>
      <c r="FV46" s="189">
        <f t="shared" si="53"/>
        <v>7</v>
      </c>
      <c r="FW46" s="189">
        <f t="shared" si="53"/>
        <v>5</v>
      </c>
      <c r="FX46" s="189">
        <f t="shared" si="53"/>
        <v>4</v>
      </c>
      <c r="FY46" s="189">
        <f t="shared" si="53"/>
        <v>3</v>
      </c>
    </row>
    <row r="47" spans="1:183" ht="14.25" hidden="1" customHeight="1" x14ac:dyDescent="0.3">
      <c r="A47" s="1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FM47" s="189">
        <v>2018</v>
      </c>
      <c r="FN47" s="189">
        <f t="shared" ref="FN47:FY47" si="54">DH25</f>
        <v>4</v>
      </c>
      <c r="FO47" s="189">
        <f t="shared" si="54"/>
        <v>4</v>
      </c>
      <c r="FP47" s="189">
        <f t="shared" si="54"/>
        <v>13</v>
      </c>
      <c r="FQ47" s="189">
        <f t="shared" si="54"/>
        <v>5</v>
      </c>
      <c r="FR47" s="189">
        <f t="shared" si="54"/>
        <v>6</v>
      </c>
      <c r="FS47" s="189">
        <f t="shared" si="54"/>
        <v>6</v>
      </c>
      <c r="FT47" s="189">
        <f t="shared" si="54"/>
        <v>3</v>
      </c>
      <c r="FU47" s="189">
        <f t="shared" si="54"/>
        <v>11</v>
      </c>
      <c r="FV47" s="189">
        <f t="shared" si="54"/>
        <v>4</v>
      </c>
      <c r="FW47" s="189">
        <f t="shared" si="54"/>
        <v>4</v>
      </c>
      <c r="FX47" s="189">
        <f t="shared" si="54"/>
        <v>7</v>
      </c>
      <c r="FY47" s="189">
        <f t="shared" si="54"/>
        <v>8</v>
      </c>
    </row>
    <row r="48" spans="1:183" ht="14.25" hidden="1" customHeight="1" x14ac:dyDescent="0.3">
      <c r="A48" s="1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FM48">
        <v>2017</v>
      </c>
      <c r="FN48">
        <f t="shared" ref="FN48:FY48" si="55">CV25</f>
        <v>14</v>
      </c>
      <c r="FO48">
        <f t="shared" si="55"/>
        <v>10</v>
      </c>
      <c r="FP48">
        <f t="shared" si="55"/>
        <v>10</v>
      </c>
      <c r="FQ48">
        <f t="shared" si="55"/>
        <v>6</v>
      </c>
      <c r="FR48">
        <f t="shared" si="55"/>
        <v>14</v>
      </c>
      <c r="FS48">
        <f t="shared" si="55"/>
        <v>11</v>
      </c>
      <c r="FT48">
        <f t="shared" si="55"/>
        <v>6</v>
      </c>
      <c r="FU48">
        <f t="shared" si="55"/>
        <v>5</v>
      </c>
      <c r="FV48">
        <f t="shared" si="55"/>
        <v>9</v>
      </c>
      <c r="FW48">
        <f t="shared" si="55"/>
        <v>13</v>
      </c>
      <c r="FX48">
        <f t="shared" si="55"/>
        <v>4</v>
      </c>
      <c r="FY48">
        <f t="shared" si="55"/>
        <v>6</v>
      </c>
    </row>
    <row r="49" spans="1:186" ht="14.25" hidden="1" customHeight="1" x14ac:dyDescent="0.3">
      <c r="A49" s="18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FM49">
        <v>2016</v>
      </c>
      <c r="FN49">
        <f t="shared" ref="FN49:FY49" si="56">CJ25</f>
        <v>10</v>
      </c>
      <c r="FO49">
        <f t="shared" si="56"/>
        <v>9</v>
      </c>
      <c r="FP49">
        <f t="shared" si="56"/>
        <v>9</v>
      </c>
      <c r="FQ49">
        <f t="shared" si="56"/>
        <v>10</v>
      </c>
      <c r="FR49">
        <f t="shared" si="56"/>
        <v>10</v>
      </c>
      <c r="FS49">
        <f t="shared" si="56"/>
        <v>11</v>
      </c>
      <c r="FT49">
        <f t="shared" si="56"/>
        <v>9</v>
      </c>
      <c r="FU49">
        <f t="shared" si="56"/>
        <v>9</v>
      </c>
      <c r="FV49">
        <f t="shared" si="56"/>
        <v>4</v>
      </c>
      <c r="FW49">
        <f t="shared" si="56"/>
        <v>8</v>
      </c>
      <c r="FX49">
        <f t="shared" si="56"/>
        <v>12</v>
      </c>
      <c r="FY49">
        <f t="shared" si="56"/>
        <v>11</v>
      </c>
    </row>
    <row r="50" spans="1:186" ht="14.25" hidden="1" customHeight="1" x14ac:dyDescent="0.3">
      <c r="A50" s="18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FM50">
        <v>2015</v>
      </c>
      <c r="FN50">
        <f t="shared" ref="FN50:FY50" si="57">BX25</f>
        <v>17</v>
      </c>
      <c r="FO50">
        <f t="shared" si="57"/>
        <v>16</v>
      </c>
      <c r="FP50">
        <f t="shared" si="57"/>
        <v>19</v>
      </c>
      <c r="FQ50">
        <f t="shared" si="57"/>
        <v>10</v>
      </c>
      <c r="FR50">
        <f t="shared" si="57"/>
        <v>18</v>
      </c>
      <c r="FS50">
        <f t="shared" si="57"/>
        <v>20</v>
      </c>
      <c r="FT50">
        <f t="shared" si="57"/>
        <v>21</v>
      </c>
      <c r="FU50">
        <f t="shared" si="57"/>
        <v>11</v>
      </c>
      <c r="FV50">
        <f t="shared" si="57"/>
        <v>12</v>
      </c>
      <c r="FW50">
        <f t="shared" si="57"/>
        <v>7</v>
      </c>
      <c r="FX50">
        <f t="shared" si="57"/>
        <v>14</v>
      </c>
      <c r="FY50">
        <f t="shared" si="57"/>
        <v>13</v>
      </c>
    </row>
    <row r="51" spans="1:186" ht="14.25" customHeight="1" x14ac:dyDescent="0.3">
      <c r="A51" s="1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</row>
    <row r="52" spans="1:186" ht="14.25" customHeight="1" x14ac:dyDescent="0.3">
      <c r="A52" s="18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</row>
    <row r="53" spans="1:186" ht="14.25" customHeight="1" x14ac:dyDescent="0.3"/>
    <row r="54" spans="1:186" ht="14.25" customHeight="1" x14ac:dyDescent="0.35">
      <c r="A54" s="177"/>
      <c r="B54" s="178"/>
      <c r="C54" s="152"/>
    </row>
    <row r="55" spans="1:186" ht="14.25" customHeight="1" x14ac:dyDescent="0.35">
      <c r="A55" s="177"/>
      <c r="B55" s="178"/>
      <c r="C55" s="152"/>
    </row>
    <row r="56" spans="1:186" ht="14.25" customHeight="1" thickBot="1" x14ac:dyDescent="0.4">
      <c r="A56" s="177"/>
      <c r="B56" s="178"/>
      <c r="C56" s="152"/>
      <c r="FX56" s="257" t="s">
        <v>44</v>
      </c>
      <c r="FY56" s="257"/>
      <c r="FZ56" s="257"/>
      <c r="GB56" s="257" t="s">
        <v>45</v>
      </c>
      <c r="GC56" s="257"/>
      <c r="GD56" s="257"/>
    </row>
    <row r="57" spans="1:186" ht="14.25" customHeight="1" thickTop="1" x14ac:dyDescent="0.3">
      <c r="FX57" s="6" t="s">
        <v>15</v>
      </c>
      <c r="FY57" s="6" t="s">
        <v>16</v>
      </c>
      <c r="FZ57" s="6" t="s">
        <v>17</v>
      </c>
      <c r="GB57" s="6" t="s">
        <v>15</v>
      </c>
      <c r="GC57" s="6" t="s">
        <v>16</v>
      </c>
      <c r="GD57" s="6" t="s">
        <v>17</v>
      </c>
    </row>
    <row r="58" spans="1:186" ht="14.25" customHeight="1" x14ac:dyDescent="0.35">
      <c r="FX58" s="7" t="s">
        <v>422</v>
      </c>
      <c r="FY58" s="8">
        <f>FW29</f>
        <v>0</v>
      </c>
      <c r="FZ58" s="9">
        <v>4</v>
      </c>
      <c r="GB58" s="7" t="s">
        <v>422</v>
      </c>
      <c r="GC58" s="8">
        <f>FW42</f>
        <v>2</v>
      </c>
      <c r="GD58" s="9">
        <f>SUM(GC59-GC58)/GC59*-1</f>
        <v>1</v>
      </c>
    </row>
    <row r="59" spans="1:186" ht="14.25" customHeight="1" x14ac:dyDescent="0.35">
      <c r="FX59" s="7" t="s">
        <v>423</v>
      </c>
      <c r="FY59" s="8">
        <f>FW30</f>
        <v>2</v>
      </c>
      <c r="FZ59" s="9">
        <f>SUM(FY60-FY59)/FY60*-1</f>
        <v>1</v>
      </c>
      <c r="GB59" s="7" t="s">
        <v>423</v>
      </c>
      <c r="GC59" s="8">
        <f>FW43</f>
        <v>1</v>
      </c>
      <c r="GD59" s="9">
        <f>SUM(GC60-GC59)/GC60*-1</f>
        <v>-0.8</v>
      </c>
    </row>
    <row r="60" spans="1:186" ht="14.25" customHeight="1" x14ac:dyDescent="0.35">
      <c r="FX60" s="185" t="s">
        <v>424</v>
      </c>
      <c r="FY60" s="8">
        <f>FW31</f>
        <v>1</v>
      </c>
      <c r="FZ60" s="9">
        <f>SUM(FY61-FY60)/FY61*-1</f>
        <v>-0.9</v>
      </c>
      <c r="GB60" s="185" t="s">
        <v>424</v>
      </c>
      <c r="GC60" s="8">
        <f>FW44</f>
        <v>5</v>
      </c>
      <c r="GD60" s="9">
        <f>SUM(GC61-GC60)/GC61*-1</f>
        <v>0</v>
      </c>
    </row>
    <row r="61" spans="1:186" ht="14.25" customHeight="1" x14ac:dyDescent="0.35">
      <c r="FX61" s="7" t="s">
        <v>425</v>
      </c>
      <c r="FY61" s="8">
        <f>FW32</f>
        <v>10</v>
      </c>
      <c r="FZ61" s="9"/>
      <c r="GB61" s="7" t="s">
        <v>425</v>
      </c>
      <c r="GC61" s="8">
        <f>FW45</f>
        <v>5</v>
      </c>
      <c r="GD61" s="9"/>
    </row>
    <row r="62" spans="1:186" ht="14.25" customHeight="1" x14ac:dyDescent="0.3"/>
    <row r="63" spans="1:186" ht="14.25" customHeight="1" x14ac:dyDescent="0.3"/>
    <row r="64" spans="1:186" ht="14.25" customHeight="1" thickBot="1" x14ac:dyDescent="0.4">
      <c r="GB64" s="254" t="s">
        <v>358</v>
      </c>
      <c r="GC64" s="255"/>
      <c r="GD64" s="256"/>
    </row>
    <row r="65" spans="184:186" ht="14.25" customHeight="1" thickTop="1" x14ac:dyDescent="0.3">
      <c r="GB65" s="6" t="s">
        <v>15</v>
      </c>
      <c r="GC65" s="6" t="s">
        <v>16</v>
      </c>
      <c r="GD65" s="6" t="s">
        <v>17</v>
      </c>
    </row>
    <row r="66" spans="184:186" ht="14.25" customHeight="1" x14ac:dyDescent="0.35">
      <c r="GB66" s="7">
        <v>2023</v>
      </c>
      <c r="GC66" s="8">
        <f>SUM(FP42:FW42)</f>
        <v>12</v>
      </c>
      <c r="GD66" s="9">
        <f>SUM(GC67-GC66)/GC67*-1</f>
        <v>9.0909090909090912E-2</v>
      </c>
    </row>
    <row r="67" spans="184:186" ht="14.25" customHeight="1" x14ac:dyDescent="0.35">
      <c r="GB67" s="7">
        <v>2022</v>
      </c>
      <c r="GC67" s="8">
        <f>SUM(FP43:FW43)</f>
        <v>11</v>
      </c>
      <c r="GD67" s="9">
        <f>SUM(GC68-GC67)/GC68*-1</f>
        <v>-0.5</v>
      </c>
    </row>
    <row r="68" spans="184:186" ht="14.25" customHeight="1" x14ac:dyDescent="0.35">
      <c r="GB68" s="7">
        <v>2021</v>
      </c>
      <c r="GC68" s="8">
        <f>SUM(FP44:FW44)</f>
        <v>22</v>
      </c>
      <c r="GD68" s="9">
        <f>SUM(GC69-GC68)/GC69*-1</f>
        <v>-0.56862745098039214</v>
      </c>
    </row>
    <row r="69" spans="184:186" ht="14.25" customHeight="1" x14ac:dyDescent="0.35">
      <c r="GB69" s="7">
        <v>2020</v>
      </c>
      <c r="GC69" s="8">
        <f>SUM(FP45:FW45)</f>
        <v>51</v>
      </c>
      <c r="GD69" s="9"/>
    </row>
    <row r="70" spans="184:186" ht="14.25" customHeight="1" x14ac:dyDescent="0.3"/>
    <row r="71" spans="184:186" ht="14.25" customHeight="1" x14ac:dyDescent="0.3"/>
    <row r="72" spans="184:186" ht="14.25" customHeight="1" x14ac:dyDescent="0.3"/>
    <row r="73" spans="184:186" ht="14.25" customHeight="1" x14ac:dyDescent="0.3"/>
    <row r="74" spans="184:186" ht="14.25" customHeight="1" x14ac:dyDescent="0.3"/>
    <row r="75" spans="184:186" ht="14.25" customHeight="1" x14ac:dyDescent="0.3"/>
    <row r="76" spans="184:186" ht="14.25" customHeight="1" x14ac:dyDescent="0.3"/>
    <row r="77" spans="184:186" ht="14.25" customHeight="1" x14ac:dyDescent="0.3"/>
    <row r="78" spans="184:186" ht="14.25" customHeight="1" x14ac:dyDescent="0.3"/>
    <row r="79" spans="184:186" ht="14.25" customHeight="1" x14ac:dyDescent="0.3"/>
    <row r="80" spans="184:186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</sheetData>
  <mergeCells count="3">
    <mergeCell ref="GB64:GD64"/>
    <mergeCell ref="GB56:GD56"/>
    <mergeCell ref="FX56:FZ56"/>
  </mergeCells>
  <phoneticPr fontId="27" type="noConversion"/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IX1007"/>
  <sheetViews>
    <sheetView workbookViewId="0">
      <pane xSplit="1" ySplit="1" topLeftCell="GV82" activePane="bottomRight" state="frozen"/>
      <selection pane="topRight" activeCell="B1" sqref="B1"/>
      <selection pane="bottomLeft" activeCell="A2" sqref="A2"/>
      <selection pane="bottomRight" activeCell="HA101" sqref="HA101"/>
    </sheetView>
  </sheetViews>
  <sheetFormatPr defaultColWidth="12.58203125" defaultRowHeight="15" customHeight="1" x14ac:dyDescent="0.3"/>
  <cols>
    <col min="1" max="1" width="16.58203125" customWidth="1"/>
    <col min="2" max="8" width="5.58203125" customWidth="1"/>
    <col min="9" max="9" width="6.08203125" customWidth="1"/>
    <col min="10" max="10" width="5.58203125" customWidth="1"/>
    <col min="11" max="11" width="6.08203125" customWidth="1"/>
    <col min="12" max="12" width="5.5" customWidth="1"/>
    <col min="13" max="13" width="5" customWidth="1"/>
    <col min="14" max="14" width="5.9140625" customWidth="1"/>
    <col min="15" max="16" width="5.58203125" customWidth="1"/>
    <col min="17" max="17" width="6.08203125" customWidth="1"/>
    <col min="18" max="18" width="5.9140625" customWidth="1"/>
    <col min="19" max="77" width="9.4140625" customWidth="1"/>
    <col min="78" max="78" width="9.58203125" customWidth="1"/>
    <col min="79" max="146" width="9.4140625" customWidth="1"/>
    <col min="147" max="165" width="9.58203125" customWidth="1"/>
    <col min="166" max="170" width="9.4140625" customWidth="1"/>
    <col min="171" max="172" width="7.58203125" customWidth="1"/>
    <col min="173" max="173" width="9.4140625" customWidth="1"/>
    <col min="174" max="176" width="7.58203125" customWidth="1"/>
    <col min="177" max="177" width="13.5" customWidth="1"/>
    <col min="178" max="181" width="9.5" customWidth="1"/>
    <col min="182" max="184" width="7.58203125" customWidth="1"/>
    <col min="185" max="185" width="9" customWidth="1"/>
    <col min="186" max="186" width="12.9140625" customWidth="1"/>
    <col min="187" max="190" width="9.9140625" bestFit="1" customWidth="1"/>
    <col min="191" max="193" width="7.58203125" customWidth="1"/>
    <col min="194" max="196" width="10.4140625" customWidth="1"/>
    <col min="197" max="197" width="8" customWidth="1"/>
    <col min="198" max="198" width="11.58203125" customWidth="1"/>
    <col min="199" max="199" width="10.9140625" bestFit="1" customWidth="1"/>
  </cols>
  <sheetData>
    <row r="1" spans="1:258" ht="14.25" customHeight="1" x14ac:dyDescent="0.35">
      <c r="A1" s="30"/>
      <c r="B1" s="12">
        <f>'Raw Data'!P44</f>
        <v>0</v>
      </c>
      <c r="C1" s="12">
        <f>'Raw Data'!Q44</f>
        <v>0</v>
      </c>
      <c r="D1" s="12">
        <f>'Raw Data'!R44</f>
        <v>0</v>
      </c>
      <c r="E1" s="12">
        <f>'Raw Data'!S44</f>
        <v>0</v>
      </c>
      <c r="F1" s="12">
        <f>'Raw Data'!T44</f>
        <v>0</v>
      </c>
      <c r="G1" s="12">
        <f>'Raw Data'!U44</f>
        <v>38353</v>
      </c>
      <c r="H1" s="12">
        <f>'Raw Data'!V44</f>
        <v>38384</v>
      </c>
      <c r="I1" s="12">
        <f>'Raw Data'!W44</f>
        <v>38412</v>
      </c>
      <c r="J1" s="12">
        <f>'Raw Data'!X44</f>
        <v>38443</v>
      </c>
      <c r="K1" s="12">
        <f>'Raw Data'!Y44</f>
        <v>38473</v>
      </c>
      <c r="L1" s="12">
        <f>'Raw Data'!Z44</f>
        <v>38504</v>
      </c>
      <c r="M1" s="12">
        <f>'Raw Data'!AA44</f>
        <v>38534</v>
      </c>
      <c r="N1" s="12">
        <f>'Raw Data'!AB44</f>
        <v>38565</v>
      </c>
      <c r="O1" s="12">
        <f>'Raw Data'!AC44</f>
        <v>38596</v>
      </c>
      <c r="P1" s="12">
        <f>'Raw Data'!AD44</f>
        <v>38626</v>
      </c>
      <c r="Q1" s="12">
        <f>'Raw Data'!AE44</f>
        <v>38657</v>
      </c>
      <c r="R1" s="12">
        <f>'Raw Data'!AF44</f>
        <v>38687</v>
      </c>
      <c r="S1" s="12">
        <f>'Raw Data'!AG44</f>
        <v>38718</v>
      </c>
      <c r="T1" s="12">
        <f>'Raw Data'!AH44</f>
        <v>38749</v>
      </c>
      <c r="U1" s="12">
        <f>'Raw Data'!AI44</f>
        <v>38777</v>
      </c>
      <c r="V1" s="12">
        <f>'Raw Data'!AJ44</f>
        <v>38808</v>
      </c>
      <c r="W1" s="12">
        <f>'Raw Data'!AK44</f>
        <v>38838</v>
      </c>
      <c r="X1" s="12">
        <f>'Raw Data'!AL44</f>
        <v>38869</v>
      </c>
      <c r="Y1" s="12">
        <f>'Raw Data'!AM44</f>
        <v>38899</v>
      </c>
      <c r="Z1" s="12">
        <f>'Raw Data'!AN44</f>
        <v>38930</v>
      </c>
      <c r="AA1" s="12">
        <f>'Raw Data'!AO44</f>
        <v>38961</v>
      </c>
      <c r="AB1" s="12">
        <f>'Raw Data'!AP44</f>
        <v>38991</v>
      </c>
      <c r="AC1" s="12">
        <f>'Raw Data'!AQ44</f>
        <v>39022</v>
      </c>
      <c r="AD1" s="12">
        <f>'Raw Data'!AR44</f>
        <v>39052</v>
      </c>
      <c r="AE1" s="12">
        <f>'Raw Data'!AS44</f>
        <v>39083</v>
      </c>
      <c r="AF1" s="12">
        <f>'Raw Data'!AT44</f>
        <v>39114</v>
      </c>
      <c r="AG1" s="12">
        <f>'Raw Data'!AU44</f>
        <v>39142</v>
      </c>
      <c r="AH1" s="12">
        <f>'Raw Data'!AV44</f>
        <v>39173</v>
      </c>
      <c r="AI1" s="12">
        <f>'Raw Data'!AW44</f>
        <v>39203</v>
      </c>
      <c r="AJ1" s="12">
        <f>'Raw Data'!AX44</f>
        <v>39234</v>
      </c>
      <c r="AK1" s="12">
        <f>'Raw Data'!AY44</f>
        <v>39264</v>
      </c>
      <c r="AL1" s="12">
        <f>'Raw Data'!AZ44</f>
        <v>39295</v>
      </c>
      <c r="AM1" s="12">
        <f>'Raw Data'!BA44</f>
        <v>39326</v>
      </c>
      <c r="AN1" s="12">
        <f>'Raw Data'!BB44</f>
        <v>39356</v>
      </c>
      <c r="AO1" s="12">
        <f>'Raw Data'!BC44</f>
        <v>39387</v>
      </c>
      <c r="AP1" s="12">
        <f>'Raw Data'!BD44</f>
        <v>39417</v>
      </c>
      <c r="AQ1" s="12">
        <f>'Raw Data'!BE44</f>
        <v>39448</v>
      </c>
      <c r="AR1" s="12">
        <f>'Raw Data'!BF44</f>
        <v>39479</v>
      </c>
      <c r="AS1" s="12">
        <f>'Raw Data'!BG44</f>
        <v>39510</v>
      </c>
      <c r="AT1" s="12">
        <f>'Raw Data'!BH44</f>
        <v>39539</v>
      </c>
      <c r="AU1" s="12">
        <f>'Raw Data'!BI44</f>
        <v>39569</v>
      </c>
      <c r="AV1" s="12">
        <f>'Raw Data'!BJ44</f>
        <v>39600</v>
      </c>
      <c r="AW1" s="12">
        <f>'Raw Data'!BK44</f>
        <v>39630</v>
      </c>
      <c r="AX1" s="12">
        <f>'Raw Data'!BL44</f>
        <v>39661</v>
      </c>
      <c r="AY1" s="12">
        <f>'Raw Data'!BM44</f>
        <v>39692</v>
      </c>
      <c r="AZ1" s="12">
        <f>'Raw Data'!BN44</f>
        <v>39729</v>
      </c>
      <c r="BA1" s="12">
        <f>'Raw Data'!BO44</f>
        <v>39766</v>
      </c>
      <c r="BB1" s="12">
        <f>'Raw Data'!BP44</f>
        <v>39803</v>
      </c>
      <c r="BC1" s="12">
        <f>'Raw Data'!BQ44</f>
        <v>39840</v>
      </c>
      <c r="BD1" s="12">
        <f>'Raw Data'!BR44</f>
        <v>39853</v>
      </c>
      <c r="BE1" s="12">
        <f>'Raw Data'!BS44</f>
        <v>39881</v>
      </c>
      <c r="BF1" s="12">
        <f>'Raw Data'!BT44</f>
        <v>39912</v>
      </c>
      <c r="BG1" s="12">
        <f>'Raw Data'!BU44</f>
        <v>39942</v>
      </c>
      <c r="BH1" s="12">
        <f>'Raw Data'!BV44</f>
        <v>39973</v>
      </c>
      <c r="BI1" s="12">
        <f>'Raw Data'!BW44</f>
        <v>40003</v>
      </c>
      <c r="BJ1" s="12">
        <f>'Raw Data'!BX44</f>
        <v>40034</v>
      </c>
      <c r="BK1" s="12">
        <f>'Raw Data'!BY44</f>
        <v>40065</v>
      </c>
      <c r="BL1" s="12">
        <f>'Raw Data'!BZ44</f>
        <v>40095</v>
      </c>
      <c r="BM1" s="12">
        <f>'Raw Data'!CA44</f>
        <v>40126</v>
      </c>
      <c r="BN1" s="12">
        <f>'Raw Data'!CB44</f>
        <v>40156</v>
      </c>
      <c r="BO1" s="12">
        <f>'Raw Data'!CC44</f>
        <v>40187</v>
      </c>
      <c r="BP1" s="12">
        <f>'Raw Data'!CD44</f>
        <v>40218</v>
      </c>
      <c r="BQ1" s="12">
        <f>'Raw Data'!CE44</f>
        <v>40246</v>
      </c>
      <c r="BR1" s="12">
        <f>'Raw Data'!CF44</f>
        <v>40277</v>
      </c>
      <c r="BS1" s="12">
        <f>'Raw Data'!CG44</f>
        <v>40307</v>
      </c>
      <c r="BT1" s="12">
        <f>'Raw Data'!CH44</f>
        <v>40338</v>
      </c>
      <c r="BU1" s="12">
        <f>'Raw Data'!CI44</f>
        <v>40368</v>
      </c>
      <c r="BV1" s="12">
        <f>'Raw Data'!CJ44</f>
        <v>40399</v>
      </c>
      <c r="BW1" s="12">
        <f>'Raw Data'!CK44</f>
        <v>40430</v>
      </c>
      <c r="BX1" s="12">
        <f>'Raw Data'!CL44</f>
        <v>40460</v>
      </c>
      <c r="BY1" s="12">
        <f>'Raw Data'!CM44</f>
        <v>40491</v>
      </c>
      <c r="BZ1" s="12">
        <f>'Raw Data'!CN44</f>
        <v>40521</v>
      </c>
      <c r="CA1" s="12">
        <f>'Raw Data'!CO44</f>
        <v>40552</v>
      </c>
      <c r="CB1" s="12">
        <f>'Raw Data'!CP44</f>
        <v>40583</v>
      </c>
      <c r="CC1" s="12">
        <f>'Raw Data'!CQ44</f>
        <v>40611</v>
      </c>
      <c r="CD1" s="12">
        <f>'Raw Data'!CR44</f>
        <v>40642</v>
      </c>
      <c r="CE1" s="12">
        <f>'Raw Data'!CS44</f>
        <v>40672</v>
      </c>
      <c r="CF1" s="12">
        <f>'Raw Data'!CT44</f>
        <v>40703</v>
      </c>
      <c r="CG1" s="12">
        <f>'Raw Data'!CU44</f>
        <v>40733</v>
      </c>
      <c r="CH1" s="12">
        <f>'Raw Data'!CV44</f>
        <v>40764</v>
      </c>
      <c r="CI1" s="12">
        <f>'Raw Data'!CW44</f>
        <v>40795</v>
      </c>
      <c r="CJ1" s="12">
        <f>'Raw Data'!CX44</f>
        <v>40825</v>
      </c>
      <c r="CK1" s="12">
        <f>'Raw Data'!CY44</f>
        <v>40856</v>
      </c>
      <c r="CL1" s="12">
        <f>'Raw Data'!CZ44</f>
        <v>40886</v>
      </c>
      <c r="CM1" s="12">
        <f>'Raw Data'!DA44</f>
        <v>40917</v>
      </c>
      <c r="CN1" s="12">
        <f>'Raw Data'!DB44</f>
        <v>40948</v>
      </c>
      <c r="CO1" s="12">
        <f>'Raw Data'!DC44</f>
        <v>40977</v>
      </c>
      <c r="CP1" s="12">
        <f>'Raw Data'!DD44</f>
        <v>41008</v>
      </c>
      <c r="CQ1" s="12">
        <f>'Raw Data'!DE44</f>
        <v>41038</v>
      </c>
      <c r="CR1" s="12">
        <f>'Raw Data'!DF44</f>
        <v>41069</v>
      </c>
      <c r="CS1" s="12">
        <f>'Raw Data'!DG44</f>
        <v>41099</v>
      </c>
      <c r="CT1" s="12">
        <f>'Raw Data'!DH44</f>
        <v>41130</v>
      </c>
      <c r="CU1" s="12">
        <f>'Raw Data'!DI44</f>
        <v>41161</v>
      </c>
      <c r="CV1" s="12">
        <f>'Raw Data'!DJ44</f>
        <v>41191</v>
      </c>
      <c r="CW1" s="12">
        <f>'Raw Data'!DK44</f>
        <v>41222</v>
      </c>
      <c r="CX1" s="12">
        <f>'Raw Data'!DL44</f>
        <v>41252</v>
      </c>
      <c r="CY1" s="12">
        <f>'Raw Data'!DM44</f>
        <v>41283</v>
      </c>
      <c r="CZ1" s="12">
        <f>'Raw Data'!DN44</f>
        <v>41314</v>
      </c>
      <c r="DA1" s="12">
        <f>'Raw Data'!DO44</f>
        <v>41342</v>
      </c>
      <c r="DB1" s="12">
        <f>'Raw Data'!DP44</f>
        <v>41373</v>
      </c>
      <c r="DC1" s="12">
        <f>'Raw Data'!DQ44</f>
        <v>41403</v>
      </c>
      <c r="DD1" s="12">
        <f>'Raw Data'!DR44</f>
        <v>41434</v>
      </c>
      <c r="DE1" s="12">
        <f>'Raw Data'!DS44</f>
        <v>41464</v>
      </c>
      <c r="DF1" s="12">
        <f>'Raw Data'!DT44</f>
        <v>41495</v>
      </c>
      <c r="DG1" s="12">
        <f>'Raw Data'!DU44</f>
        <v>41526</v>
      </c>
      <c r="DH1" s="12">
        <f>'Raw Data'!DV44</f>
        <v>41556</v>
      </c>
      <c r="DI1" s="12">
        <f>'Raw Data'!DW44</f>
        <v>41587</v>
      </c>
      <c r="DJ1" s="12">
        <f>'Raw Data'!DX44</f>
        <v>41617</v>
      </c>
      <c r="DK1" s="12">
        <f>'Raw Data'!DY44</f>
        <v>41648</v>
      </c>
      <c r="DL1" s="12">
        <f>'Raw Data'!DZ44</f>
        <v>41679</v>
      </c>
      <c r="DM1" s="12">
        <f>'Raw Data'!EA44</f>
        <v>41707</v>
      </c>
      <c r="DN1" s="12">
        <f>'Raw Data'!EB44</f>
        <v>41738</v>
      </c>
      <c r="DO1" s="12">
        <f>'Raw Data'!EC44</f>
        <v>41768</v>
      </c>
      <c r="DP1" s="12">
        <f>'Raw Data'!ED44</f>
        <v>41799</v>
      </c>
      <c r="DQ1" s="12">
        <f>'Raw Data'!EE44</f>
        <v>41829</v>
      </c>
      <c r="DR1" s="12">
        <f>'Raw Data'!EF44</f>
        <v>41860</v>
      </c>
      <c r="DS1" s="12">
        <f>'Raw Data'!EG44</f>
        <v>41891</v>
      </c>
      <c r="DT1" s="12">
        <f>'Raw Data'!EH44</f>
        <v>41921</v>
      </c>
      <c r="DU1" s="12">
        <f>'Raw Data'!EI44</f>
        <v>41952</v>
      </c>
      <c r="DV1" s="12">
        <f>'Raw Data'!EJ44</f>
        <v>41982</v>
      </c>
      <c r="DW1" s="12">
        <f>'Raw Data'!EK44</f>
        <v>42013</v>
      </c>
      <c r="DX1" s="12">
        <f>'Raw Data'!EL44</f>
        <v>42044</v>
      </c>
      <c r="DY1" s="12">
        <f>'Raw Data'!EM44</f>
        <v>42072</v>
      </c>
      <c r="DZ1" s="12">
        <f>'Raw Data'!EN44</f>
        <v>42103</v>
      </c>
      <c r="EA1" s="12">
        <f>'Raw Data'!EO44</f>
        <v>42133</v>
      </c>
      <c r="EB1" s="12">
        <f>'Raw Data'!EP44</f>
        <v>42164</v>
      </c>
      <c r="EC1" s="12">
        <f>'Raw Data'!EQ44</f>
        <v>42194</v>
      </c>
      <c r="ED1" s="12">
        <f>'Raw Data'!ER44</f>
        <v>42225</v>
      </c>
      <c r="EE1" s="12">
        <f>'Raw Data'!ES44</f>
        <v>42256</v>
      </c>
      <c r="EF1" s="12">
        <f>'Raw Data'!ET44</f>
        <v>42286</v>
      </c>
      <c r="EG1" s="12">
        <f>'Raw Data'!EU44</f>
        <v>42317</v>
      </c>
      <c r="EH1" s="12">
        <f>'Raw Data'!EV44</f>
        <v>42347</v>
      </c>
      <c r="EI1" s="12">
        <f>'Raw Data'!EW44</f>
        <v>42378</v>
      </c>
      <c r="EJ1" s="12">
        <f>'Raw Data'!EX44</f>
        <v>42409</v>
      </c>
      <c r="EK1" s="12">
        <f>'Raw Data'!EY44</f>
        <v>42438</v>
      </c>
      <c r="EL1" s="12">
        <f>'Raw Data'!EZ44</f>
        <v>42469</v>
      </c>
      <c r="EM1" s="12">
        <f>'Raw Data'!FA44</f>
        <v>42499</v>
      </c>
      <c r="EN1" s="12">
        <f>'Raw Data'!FB44</f>
        <v>42530</v>
      </c>
      <c r="EO1" s="12">
        <f>'Raw Data'!FC44</f>
        <v>42560</v>
      </c>
      <c r="EP1" s="12">
        <f>'Raw Data'!FD44</f>
        <v>42591</v>
      </c>
      <c r="EQ1" s="12">
        <f>'Raw Data'!FE44</f>
        <v>42622</v>
      </c>
      <c r="ER1" s="12">
        <f>'Raw Data'!FF44</f>
        <v>42652</v>
      </c>
      <c r="ES1" s="12">
        <f>'Raw Data'!FG44</f>
        <v>42683</v>
      </c>
      <c r="ET1" s="12">
        <f>'Raw Data'!FH44</f>
        <v>42713</v>
      </c>
      <c r="EU1" s="12">
        <f>'Raw Data'!FI44</f>
        <v>42744</v>
      </c>
      <c r="EV1" s="12">
        <f>'Raw Data'!FJ44</f>
        <v>42775</v>
      </c>
      <c r="EW1" s="12">
        <f>'Raw Data'!FK44</f>
        <v>42803</v>
      </c>
      <c r="EX1" s="12">
        <f>'Raw Data'!FL44</f>
        <v>42834</v>
      </c>
      <c r="EY1" s="12">
        <f>'Raw Data'!FM44</f>
        <v>42864</v>
      </c>
      <c r="EZ1" s="12">
        <f>'Raw Data'!FN44</f>
        <v>42895</v>
      </c>
      <c r="FA1" s="12">
        <f>'Raw Data'!FO44</f>
        <v>42925</v>
      </c>
      <c r="FB1" s="12">
        <f>'Raw Data'!FP44</f>
        <v>42956</v>
      </c>
      <c r="FC1" s="12">
        <f>'Raw Data'!FQ44</f>
        <v>42987</v>
      </c>
      <c r="FD1" s="12">
        <f>'Raw Data'!FR44</f>
        <v>43017</v>
      </c>
      <c r="FE1" s="12">
        <f>'Raw Data'!FS44</f>
        <v>43048</v>
      </c>
      <c r="FF1" s="12">
        <f>'Raw Data'!FT44</f>
        <v>43078</v>
      </c>
      <c r="FG1" s="12">
        <f>'Raw Data'!FU44</f>
        <v>43109</v>
      </c>
      <c r="FH1" s="12">
        <f>'Raw Data'!FV44</f>
        <v>43140</v>
      </c>
      <c r="FI1" s="12">
        <f>'Raw Data'!FW44</f>
        <v>43168</v>
      </c>
      <c r="FJ1" s="12">
        <f>'Raw Data'!FX44</f>
        <v>43199</v>
      </c>
      <c r="FK1" s="12">
        <f>'Raw Data'!FY44</f>
        <v>43229</v>
      </c>
      <c r="FL1" s="12">
        <f>'Raw Data'!FZ44</f>
        <v>43260</v>
      </c>
      <c r="FM1" s="12">
        <f>'Raw Data'!GA44</f>
        <v>43290</v>
      </c>
      <c r="FN1" s="12">
        <f>'Raw Data'!GB44</f>
        <v>43321</v>
      </c>
      <c r="FO1" s="12">
        <f>'Raw Data'!GC44</f>
        <v>43352</v>
      </c>
      <c r="FP1" s="12">
        <f>'Raw Data'!GD44</f>
        <v>43382</v>
      </c>
      <c r="FQ1" s="12">
        <f>'Raw Data'!GE44</f>
        <v>43413</v>
      </c>
      <c r="FR1" s="12">
        <f>'Raw Data'!GF44</f>
        <v>43443</v>
      </c>
      <c r="FS1" s="12">
        <f>'Raw Data'!GG44</f>
        <v>43474</v>
      </c>
      <c r="FT1" s="12">
        <f>'Raw Data'!GH44</f>
        <v>43505</v>
      </c>
      <c r="FU1" s="12">
        <f>'Raw Data'!GI44</f>
        <v>43533</v>
      </c>
      <c r="FV1" s="12">
        <f>'Raw Data'!GJ44</f>
        <v>43564</v>
      </c>
      <c r="FW1" s="12">
        <f>'Raw Data'!GK44</f>
        <v>43594</v>
      </c>
      <c r="FX1" s="12">
        <f>'Raw Data'!GL44</f>
        <v>43625</v>
      </c>
      <c r="FY1" s="12">
        <f>'Raw Data'!GM44</f>
        <v>43655</v>
      </c>
      <c r="FZ1" s="12">
        <f>'Raw Data'!GN44</f>
        <v>43686</v>
      </c>
      <c r="GA1" s="12">
        <f>'Raw Data'!GO44</f>
        <v>43717</v>
      </c>
      <c r="GB1" s="12">
        <f>'Raw Data'!GP44</f>
        <v>43747</v>
      </c>
      <c r="GC1" s="12">
        <f>'Raw Data'!GQ44</f>
        <v>43778</v>
      </c>
      <c r="GD1" s="12">
        <f>'Raw Data'!GR44</f>
        <v>43808</v>
      </c>
      <c r="GE1" s="12">
        <f>'Raw Data'!GS44</f>
        <v>43839</v>
      </c>
      <c r="GF1" s="12">
        <f>'Raw Data'!GT44</f>
        <v>43870</v>
      </c>
      <c r="GG1" s="12">
        <f>'Raw Data'!GU44</f>
        <v>43899</v>
      </c>
      <c r="GH1" s="12">
        <f>'Raw Data'!GV44</f>
        <v>43930</v>
      </c>
      <c r="GI1" s="12">
        <f>'Raw Data'!GW44</f>
        <v>43960</v>
      </c>
      <c r="GJ1" s="12">
        <f>'Raw Data'!GX44</f>
        <v>43991</v>
      </c>
      <c r="GK1" s="12">
        <f>'Raw Data'!GY44</f>
        <v>44021</v>
      </c>
      <c r="GL1" s="12">
        <f>'Raw Data'!GZ44</f>
        <v>44052</v>
      </c>
      <c r="GM1" s="12">
        <f>'Raw Data'!HA44</f>
        <v>44083</v>
      </c>
      <c r="GN1" s="12">
        <f>'Raw Data'!HB44</f>
        <v>44113</v>
      </c>
      <c r="GO1" s="12">
        <f>'Raw Data'!HC44</f>
        <v>44144</v>
      </c>
      <c r="GP1" s="12">
        <f>'Raw Data'!HD44</f>
        <v>44174</v>
      </c>
      <c r="GQ1" s="12">
        <f>'Raw Data'!HE44</f>
        <v>44205</v>
      </c>
      <c r="GR1" s="12">
        <f>'Raw Data'!HF44</f>
        <v>44236</v>
      </c>
      <c r="GS1" s="12">
        <v>44276</v>
      </c>
      <c r="GT1" s="12">
        <v>44307</v>
      </c>
      <c r="GU1" s="12">
        <v>44337</v>
      </c>
      <c r="GV1" s="12">
        <v>44368</v>
      </c>
      <c r="GW1" s="12">
        <v>44398</v>
      </c>
      <c r="GX1" s="12">
        <v>44429</v>
      </c>
      <c r="GY1" s="12">
        <v>44460</v>
      </c>
      <c r="GZ1" s="12">
        <v>44490</v>
      </c>
      <c r="HA1" s="12">
        <v>44521</v>
      </c>
      <c r="HB1" s="12">
        <v>44551</v>
      </c>
      <c r="HC1" s="12">
        <v>44582</v>
      </c>
      <c r="HD1" s="12">
        <v>44613</v>
      </c>
      <c r="HE1" s="12">
        <v>44641</v>
      </c>
      <c r="HF1" s="12">
        <v>44672</v>
      </c>
      <c r="HG1" s="12">
        <v>44702</v>
      </c>
      <c r="HH1" s="12">
        <v>44733</v>
      </c>
      <c r="HI1" s="12">
        <v>44763</v>
      </c>
      <c r="HJ1" s="12">
        <v>44794</v>
      </c>
      <c r="HK1" s="12">
        <v>44825</v>
      </c>
      <c r="HL1" s="12">
        <v>44855</v>
      </c>
      <c r="HM1" s="12">
        <v>44886</v>
      </c>
      <c r="HN1" s="12">
        <v>44916</v>
      </c>
      <c r="HO1" s="12">
        <v>44947</v>
      </c>
      <c r="HP1" s="12">
        <v>44978</v>
      </c>
      <c r="HQ1" s="12">
        <v>45006</v>
      </c>
      <c r="HR1" s="12">
        <v>45037</v>
      </c>
      <c r="HS1" s="12">
        <v>45067</v>
      </c>
      <c r="HT1" s="12">
        <v>45098</v>
      </c>
      <c r="HU1" s="12">
        <v>45128</v>
      </c>
      <c r="HV1" s="12">
        <v>45159</v>
      </c>
      <c r="HW1" s="12">
        <v>45190</v>
      </c>
      <c r="HX1" s="12">
        <v>45220</v>
      </c>
      <c r="HY1" s="12">
        <v>45251</v>
      </c>
      <c r="HZ1" s="12">
        <v>45281</v>
      </c>
      <c r="IA1" s="12">
        <v>45312</v>
      </c>
      <c r="IB1" s="12">
        <v>45343</v>
      </c>
      <c r="IC1" s="12">
        <v>45372</v>
      </c>
      <c r="ID1" s="12">
        <v>45403</v>
      </c>
      <c r="IE1" s="12">
        <v>45433</v>
      </c>
      <c r="IF1" s="12">
        <v>45464</v>
      </c>
      <c r="IG1" s="12">
        <v>45494</v>
      </c>
      <c r="IH1" s="12">
        <v>45525</v>
      </c>
      <c r="II1" s="12">
        <v>45556</v>
      </c>
      <c r="IJ1" s="12">
        <v>45586</v>
      </c>
      <c r="IK1" s="12">
        <v>45617</v>
      </c>
      <c r="IL1" s="12">
        <v>45647</v>
      </c>
      <c r="IM1" s="12">
        <v>45678</v>
      </c>
      <c r="IN1" s="12">
        <v>45709</v>
      </c>
      <c r="IO1" s="12">
        <v>45737</v>
      </c>
      <c r="IP1" s="12">
        <v>45768</v>
      </c>
      <c r="IQ1" s="12">
        <v>45798</v>
      </c>
      <c r="IR1" s="12">
        <v>45829</v>
      </c>
      <c r="IS1" s="12">
        <v>45859</v>
      </c>
      <c r="IT1" s="12">
        <v>45890</v>
      </c>
      <c r="IU1" s="12">
        <v>45921</v>
      </c>
      <c r="IV1" s="12">
        <v>45951</v>
      </c>
      <c r="IW1" s="12">
        <v>45982</v>
      </c>
      <c r="IX1" s="12">
        <v>46012</v>
      </c>
    </row>
    <row r="2" spans="1:258" ht="14.25" customHeight="1" x14ac:dyDescent="0.35">
      <c r="A2" s="13" t="str">
        <f>'Raw Data'!A45</f>
        <v>Residential</v>
      </c>
      <c r="B2" s="10">
        <f>'Raw Data'!P45</f>
        <v>0</v>
      </c>
      <c r="C2" s="10">
        <f>'Raw Data'!Q45</f>
        <v>0</v>
      </c>
      <c r="D2" s="10">
        <f>'Raw Data'!R45</f>
        <v>0</v>
      </c>
      <c r="E2" s="10">
        <f>'Raw Data'!S45</f>
        <v>0</v>
      </c>
      <c r="F2" s="10">
        <f>'Raw Data'!T45</f>
        <v>2357</v>
      </c>
      <c r="G2" s="10">
        <f>'Raw Data'!U45</f>
        <v>149</v>
      </c>
      <c r="H2" s="10">
        <f>'Raw Data'!V45</f>
        <v>119</v>
      </c>
      <c r="I2" s="10">
        <f>'Raw Data'!W45</f>
        <v>190</v>
      </c>
      <c r="J2" s="10">
        <f>'Raw Data'!X45</f>
        <v>208</v>
      </c>
      <c r="K2" s="10">
        <f>'Raw Data'!Y45</f>
        <v>286</v>
      </c>
      <c r="L2" s="10">
        <f>'Raw Data'!Z45</f>
        <v>234</v>
      </c>
      <c r="M2" s="10">
        <f>'Raw Data'!AA45</f>
        <v>167</v>
      </c>
      <c r="N2" s="10">
        <f>'Raw Data'!AB45</f>
        <v>178</v>
      </c>
      <c r="O2" s="10">
        <f>'Raw Data'!AC45</f>
        <v>177</v>
      </c>
      <c r="P2" s="10">
        <f>'Raw Data'!AD45</f>
        <v>162</v>
      </c>
      <c r="Q2" s="10">
        <f>'Raw Data'!AE45</f>
        <v>126</v>
      </c>
      <c r="R2" s="10">
        <f>'Raw Data'!AF45</f>
        <v>108</v>
      </c>
      <c r="S2" s="10">
        <f>'Raw Data'!AG45</f>
        <v>97</v>
      </c>
      <c r="T2" s="10">
        <f>'Raw Data'!AH45</f>
        <v>93</v>
      </c>
      <c r="U2" s="10">
        <f>'Raw Data'!AI45</f>
        <v>122</v>
      </c>
      <c r="V2" s="10">
        <f>'Raw Data'!AJ45</f>
        <v>118</v>
      </c>
      <c r="W2" s="10">
        <f>'Raw Data'!AK45</f>
        <v>151</v>
      </c>
      <c r="X2" s="10">
        <f>'Raw Data'!AL45</f>
        <v>117</v>
      </c>
      <c r="Y2" s="10">
        <f>'Raw Data'!AM45</f>
        <v>83</v>
      </c>
      <c r="Z2" s="10">
        <f>'Raw Data'!AN45</f>
        <v>106</v>
      </c>
      <c r="AA2" s="10">
        <f>'Raw Data'!AO45</f>
        <v>93</v>
      </c>
      <c r="AB2" s="10">
        <f>'Raw Data'!AP45</f>
        <v>119</v>
      </c>
      <c r="AC2" s="10">
        <f>'Raw Data'!AQ45</f>
        <v>81</v>
      </c>
      <c r="AD2" s="10">
        <f>'Raw Data'!AR45</f>
        <v>89</v>
      </c>
      <c r="AE2" s="10">
        <f>'Raw Data'!AS45</f>
        <v>76</v>
      </c>
      <c r="AF2" s="10">
        <f>'Raw Data'!AT45</f>
        <v>103</v>
      </c>
      <c r="AG2" s="10">
        <f>'Raw Data'!AU45</f>
        <v>100</v>
      </c>
      <c r="AH2" s="10">
        <f>'Raw Data'!AV45</f>
        <v>119</v>
      </c>
      <c r="AI2" s="10">
        <f>'Raw Data'!AW45</f>
        <v>137</v>
      </c>
      <c r="AJ2" s="10">
        <f>'Raw Data'!AX45</f>
        <v>117</v>
      </c>
      <c r="AK2" s="10">
        <f>'Raw Data'!AY45</f>
        <v>103</v>
      </c>
      <c r="AL2" s="10">
        <f>'Raw Data'!AZ45</f>
        <v>106</v>
      </c>
      <c r="AM2" s="10">
        <f>'Raw Data'!BA45</f>
        <v>104</v>
      </c>
      <c r="AN2" s="10">
        <f>'Raw Data'!BB45</f>
        <v>95</v>
      </c>
      <c r="AO2" s="10">
        <f>'Raw Data'!BC45</f>
        <v>93</v>
      </c>
      <c r="AP2" s="10">
        <f>'Raw Data'!BD45</f>
        <v>82</v>
      </c>
      <c r="AQ2" s="10">
        <f>'Raw Data'!BE45</f>
        <v>57</v>
      </c>
      <c r="AR2" s="10">
        <f>'Raw Data'!BF45</f>
        <v>75</v>
      </c>
      <c r="AS2" s="10">
        <f>'Raw Data'!BG45</f>
        <v>96</v>
      </c>
      <c r="AT2" s="10">
        <f>'Raw Data'!BH45</f>
        <v>92</v>
      </c>
      <c r="AU2" s="10">
        <f>'Raw Data'!BI45</f>
        <v>111</v>
      </c>
      <c r="AV2" s="10">
        <f>'Raw Data'!BJ45</f>
        <v>110</v>
      </c>
      <c r="AW2" s="10">
        <f>'Raw Data'!BK45</f>
        <v>94</v>
      </c>
      <c r="AX2" s="10">
        <f>'Raw Data'!BL45</f>
        <v>103</v>
      </c>
      <c r="AY2" s="10">
        <f>'Raw Data'!BM45</f>
        <v>93</v>
      </c>
      <c r="AZ2" s="10">
        <f>'Raw Data'!BN45</f>
        <v>85</v>
      </c>
      <c r="BA2" s="10">
        <f>'Raw Data'!BO45</f>
        <v>60</v>
      </c>
      <c r="BB2" s="10">
        <f>'Raw Data'!BP45</f>
        <v>69</v>
      </c>
      <c r="BC2" s="10">
        <f>'Raw Data'!BQ45</f>
        <v>42</v>
      </c>
      <c r="BD2" s="10">
        <f>'Raw Data'!BR45</f>
        <v>68</v>
      </c>
      <c r="BE2" s="10">
        <f>'Raw Data'!BS45</f>
        <v>84</v>
      </c>
      <c r="BF2" s="10">
        <f>'Raw Data'!BT45</f>
        <v>81</v>
      </c>
      <c r="BG2" s="10">
        <f>'Raw Data'!BU45</f>
        <v>111</v>
      </c>
      <c r="BH2" s="10">
        <f>'Raw Data'!BV45</f>
        <v>114</v>
      </c>
      <c r="BI2" s="10">
        <f>'Raw Data'!BW45</f>
        <v>105</v>
      </c>
      <c r="BJ2" s="10">
        <f>'Raw Data'!BX45</f>
        <v>105</v>
      </c>
      <c r="BK2" s="10">
        <f>'Raw Data'!BY45</f>
        <v>104</v>
      </c>
      <c r="BL2" s="10">
        <f>'Raw Data'!BZ45</f>
        <v>106</v>
      </c>
      <c r="BM2" s="10">
        <f>'Raw Data'!CA45</f>
        <v>106</v>
      </c>
      <c r="BN2" s="10">
        <f>'Raw Data'!CB45</f>
        <v>100</v>
      </c>
      <c r="BO2" s="10">
        <f>'Raw Data'!CC45</f>
        <v>86</v>
      </c>
      <c r="BP2" s="10">
        <f>'Raw Data'!CD45</f>
        <v>72</v>
      </c>
      <c r="BQ2" s="10">
        <f>'Raw Data'!CE45</f>
        <v>113</v>
      </c>
      <c r="BR2" s="10">
        <f>'Raw Data'!CF45</f>
        <v>136</v>
      </c>
      <c r="BS2" s="10">
        <f>'Raw Data'!CG45</f>
        <v>151</v>
      </c>
      <c r="BT2" s="10">
        <f>'Raw Data'!CH45</f>
        <v>137</v>
      </c>
      <c r="BU2" s="10">
        <f>'Raw Data'!CI45</f>
        <v>125</v>
      </c>
      <c r="BV2" s="10">
        <f>'Raw Data'!CJ45</f>
        <v>99</v>
      </c>
      <c r="BW2" s="10">
        <f>'Raw Data'!CK45</f>
        <v>109</v>
      </c>
      <c r="BX2" s="10">
        <f>'Raw Data'!CL45</f>
        <v>115</v>
      </c>
      <c r="BY2" s="10">
        <f>'Raw Data'!CM45</f>
        <v>106</v>
      </c>
      <c r="BZ2" s="10">
        <f>'Raw Data'!CN45</f>
        <v>125</v>
      </c>
      <c r="CA2" s="10">
        <f>'Raw Data'!CO45</f>
        <v>83</v>
      </c>
      <c r="CB2" s="10">
        <f>'Raw Data'!CP45</f>
        <v>87</v>
      </c>
      <c r="CC2" s="10">
        <f>'Raw Data'!CQ45</f>
        <v>130</v>
      </c>
      <c r="CD2" s="10">
        <f>'Raw Data'!CR45</f>
        <v>137</v>
      </c>
      <c r="CE2" s="10">
        <f>'Raw Data'!CS45</f>
        <v>124</v>
      </c>
      <c r="CF2" s="10">
        <f>'Raw Data'!CT45</f>
        <v>142</v>
      </c>
      <c r="CG2" s="10">
        <f>'Raw Data'!CU45</f>
        <v>127</v>
      </c>
      <c r="CH2" s="10">
        <f>'Raw Data'!CV45</f>
        <v>105</v>
      </c>
      <c r="CI2" s="10">
        <f>'Raw Data'!CW45</f>
        <v>113</v>
      </c>
      <c r="CJ2" s="10">
        <f>'Raw Data'!CX45</f>
        <v>109</v>
      </c>
      <c r="CK2" s="10">
        <f>'Raw Data'!CY45</f>
        <v>74</v>
      </c>
      <c r="CL2" s="10">
        <f>'Raw Data'!CZ45</f>
        <v>102</v>
      </c>
      <c r="CM2" s="10">
        <f>'Raw Data'!DA45</f>
        <v>94</v>
      </c>
      <c r="CN2" s="10">
        <f>'Raw Data'!DB45</f>
        <v>112</v>
      </c>
      <c r="CO2" s="10">
        <f>'Raw Data'!DC45</f>
        <v>171</v>
      </c>
      <c r="CP2" s="10">
        <f>'Raw Data'!DD45</f>
        <v>131</v>
      </c>
      <c r="CQ2" s="10">
        <f>'Raw Data'!DE45</f>
        <v>165</v>
      </c>
      <c r="CR2" s="10">
        <f>'Raw Data'!DF45</f>
        <v>146</v>
      </c>
      <c r="CS2" s="10">
        <f>'Raw Data'!DG45</f>
        <v>121</v>
      </c>
      <c r="CT2" s="10">
        <f>'Raw Data'!DH45</f>
        <v>125</v>
      </c>
      <c r="CU2" s="10">
        <f>'Raw Data'!DI45</f>
        <v>146</v>
      </c>
      <c r="CV2" s="10">
        <f>'Raw Data'!DJ45</f>
        <v>134</v>
      </c>
      <c r="CW2" s="10">
        <f>'Raw Data'!DK45</f>
        <v>129</v>
      </c>
      <c r="CX2" s="10">
        <f>'Raw Data'!DL45</f>
        <v>109</v>
      </c>
      <c r="CY2" s="10">
        <f>'Raw Data'!DM45</f>
        <v>89</v>
      </c>
      <c r="CZ2" s="10">
        <f>'Raw Data'!DN45</f>
        <v>91</v>
      </c>
      <c r="DA2" s="10">
        <f>'Raw Data'!DO45</f>
        <v>136</v>
      </c>
      <c r="DB2" s="10">
        <f>'Raw Data'!DP45</f>
        <v>168</v>
      </c>
      <c r="DC2" s="10">
        <f>'Raw Data'!DQ45</f>
        <v>157</v>
      </c>
      <c r="DD2" s="10">
        <f>'Raw Data'!DR45</f>
        <v>150</v>
      </c>
      <c r="DE2" s="10">
        <f>'Raw Data'!DS45</f>
        <v>161</v>
      </c>
      <c r="DF2" s="10">
        <f>'Raw Data'!DT45</f>
        <v>136</v>
      </c>
      <c r="DG2" s="10">
        <f>'Raw Data'!DU45</f>
        <v>127</v>
      </c>
      <c r="DH2" s="10">
        <f>'Raw Data'!DV45</f>
        <v>114</v>
      </c>
      <c r="DI2" s="10">
        <f>'Raw Data'!DW45</f>
        <v>115</v>
      </c>
      <c r="DJ2" s="10">
        <f>'Raw Data'!DX45</f>
        <v>125</v>
      </c>
      <c r="DK2" s="10">
        <f>'Raw Data'!DY45</f>
        <v>106</v>
      </c>
      <c r="DL2" s="10">
        <f>'Raw Data'!DZ45</f>
        <v>88</v>
      </c>
      <c r="DM2" s="10">
        <f>'Raw Data'!EA45</f>
        <v>115</v>
      </c>
      <c r="DN2" s="10">
        <f>'Raw Data'!EB45</f>
        <v>149</v>
      </c>
      <c r="DO2" s="10">
        <f>'Raw Data'!EC45</f>
        <v>192</v>
      </c>
      <c r="DP2" s="10">
        <f>'Raw Data'!ED45</f>
        <v>147</v>
      </c>
      <c r="DQ2" s="10">
        <f>'Raw Data'!EE45</f>
        <v>122</v>
      </c>
      <c r="DR2" s="10">
        <f>'Raw Data'!EF45</f>
        <v>127</v>
      </c>
      <c r="DS2" s="10">
        <f>'Raw Data'!EG45</f>
        <v>142</v>
      </c>
      <c r="DT2" s="10">
        <f>'Raw Data'!EH45</f>
        <v>144</v>
      </c>
      <c r="DU2" s="10">
        <f>'Raw Data'!EI45</f>
        <v>118</v>
      </c>
      <c r="DV2" s="10">
        <f>'Raw Data'!EJ45</f>
        <v>157</v>
      </c>
      <c r="DW2" s="10">
        <f>'Raw Data'!EK45</f>
        <v>96</v>
      </c>
      <c r="DX2" s="10">
        <f>'Raw Data'!EL45</f>
        <v>105</v>
      </c>
      <c r="DY2" s="10">
        <f>'Raw Data'!EM45</f>
        <v>140</v>
      </c>
      <c r="DZ2" s="10">
        <f>'Raw Data'!EN45</f>
        <v>153</v>
      </c>
      <c r="EA2" s="10">
        <f>'Raw Data'!EO45</f>
        <v>202</v>
      </c>
      <c r="EB2" s="10">
        <f>'Raw Data'!EP45</f>
        <v>185</v>
      </c>
      <c r="EC2" s="10">
        <f>'Raw Data'!EQ45</f>
        <v>171</v>
      </c>
      <c r="ED2" s="10">
        <f>'Raw Data'!ER45</f>
        <v>146</v>
      </c>
      <c r="EE2" s="10">
        <f>'Raw Data'!ES45</f>
        <v>143</v>
      </c>
      <c r="EF2" s="10">
        <f>'Raw Data'!ET45</f>
        <v>159</v>
      </c>
      <c r="EG2" s="10">
        <f>'Raw Data'!EU45</f>
        <v>143</v>
      </c>
      <c r="EH2" s="10">
        <f>'Raw Data'!EV45</f>
        <v>148</v>
      </c>
      <c r="EI2" s="10">
        <f>'Raw Data'!EW45</f>
        <v>111</v>
      </c>
      <c r="EJ2" s="10">
        <f>'Raw Data'!EX45</f>
        <v>92</v>
      </c>
      <c r="EK2" s="10">
        <f>'Raw Data'!EY45</f>
        <v>138</v>
      </c>
      <c r="EL2" s="10">
        <f>'Raw Data'!EZ45</f>
        <v>158</v>
      </c>
      <c r="EM2" s="10">
        <f>'Raw Data'!FA45</f>
        <v>175</v>
      </c>
      <c r="EN2" s="10">
        <f>'Raw Data'!FB45</f>
        <v>185</v>
      </c>
      <c r="EO2" s="10">
        <f>'Raw Data'!FC45</f>
        <v>155</v>
      </c>
      <c r="EP2" s="10">
        <f>'Raw Data'!FD45</f>
        <v>159</v>
      </c>
      <c r="EQ2" s="10">
        <f>'Raw Data'!FE45</f>
        <v>159</v>
      </c>
      <c r="ER2" s="10">
        <f>'Raw Data'!FF45</f>
        <v>145</v>
      </c>
      <c r="ES2" s="10">
        <f>'Raw Data'!FG45</f>
        <v>140</v>
      </c>
      <c r="ET2" s="10">
        <f>'Raw Data'!FH45</f>
        <v>173</v>
      </c>
      <c r="EU2" s="10">
        <f>'Raw Data'!FI45</f>
        <v>112</v>
      </c>
      <c r="EV2" s="10">
        <f>'Raw Data'!FJ45</f>
        <v>129</v>
      </c>
      <c r="EW2" s="10">
        <f>'Raw Data'!FK45</f>
        <v>180</v>
      </c>
      <c r="EX2" s="10">
        <f>'Raw Data'!FL45</f>
        <v>180</v>
      </c>
      <c r="EY2" s="10">
        <f>'Raw Data'!FM45</f>
        <v>203</v>
      </c>
      <c r="EZ2" s="10">
        <f>'Raw Data'!FN45</f>
        <v>218</v>
      </c>
      <c r="FA2" s="10">
        <f>'Raw Data'!FO45</f>
        <v>136</v>
      </c>
      <c r="FB2" s="10">
        <f>'Raw Data'!FP45</f>
        <v>171</v>
      </c>
      <c r="FC2" s="10">
        <f>'Raw Data'!FQ45</f>
        <v>162</v>
      </c>
      <c r="FD2" s="10">
        <f>'Raw Data'!FR45</f>
        <v>166</v>
      </c>
      <c r="FE2" s="10">
        <f>'Raw Data'!FS45</f>
        <v>164</v>
      </c>
      <c r="FF2" s="10">
        <f>'Raw Data'!FT45</f>
        <v>164</v>
      </c>
      <c r="FG2" s="10">
        <f>'Raw Data'!FU45</f>
        <v>118</v>
      </c>
      <c r="FH2" s="10">
        <f>'Raw Data'!FV45</f>
        <v>89</v>
      </c>
      <c r="FI2" s="10">
        <f>'Raw Data'!FW45</f>
        <v>187</v>
      </c>
      <c r="FJ2" s="10">
        <f>'Raw Data'!FX45</f>
        <v>186</v>
      </c>
      <c r="FK2" s="10">
        <f>'Raw Data'!FY45</f>
        <v>219</v>
      </c>
      <c r="FL2" s="10">
        <f>'Raw Data'!FZ45</f>
        <v>188</v>
      </c>
      <c r="FM2" s="10">
        <f>'Raw Data'!GA45</f>
        <v>172</v>
      </c>
      <c r="FN2" s="10">
        <f>'Raw Data'!GB45</f>
        <v>189</v>
      </c>
      <c r="FO2" s="10">
        <f>'Raw Data'!GC45</f>
        <v>142</v>
      </c>
      <c r="FP2" s="10">
        <f>'Raw Data'!GD45</f>
        <v>176</v>
      </c>
      <c r="FQ2" s="10">
        <f>'Raw Data'!GE45</f>
        <v>135</v>
      </c>
      <c r="FR2" s="10">
        <f>'Raw Data'!GF45</f>
        <v>166</v>
      </c>
      <c r="FS2" s="10">
        <f>'Raw Data'!GG45</f>
        <v>119</v>
      </c>
      <c r="FT2" s="10">
        <f>'Raw Data'!GH45</f>
        <v>123</v>
      </c>
      <c r="FU2" s="10">
        <f>'Raw Data'!GI45</f>
        <v>184</v>
      </c>
      <c r="FV2" s="10">
        <f>'Raw Data'!GJ45</f>
        <v>189</v>
      </c>
      <c r="FW2" s="10">
        <f>'Raw Data'!GK45</f>
        <v>217</v>
      </c>
      <c r="FX2" s="10">
        <f>'Raw Data'!GL45</f>
        <v>190</v>
      </c>
      <c r="FY2" s="10">
        <f>'Raw Data'!GM45</f>
        <v>185</v>
      </c>
      <c r="FZ2" s="10">
        <f>'Raw Data'!GN45</f>
        <v>201</v>
      </c>
      <c r="GA2" s="10">
        <f>'Raw Data'!GO45</f>
        <v>162</v>
      </c>
      <c r="GB2" s="10">
        <f>'Raw Data'!GP45</f>
        <v>189</v>
      </c>
      <c r="GC2" s="10">
        <f>'Raw Data'!GQ45</f>
        <v>206</v>
      </c>
      <c r="GD2" s="10">
        <f>'Raw Data'!GR45</f>
        <v>174</v>
      </c>
      <c r="GE2" s="10">
        <f>'Raw Data'!GS45</f>
        <v>148</v>
      </c>
      <c r="GF2" s="10">
        <f>'Raw Data'!GT45</f>
        <v>146</v>
      </c>
      <c r="GG2" s="10">
        <f>'Raw Data'!GU45</f>
        <v>198</v>
      </c>
      <c r="GH2" s="10">
        <f>'Raw Data'!GV45</f>
        <v>154</v>
      </c>
      <c r="GI2" s="10">
        <f>'Raw Data'!GW45</f>
        <v>150</v>
      </c>
      <c r="GJ2" s="10">
        <f>'Raw Data'!GX45</f>
        <v>221</v>
      </c>
      <c r="GK2" s="10">
        <f>'Raw Data'!GY45</f>
        <v>396</v>
      </c>
      <c r="GL2" s="10">
        <f>'Raw Data'!GZ45</f>
        <v>322</v>
      </c>
      <c r="GM2" s="10">
        <f>'Raw Data'!HA45</f>
        <v>358</v>
      </c>
      <c r="GN2" s="10">
        <f>'Raw Data'!HB45</f>
        <v>372</v>
      </c>
      <c r="GO2" s="10">
        <f>'Raw Data'!HC45</f>
        <v>310</v>
      </c>
      <c r="GP2" s="10">
        <f>'Raw Data'!HD45</f>
        <v>316</v>
      </c>
      <c r="GQ2" s="10">
        <f>'Raw Data'!HE45</f>
        <v>263</v>
      </c>
      <c r="GR2" s="10">
        <f>'Raw Data'!HF45</f>
        <v>237</v>
      </c>
      <c r="GS2" s="10">
        <f>'Raw Data'!HG45</f>
        <v>377</v>
      </c>
      <c r="GT2" s="10">
        <f>'Raw Data'!HH45</f>
        <v>349</v>
      </c>
      <c r="GU2" s="10">
        <f>'Raw Data'!HI45</f>
        <v>337</v>
      </c>
      <c r="GV2" s="10">
        <f>'Raw Data'!HJ45</f>
        <v>326</v>
      </c>
      <c r="GW2" s="10">
        <f>'Raw Data'!HK45</f>
        <v>263</v>
      </c>
      <c r="GX2" s="10">
        <f>'Raw Data'!HL45</f>
        <v>234</v>
      </c>
      <c r="GY2" s="10">
        <f>'Raw Data'!HM45</f>
        <v>230</v>
      </c>
      <c r="GZ2" s="10">
        <f>'Raw Data'!HN45</f>
        <v>253</v>
      </c>
      <c r="HA2" s="10">
        <f>'Raw Data'!HO45</f>
        <v>267</v>
      </c>
      <c r="HB2" s="10">
        <f>'Raw Data'!HP45</f>
        <v>240</v>
      </c>
      <c r="HC2" s="10">
        <f>'Raw Data'!HQ45</f>
        <v>225</v>
      </c>
      <c r="HD2" s="10">
        <f>'Raw Data'!HR45</f>
        <v>182</v>
      </c>
      <c r="HE2" s="10">
        <f>'Raw Data'!HS45</f>
        <v>300</v>
      </c>
      <c r="HF2" s="10">
        <f>'Raw Data'!HT45</f>
        <v>265</v>
      </c>
      <c r="HG2" s="10">
        <f>'Raw Data'!HU45</f>
        <v>247</v>
      </c>
      <c r="HH2" s="10">
        <f>'Raw Data'!HV45</f>
        <v>235</v>
      </c>
      <c r="HI2" s="10">
        <f>'Raw Data'!HW45</f>
        <v>171</v>
      </c>
      <c r="HJ2" s="10">
        <f>'Raw Data'!HX45</f>
        <v>201</v>
      </c>
      <c r="HK2" s="10">
        <f>'Raw Data'!HY45</f>
        <v>179</v>
      </c>
      <c r="HL2" s="10">
        <f>'Raw Data'!HZ45</f>
        <v>161</v>
      </c>
      <c r="HM2" s="10">
        <f>'Raw Data'!IA45</f>
        <v>161</v>
      </c>
      <c r="HN2" s="10">
        <f>'Raw Data'!IB45</f>
        <v>131</v>
      </c>
      <c r="HO2" s="10">
        <f>'Raw Data'!IC45</f>
        <v>101</v>
      </c>
      <c r="HP2" s="10">
        <f>'Raw Data'!ID45</f>
        <v>137</v>
      </c>
      <c r="HQ2" s="10">
        <f>'Raw Data'!IE45</f>
        <v>193</v>
      </c>
      <c r="HR2" s="10">
        <f>'Raw Data'!IF45</f>
        <v>166</v>
      </c>
      <c r="HS2" s="10">
        <f>'Raw Data'!IG45</f>
        <v>185</v>
      </c>
      <c r="HT2" s="10">
        <f>'Raw Data'!IH45</f>
        <v>189</v>
      </c>
      <c r="HU2" s="10">
        <f>'Raw Data'!II45</f>
        <v>126</v>
      </c>
      <c r="HV2" s="10">
        <f>'Raw Data'!IJ45</f>
        <v>139</v>
      </c>
      <c r="HW2" s="10">
        <f>'Raw Data'!IK45</f>
        <v>0</v>
      </c>
      <c r="HX2" s="10">
        <f>'Raw Data'!IL45</f>
        <v>0</v>
      </c>
      <c r="HY2" s="10">
        <f>'Raw Data'!IM45</f>
        <v>0</v>
      </c>
      <c r="HZ2" s="10">
        <f>'Raw Data'!IN45</f>
        <v>0</v>
      </c>
      <c r="IA2" s="10">
        <f>'Raw Data'!IO45</f>
        <v>0</v>
      </c>
      <c r="IB2" s="10">
        <f>'Raw Data'!IP45</f>
        <v>0</v>
      </c>
      <c r="IC2" s="10">
        <f>'Raw Data'!IQ45</f>
        <v>0</v>
      </c>
      <c r="ID2" s="10">
        <f>'Raw Data'!IR45</f>
        <v>0</v>
      </c>
      <c r="IE2" s="10">
        <f>'Raw Data'!IS45</f>
        <v>0</v>
      </c>
      <c r="IF2" s="10">
        <f>'Raw Data'!IT45</f>
        <v>0</v>
      </c>
      <c r="IG2" s="10">
        <f>'Raw Data'!IU45</f>
        <v>0</v>
      </c>
      <c r="IH2" s="10">
        <f>'Raw Data'!IV45</f>
        <v>0</v>
      </c>
      <c r="II2" s="10">
        <f>'Raw Data'!IW45</f>
        <v>0</v>
      </c>
      <c r="IJ2" s="10">
        <f>'Raw Data'!IX45</f>
        <v>0</v>
      </c>
      <c r="IK2" s="10">
        <f>'Raw Data'!IY45</f>
        <v>0</v>
      </c>
      <c r="IL2" s="10">
        <f>'Raw Data'!IZ45</f>
        <v>0</v>
      </c>
      <c r="IM2" s="10">
        <f>'Raw Data'!JA45</f>
        <v>0</v>
      </c>
      <c r="IN2" s="10">
        <f>'Raw Data'!JB45</f>
        <v>0</v>
      </c>
      <c r="IO2" s="10">
        <f>'Raw Data'!JC45</f>
        <v>0</v>
      </c>
      <c r="IP2" s="10">
        <f>'Raw Data'!JD45</f>
        <v>0</v>
      </c>
      <c r="IQ2" s="10">
        <f>'Raw Data'!JE45</f>
        <v>0</v>
      </c>
      <c r="IR2" s="10">
        <f>'Raw Data'!JF45</f>
        <v>0</v>
      </c>
      <c r="IS2" s="10">
        <f>'Raw Data'!JG45</f>
        <v>0</v>
      </c>
      <c r="IT2" s="10">
        <f>'Raw Data'!JH45</f>
        <v>0</v>
      </c>
      <c r="IU2" s="10">
        <f>'Raw Data'!JI45</f>
        <v>0</v>
      </c>
      <c r="IV2" s="10">
        <f>'Raw Data'!JJ45</f>
        <v>0</v>
      </c>
      <c r="IW2" s="10">
        <f>'Raw Data'!JK45</f>
        <v>0</v>
      </c>
      <c r="IX2" s="10">
        <f>'Raw Data'!JL45</f>
        <v>0</v>
      </c>
    </row>
    <row r="3" spans="1:258" ht="14.25" customHeight="1" x14ac:dyDescent="0.35">
      <c r="A3" s="13" t="s">
        <v>86</v>
      </c>
      <c r="B3" s="31">
        <f>'Raw Data'!P69</f>
        <v>0</v>
      </c>
      <c r="C3" s="31">
        <f>'Raw Data'!Q69</f>
        <v>0</v>
      </c>
      <c r="D3" s="31">
        <f>'Raw Data'!R69</f>
        <v>0</v>
      </c>
      <c r="E3" s="31">
        <f>'Raw Data'!S69</f>
        <v>0</v>
      </c>
      <c r="F3" s="31">
        <f>'Raw Data'!T69</f>
        <v>0</v>
      </c>
      <c r="G3" s="31">
        <f>'Raw Data'!U69</f>
        <v>0</v>
      </c>
      <c r="H3" s="31">
        <f>'Raw Data'!V69</f>
        <v>0</v>
      </c>
      <c r="I3" s="31">
        <f>'Raw Data'!W69</f>
        <v>0</v>
      </c>
      <c r="J3" s="31">
        <f>'Raw Data'!X69</f>
        <v>0</v>
      </c>
      <c r="K3" s="31">
        <f>'Raw Data'!Y69</f>
        <v>0</v>
      </c>
      <c r="L3" s="31">
        <f>'Raw Data'!Z69</f>
        <v>0</v>
      </c>
      <c r="M3" s="31">
        <f>'Raw Data'!AA69</f>
        <v>0</v>
      </c>
      <c r="N3" s="31">
        <f>'Raw Data'!AB69</f>
        <v>0</v>
      </c>
      <c r="O3" s="31">
        <f>'Raw Data'!AC69</f>
        <v>0</v>
      </c>
      <c r="P3" s="31">
        <f>'Raw Data'!AD69</f>
        <v>0</v>
      </c>
      <c r="Q3" s="31">
        <f>'Raw Data'!AE69</f>
        <v>0</v>
      </c>
      <c r="R3" s="31">
        <f>'Raw Data'!AF69</f>
        <v>0</v>
      </c>
      <c r="S3" s="31">
        <f>'Raw Data'!AG69</f>
        <v>47205399</v>
      </c>
      <c r="T3" s="31">
        <f>'Raw Data'!AH69</f>
        <v>42604901</v>
      </c>
      <c r="U3" s="31">
        <f>'Raw Data'!AI69</f>
        <v>34471262</v>
      </c>
      <c r="V3" s="31">
        <f>'Raw Data'!AJ69</f>
        <v>65265602</v>
      </c>
      <c r="W3" s="31">
        <f>'Raw Data'!AK69</f>
        <v>69520550</v>
      </c>
      <c r="X3" s="31">
        <f>'Raw Data'!AL69</f>
        <v>71410330</v>
      </c>
      <c r="Y3" s="31">
        <f>'Raw Data'!AM69</f>
        <v>39816189</v>
      </c>
      <c r="Z3" s="31">
        <f>'Raw Data'!AN69</f>
        <v>47717662</v>
      </c>
      <c r="AA3" s="31">
        <f>'Raw Data'!AO69</f>
        <v>39526640</v>
      </c>
      <c r="AB3" s="31">
        <f>'Raw Data'!AP69</f>
        <v>55853877</v>
      </c>
      <c r="AC3" s="31">
        <f>'Raw Data'!AQ69</f>
        <v>40503552</v>
      </c>
      <c r="AD3" s="31">
        <f>'Raw Data'!AR69</f>
        <v>44178183</v>
      </c>
      <c r="AE3" s="31">
        <f>'Raw Data'!AS69</f>
        <v>40466294</v>
      </c>
      <c r="AF3" s="31">
        <f>'Raw Data'!AT69</f>
        <v>46819475</v>
      </c>
      <c r="AG3" s="31">
        <f>'Raw Data'!AU69</f>
        <v>55710954</v>
      </c>
      <c r="AH3" s="31">
        <f>'Raw Data'!AV69</f>
        <v>62732539</v>
      </c>
      <c r="AI3" s="31">
        <f>'Raw Data'!AW69</f>
        <v>62448361</v>
      </c>
      <c r="AJ3" s="31">
        <f>'Raw Data'!AX69</f>
        <v>50109260</v>
      </c>
      <c r="AK3" s="31">
        <f>'Raw Data'!AY69</f>
        <v>59946824</v>
      </c>
      <c r="AL3" s="31">
        <f>'Raw Data'!AZ69</f>
        <v>45920200</v>
      </c>
      <c r="AM3" s="31">
        <f>'Raw Data'!BA69</f>
        <v>57090150</v>
      </c>
      <c r="AN3" s="31">
        <f>'Raw Data'!BB69</f>
        <v>46714300</v>
      </c>
      <c r="AO3" s="31">
        <f>'Raw Data'!BC69</f>
        <v>40503552</v>
      </c>
      <c r="AP3" s="31">
        <f>'Raw Data'!BD69</f>
        <v>39565039</v>
      </c>
      <c r="AQ3" s="31">
        <f>'Raw Data'!BE69</f>
        <v>29895912</v>
      </c>
      <c r="AR3" s="31">
        <f>'Raw Data'!BF69</f>
        <v>34091850</v>
      </c>
      <c r="AS3" s="31">
        <f>'Raw Data'!BG69</f>
        <v>38789750</v>
      </c>
      <c r="AT3" s="31">
        <f>'Raw Data'!BH69</f>
        <v>40704191</v>
      </c>
      <c r="AU3" s="31">
        <f>'Raw Data'!BI69</f>
        <v>47407365</v>
      </c>
      <c r="AV3" s="31">
        <f>'Raw Data'!BJ69</f>
        <v>44900829</v>
      </c>
      <c r="AW3" s="31">
        <f>'Raw Data'!BK69</f>
        <v>43655189</v>
      </c>
      <c r="AX3" s="31">
        <f>'Raw Data'!BL69</f>
        <v>40686545</v>
      </c>
      <c r="AY3" s="31">
        <f>'Raw Data'!BM69</f>
        <v>37749435</v>
      </c>
      <c r="AZ3" s="31">
        <f>'Raw Data'!BN69</f>
        <v>35297989</v>
      </c>
      <c r="BA3" s="31">
        <f>'Raw Data'!BO69</f>
        <v>30566326</v>
      </c>
      <c r="BB3" s="31">
        <f>'Raw Data'!BP69</f>
        <v>31291849</v>
      </c>
      <c r="BC3" s="31">
        <f>'Raw Data'!BQ69</f>
        <v>17389450</v>
      </c>
      <c r="BD3" s="31">
        <f>'Raw Data'!BR69</f>
        <v>25328675</v>
      </c>
      <c r="BE3" s="31">
        <f>'Raw Data'!BS69</f>
        <v>32464567</v>
      </c>
      <c r="BF3" s="31">
        <f>'Raw Data'!BT69</f>
        <v>32852000</v>
      </c>
      <c r="BG3" s="31">
        <f>'Raw Data'!BU69</f>
        <v>39288899</v>
      </c>
      <c r="BH3" s="31">
        <f>'Raw Data'!BV69</f>
        <v>45943450</v>
      </c>
      <c r="BI3" s="31">
        <f>'Raw Data'!BW69</f>
        <v>33608526</v>
      </c>
      <c r="BJ3" s="31">
        <f>'Raw Data'!BX69</f>
        <v>34830434</v>
      </c>
      <c r="BK3" s="31">
        <f>'Raw Data'!BY69</f>
        <v>35700844</v>
      </c>
      <c r="BL3" s="31">
        <f>'Raw Data'!BZ69</f>
        <v>38765085</v>
      </c>
      <c r="BM3" s="31">
        <f>'Raw Data'!CA69</f>
        <v>36754930</v>
      </c>
      <c r="BN3" s="31">
        <f>'Raw Data'!CB69</f>
        <v>42705700</v>
      </c>
      <c r="BO3" s="31">
        <f>'Raw Data'!CC69</f>
        <v>38818500</v>
      </c>
      <c r="BP3" s="31">
        <f>'Raw Data'!CD69</f>
        <v>28584449</v>
      </c>
      <c r="BQ3" s="31">
        <f>'Raw Data'!CE69</f>
        <v>42139213</v>
      </c>
      <c r="BR3" s="31">
        <f>'Raw Data'!CF69</f>
        <v>47052654</v>
      </c>
      <c r="BS3" s="31">
        <f>'Raw Data'!CG69</f>
        <v>56282280</v>
      </c>
      <c r="BT3" s="31">
        <f>'Raw Data'!CH69</f>
        <v>46474846</v>
      </c>
      <c r="BU3" s="31">
        <f>'Raw Data'!CI69</f>
        <v>38824552</v>
      </c>
      <c r="BV3" s="31">
        <f>'Raw Data'!CJ69</f>
        <v>33043860</v>
      </c>
      <c r="BW3" s="31">
        <f>'Raw Data'!CK69</f>
        <v>37634009</v>
      </c>
      <c r="BX3" s="31">
        <f>'Raw Data'!CL69</f>
        <v>39431307</v>
      </c>
      <c r="BY3" s="31">
        <f>'Raw Data'!CM69</f>
        <v>35531023</v>
      </c>
      <c r="BZ3" s="31">
        <f>'Raw Data'!CN69</f>
        <v>47323910</v>
      </c>
      <c r="CA3" s="31">
        <f>'Raw Data'!CO69</f>
        <v>31881469</v>
      </c>
      <c r="CB3" s="31">
        <f>'Raw Data'!CP69</f>
        <v>34630380</v>
      </c>
      <c r="CC3" s="31">
        <f>'Raw Data'!CQ69</f>
        <v>47885276</v>
      </c>
      <c r="CD3" s="31">
        <f>'Raw Data'!CR69</f>
        <v>51253523</v>
      </c>
      <c r="CE3" s="31">
        <f>'Raw Data'!CS69</f>
        <v>52702977</v>
      </c>
      <c r="CF3" s="31">
        <f>'Raw Data'!CT69</f>
        <v>51471051</v>
      </c>
      <c r="CG3" s="31">
        <f>'Raw Data'!CU69</f>
        <v>39291126</v>
      </c>
      <c r="CH3" s="31">
        <f>'Raw Data'!CV69</f>
        <v>30810405</v>
      </c>
      <c r="CI3" s="31">
        <f>'Raw Data'!CW69</f>
        <v>45425058</v>
      </c>
      <c r="CJ3" s="31">
        <f>'Raw Data'!CX69</f>
        <v>34305520</v>
      </c>
      <c r="CK3" s="31">
        <f>'Raw Data'!CY69</f>
        <v>23661088</v>
      </c>
      <c r="CL3" s="31">
        <f>'Raw Data'!CZ69</f>
        <v>39944789</v>
      </c>
      <c r="CM3" s="31">
        <f>'Raw Data'!DA69</f>
        <v>34849705</v>
      </c>
      <c r="CN3" s="31">
        <f>'Raw Data'!DB69</f>
        <v>37622376</v>
      </c>
      <c r="CO3" s="31">
        <f>'Raw Data'!DC69</f>
        <v>64782870</v>
      </c>
      <c r="CP3" s="31">
        <f>'Raw Data'!DD69</f>
        <v>44171441</v>
      </c>
      <c r="CQ3" s="31">
        <f>'Raw Data'!DE69</f>
        <v>56930290</v>
      </c>
      <c r="CR3" s="31">
        <f>'Raw Data'!DF69</f>
        <v>54067033</v>
      </c>
      <c r="CS3" s="31">
        <f>'Raw Data'!DG69</f>
        <v>40109155</v>
      </c>
      <c r="CT3" s="31">
        <f>'Raw Data'!DH69</f>
        <v>40622120</v>
      </c>
      <c r="CU3" s="31">
        <f>'Raw Data'!DI69</f>
        <v>42910709</v>
      </c>
      <c r="CV3" s="31">
        <f>'Raw Data'!DJ69</f>
        <v>48155487</v>
      </c>
      <c r="CW3" s="31">
        <f>'Raw Data'!DK69</f>
        <v>50105950</v>
      </c>
      <c r="CX3" s="31">
        <f>'Raw Data'!DL69</f>
        <v>46591321</v>
      </c>
      <c r="CY3" s="31">
        <f>'Raw Data'!DM69</f>
        <v>29025378</v>
      </c>
      <c r="CZ3" s="31">
        <f>'Raw Data'!DN69</f>
        <v>28634562</v>
      </c>
      <c r="DA3" s="31">
        <f>'Raw Data'!DO69</f>
        <v>51596237</v>
      </c>
      <c r="DB3" s="31">
        <f>'Raw Data'!DP69</f>
        <v>53703510</v>
      </c>
      <c r="DC3" s="31">
        <f>'Raw Data'!DQ69</f>
        <v>58312054</v>
      </c>
      <c r="DD3" s="31">
        <f>'Raw Data'!DR69</f>
        <v>55867599</v>
      </c>
      <c r="DE3" s="31">
        <f>'Raw Data'!DS69</f>
        <v>57774133</v>
      </c>
      <c r="DF3" s="31">
        <f>'Raw Data'!DT69</f>
        <v>44799538</v>
      </c>
      <c r="DG3" s="31">
        <f>'Raw Data'!DU69</f>
        <v>38887863</v>
      </c>
      <c r="DH3" s="31">
        <f>'Raw Data'!DV69</f>
        <v>43728710</v>
      </c>
      <c r="DI3" s="31">
        <f>'Raw Data'!DW69</f>
        <v>39376616</v>
      </c>
      <c r="DJ3" s="31">
        <f>'Raw Data'!DX69</f>
        <v>46505857</v>
      </c>
      <c r="DK3" s="31">
        <f>'Raw Data'!DY69</f>
        <v>41558956</v>
      </c>
      <c r="DL3" s="31">
        <f>'Raw Data'!DZ69</f>
        <v>30797923</v>
      </c>
      <c r="DM3" s="31">
        <f>'Raw Data'!EA69</f>
        <v>44973561</v>
      </c>
      <c r="DN3" s="31">
        <f>'Raw Data'!EB69</f>
        <v>64870853</v>
      </c>
      <c r="DO3" s="31">
        <f>'Raw Data'!EC69</f>
        <v>75392586</v>
      </c>
      <c r="DP3" s="31">
        <f>'Raw Data'!ED69</f>
        <v>54630189</v>
      </c>
      <c r="DQ3" s="31">
        <f>'Raw Data'!EE69</f>
        <v>42500893</v>
      </c>
      <c r="DR3" s="31">
        <f>'Raw Data'!EF69</f>
        <v>38587393</v>
      </c>
      <c r="DS3" s="31">
        <f>'Raw Data'!EG69</f>
        <v>47717101</v>
      </c>
      <c r="DT3" s="31">
        <f>'Raw Data'!EH69</f>
        <v>50919644</v>
      </c>
      <c r="DU3" s="31">
        <f>'Raw Data'!EI69</f>
        <v>48613801</v>
      </c>
      <c r="DV3" s="31">
        <f>'Raw Data'!EJ69</f>
        <v>61219467</v>
      </c>
      <c r="DW3" s="31">
        <f>'Raw Data'!EK69</f>
        <v>37825852</v>
      </c>
      <c r="DX3" s="31">
        <f>'Raw Data'!EL69</f>
        <v>36899888</v>
      </c>
      <c r="DY3" s="31">
        <f>'Raw Data'!EM69</f>
        <v>47172437</v>
      </c>
      <c r="DZ3" s="31">
        <f>'Raw Data'!EN69</f>
        <v>60797939</v>
      </c>
      <c r="EA3" s="31">
        <f>'Raw Data'!EO69</f>
        <v>67662469</v>
      </c>
      <c r="EB3" s="31">
        <f>'Raw Data'!EP69</f>
        <v>74699702</v>
      </c>
      <c r="EC3" s="31">
        <f>'Raw Data'!EQ69</f>
        <v>63168186</v>
      </c>
      <c r="ED3" s="31">
        <f>'Raw Data'!ER69</f>
        <v>51303745</v>
      </c>
      <c r="EE3" s="31">
        <f>'Raw Data'!ES69</f>
        <v>50863793</v>
      </c>
      <c r="EF3" s="31">
        <f>'Raw Data'!ET69</f>
        <v>48597661</v>
      </c>
      <c r="EG3" s="31">
        <f>'Raw Data'!EU69</f>
        <v>54310986</v>
      </c>
      <c r="EH3" s="31">
        <f>'Raw Data'!EV69</f>
        <v>56364805</v>
      </c>
      <c r="EI3" s="31">
        <f>'Raw Data'!EW69</f>
        <v>47379563</v>
      </c>
      <c r="EJ3" s="31">
        <f>'Raw Data'!EX69</f>
        <v>33437008</v>
      </c>
      <c r="EK3" s="31">
        <f>'Raw Data'!EY69</f>
        <v>52363972</v>
      </c>
      <c r="EL3" s="31">
        <f>'Raw Data'!EZ69</f>
        <v>58917871</v>
      </c>
      <c r="EM3" s="31">
        <f>'Raw Data'!FA69</f>
        <v>63408941</v>
      </c>
      <c r="EN3" s="31">
        <f>'Raw Data'!FB69</f>
        <v>71863377</v>
      </c>
      <c r="EO3" s="31">
        <f>'Raw Data'!FC69</f>
        <v>53939277</v>
      </c>
      <c r="EP3" s="31">
        <f>'Raw Data'!FD69</f>
        <v>55109188</v>
      </c>
      <c r="EQ3" s="31">
        <f>'Raw Data'!FE69</f>
        <v>55925776</v>
      </c>
      <c r="ER3" s="31">
        <f>'Raw Data'!FF69</f>
        <v>51278488</v>
      </c>
      <c r="ES3" s="31">
        <f>'Raw Data'!FG69</f>
        <v>51150392</v>
      </c>
      <c r="ET3" s="31">
        <f>'Raw Data'!FH69</f>
        <v>68382407</v>
      </c>
      <c r="EU3" s="31">
        <f>'Raw Data'!FI69</f>
        <v>46171775</v>
      </c>
      <c r="EV3" s="31">
        <f>'Raw Data'!FJ69</f>
        <v>49404971</v>
      </c>
      <c r="EW3" s="31">
        <f>'Raw Data'!FK69</f>
        <v>66557269</v>
      </c>
      <c r="EX3" s="31">
        <f>'Raw Data'!FL69</f>
        <v>72187652</v>
      </c>
      <c r="EY3" s="31">
        <f>'Raw Data'!FM69</f>
        <v>81978227</v>
      </c>
      <c r="EZ3" s="31">
        <f>'Raw Data'!FN69</f>
        <v>83911384</v>
      </c>
      <c r="FA3" s="31">
        <f>'Raw Data'!FO69</f>
        <v>53770962</v>
      </c>
      <c r="FB3" s="31">
        <f>'Raw Data'!FP69</f>
        <v>60870546</v>
      </c>
      <c r="FC3" s="31">
        <f>'Raw Data'!FQ69</f>
        <v>60920419</v>
      </c>
      <c r="FD3" s="31">
        <f>'Raw Data'!FR69</f>
        <v>57534728</v>
      </c>
      <c r="FE3" s="31">
        <f>'Raw Data'!FS69</f>
        <v>61423739</v>
      </c>
      <c r="FF3" s="31">
        <f>'Raw Data'!FT69</f>
        <v>71325400</v>
      </c>
      <c r="FG3" s="31">
        <f>'Raw Data'!FU69</f>
        <v>53806022</v>
      </c>
      <c r="FH3" s="31">
        <f>'Raw Data'!FV69</f>
        <v>37775593</v>
      </c>
      <c r="FI3" s="31">
        <f>'Raw Data'!FW69</f>
        <v>74855305</v>
      </c>
      <c r="FJ3" s="31">
        <f>'Raw Data'!FX69</f>
        <v>72701705</v>
      </c>
      <c r="FK3" s="31">
        <f>'Raw Data'!FY69</f>
        <v>95944777</v>
      </c>
      <c r="FL3" s="31">
        <f>'Raw Data'!FZ69</f>
        <v>77879484</v>
      </c>
      <c r="FM3" s="31">
        <f>'Raw Data'!GA69</f>
        <v>71991330</v>
      </c>
      <c r="FN3" s="31">
        <f>'Raw Data'!GB69</f>
        <v>70552463</v>
      </c>
      <c r="FO3" s="31">
        <f>'Raw Data'!GC69</f>
        <v>51055445</v>
      </c>
      <c r="FP3" s="31">
        <f>'Raw Data'!GD69</f>
        <v>68813556</v>
      </c>
      <c r="FQ3" s="31">
        <f>'Raw Data'!GE69</f>
        <v>53716537</v>
      </c>
      <c r="FR3" s="31">
        <f>'Raw Data'!GF69</f>
        <v>75011518</v>
      </c>
      <c r="FS3" s="31">
        <f>'Raw Data'!GG69</f>
        <v>47996645</v>
      </c>
      <c r="FT3" s="31">
        <f>'Raw Data'!GH69</f>
        <v>47520857</v>
      </c>
      <c r="FU3" s="31">
        <f>'Raw Data'!GI69</f>
        <v>73175948</v>
      </c>
      <c r="FV3" s="31">
        <f>'Raw Data'!GJ69</f>
        <v>77882329</v>
      </c>
      <c r="FW3" s="31">
        <f>'Raw Data'!GK69</f>
        <v>85644128</v>
      </c>
      <c r="FX3" s="31">
        <f>'Raw Data'!GL69</f>
        <v>77881539</v>
      </c>
      <c r="FY3" s="31">
        <f>'Raw Data'!GM69</f>
        <v>68405376</v>
      </c>
      <c r="FZ3" s="31">
        <f>'Raw Data'!GN69</f>
        <v>75137084</v>
      </c>
      <c r="GA3" s="31">
        <f>'Raw Data'!GO69</f>
        <v>66950.350000000006</v>
      </c>
      <c r="GB3" s="31">
        <f>'Raw Data'!GP69</f>
        <v>75993539</v>
      </c>
      <c r="GC3" s="31">
        <f>'Raw Data'!GQ69</f>
        <v>90283404</v>
      </c>
      <c r="GD3" s="31">
        <f>'Raw Data'!GR69</f>
        <v>73319980</v>
      </c>
      <c r="GE3" s="31">
        <f>'Raw Data'!GS69</f>
        <v>59692538</v>
      </c>
      <c r="GF3" s="31">
        <f>'Raw Data'!GT69</f>
        <v>52783977</v>
      </c>
      <c r="GG3" s="31">
        <f>'Raw Data'!GU69</f>
        <v>86642322</v>
      </c>
      <c r="GH3" s="31">
        <f>'Raw Data'!GV69</f>
        <v>63917397</v>
      </c>
      <c r="GI3" s="31">
        <f>'Raw Data'!GW69</f>
        <v>60473571</v>
      </c>
      <c r="GJ3" s="31">
        <f>'Raw Data'!GX69</f>
        <v>87099309</v>
      </c>
      <c r="GK3" s="31">
        <f>'Raw Data'!GY69</f>
        <v>175725314</v>
      </c>
      <c r="GL3" s="31">
        <f>'Raw Data'!GZ69</f>
        <v>151135811</v>
      </c>
      <c r="GM3" s="31">
        <f>'Raw Data'!HA69</f>
        <v>175448586</v>
      </c>
      <c r="GN3" s="31">
        <f>'Raw Data'!HB69</f>
        <v>199247577</v>
      </c>
      <c r="GO3" s="31">
        <f>'Raw Data'!HC69</f>
        <v>173614022</v>
      </c>
      <c r="GP3" s="31">
        <f>'Raw Data'!HD69</f>
        <v>182162109</v>
      </c>
      <c r="GQ3" s="31">
        <f>'Raw Data'!HE69</f>
        <v>139019355</v>
      </c>
      <c r="GR3" s="31">
        <f>'Raw Data'!HF69</f>
        <v>125519815</v>
      </c>
      <c r="GS3" s="31">
        <f>'Raw Data'!HG69</f>
        <v>224932131</v>
      </c>
      <c r="GT3" s="31">
        <f>'Raw Data'!HH69</f>
        <v>210979465</v>
      </c>
      <c r="GU3" s="31">
        <f>'Raw Data'!HI69</f>
        <v>216393628</v>
      </c>
      <c r="GV3" s="31">
        <f>'Raw Data'!HJ69</f>
        <v>221039293</v>
      </c>
      <c r="GW3" s="31">
        <f>'Raw Data'!HK69</f>
        <v>165370385</v>
      </c>
      <c r="GX3" s="31">
        <f>'Raw Data'!HL69</f>
        <v>143034410</v>
      </c>
      <c r="GY3" s="31">
        <f>'Raw Data'!HM69</f>
        <v>142413206</v>
      </c>
      <c r="GZ3" s="31">
        <f>'Raw Data'!HN69</f>
        <v>168784558</v>
      </c>
      <c r="HA3" s="31">
        <f>'Raw Data'!HO69</f>
        <v>164928718</v>
      </c>
      <c r="HB3" s="31">
        <f>'Raw Data'!HP69</f>
        <v>167048527</v>
      </c>
      <c r="HC3" s="31">
        <f>'Raw Data'!HQ69</f>
        <v>163275539</v>
      </c>
      <c r="HD3" s="31">
        <f>'Raw Data'!HR69</f>
        <v>140682279</v>
      </c>
      <c r="HE3" s="31">
        <f>'Raw Data'!HS69</f>
        <v>222154531</v>
      </c>
      <c r="HF3" s="31">
        <f>'Raw Data'!HT69</f>
        <v>199253257</v>
      </c>
      <c r="HG3" s="31">
        <f>'Raw Data'!HU69</f>
        <v>189034064</v>
      </c>
      <c r="HH3" s="31">
        <f>'Raw Data'!HV69</f>
        <v>167309528</v>
      </c>
      <c r="HI3" s="31">
        <f>'Raw Data'!HW69</f>
        <v>131792618</v>
      </c>
      <c r="HJ3" s="31">
        <f>'Raw Data'!HX69</f>
        <v>123473834</v>
      </c>
      <c r="HK3" s="31">
        <f>'Raw Data'!HY69</f>
        <v>115771984</v>
      </c>
      <c r="HL3" s="31">
        <f>'Raw Data'!HZ69</f>
        <v>114476319</v>
      </c>
      <c r="HM3" s="31">
        <f>'Raw Data'!IA69</f>
        <v>101846155</v>
      </c>
      <c r="HN3" s="31">
        <f>'Raw Data'!IB69</f>
        <v>91030096</v>
      </c>
      <c r="HO3" s="31">
        <f>'Raw Data'!IC69</f>
        <v>72043087</v>
      </c>
      <c r="HP3" s="31">
        <f>'Raw Data'!ID69</f>
        <v>77678473</v>
      </c>
      <c r="HQ3" s="31">
        <f>'Raw Data'!IE69</f>
        <v>135010870</v>
      </c>
      <c r="HR3" s="31">
        <f>'Raw Data'!IF69</f>
        <v>105684431</v>
      </c>
      <c r="HS3" s="31">
        <f>'Raw Data'!IG69</f>
        <v>127769028</v>
      </c>
      <c r="HT3" s="31">
        <f>'Raw Data'!IH69</f>
        <v>141557759</v>
      </c>
      <c r="HU3" s="31">
        <f>'Raw Data'!II69</f>
        <v>77712888</v>
      </c>
      <c r="HV3" s="31">
        <f>'Raw Data'!IJ69</f>
        <v>91444603</v>
      </c>
      <c r="HW3" s="31">
        <f>'Raw Data'!IK69</f>
        <v>0</v>
      </c>
      <c r="HX3" s="31">
        <f>'Raw Data'!IL69</f>
        <v>0</v>
      </c>
      <c r="HY3" s="31">
        <f>'Raw Data'!IM69</f>
        <v>0</v>
      </c>
      <c r="HZ3" s="31">
        <f>'Raw Data'!IN69</f>
        <v>0</v>
      </c>
      <c r="IA3" s="31">
        <f>'Raw Data'!IO69</f>
        <v>0</v>
      </c>
      <c r="IB3" s="31">
        <f>'Raw Data'!IP69</f>
        <v>0</v>
      </c>
      <c r="IC3" s="31">
        <f>'Raw Data'!IQ69</f>
        <v>0</v>
      </c>
      <c r="ID3" s="31">
        <f>'Raw Data'!IR69</f>
        <v>0</v>
      </c>
      <c r="IE3" s="31">
        <f>'Raw Data'!IS69</f>
        <v>0</v>
      </c>
      <c r="IF3" s="31">
        <f>'Raw Data'!IT69</f>
        <v>0</v>
      </c>
      <c r="IG3" s="31">
        <f>'Raw Data'!IU69</f>
        <v>0</v>
      </c>
      <c r="IH3" s="31">
        <f>'Raw Data'!IV69</f>
        <v>0</v>
      </c>
      <c r="II3" s="31">
        <f>'Raw Data'!IW69</f>
        <v>0</v>
      </c>
      <c r="IJ3" s="31">
        <f>'Raw Data'!IX69</f>
        <v>0</v>
      </c>
      <c r="IK3" s="31">
        <f>'Raw Data'!IY69</f>
        <v>0</v>
      </c>
      <c r="IL3" s="31">
        <f>'Raw Data'!IZ69</f>
        <v>0</v>
      </c>
      <c r="IM3" s="31">
        <f>'Raw Data'!JA69</f>
        <v>0</v>
      </c>
      <c r="IN3" s="31">
        <f>'Raw Data'!JB69</f>
        <v>0</v>
      </c>
      <c r="IO3" s="31">
        <f>'Raw Data'!JC69</f>
        <v>0</v>
      </c>
      <c r="IP3" s="31">
        <f>'Raw Data'!JD69</f>
        <v>0</v>
      </c>
      <c r="IQ3" s="31">
        <f>'Raw Data'!JE69</f>
        <v>0</v>
      </c>
      <c r="IR3" s="31">
        <f>'Raw Data'!JF69</f>
        <v>0</v>
      </c>
      <c r="IS3" s="31">
        <f>'Raw Data'!JG69</f>
        <v>0</v>
      </c>
      <c r="IT3" s="31">
        <f>'Raw Data'!JH69</f>
        <v>0</v>
      </c>
      <c r="IU3" s="31">
        <f>'Raw Data'!JI69</f>
        <v>0</v>
      </c>
      <c r="IV3" s="31">
        <f>'Raw Data'!JJ69</f>
        <v>0</v>
      </c>
      <c r="IW3" s="31">
        <f>'Raw Data'!JK69</f>
        <v>0</v>
      </c>
      <c r="IX3" s="31">
        <f>'Raw Data'!JL69</f>
        <v>0</v>
      </c>
    </row>
    <row r="4" spans="1:258" ht="14.25" customHeight="1" x14ac:dyDescent="0.35">
      <c r="A4" s="4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</row>
    <row r="5" spans="1:258" ht="14.25" customHeight="1" x14ac:dyDescent="0.35">
      <c r="A5" s="13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2">
        <f t="shared" ref="AS5:GJ5" si="0">AS1</f>
        <v>39510</v>
      </c>
      <c r="AT5" s="12">
        <f t="shared" si="0"/>
        <v>39539</v>
      </c>
      <c r="AU5" s="12">
        <f t="shared" si="0"/>
        <v>39569</v>
      </c>
      <c r="AV5" s="12">
        <f t="shared" si="0"/>
        <v>39600</v>
      </c>
      <c r="AW5" s="12">
        <f t="shared" si="0"/>
        <v>39630</v>
      </c>
      <c r="AX5" s="12">
        <f t="shared" si="0"/>
        <v>39661</v>
      </c>
      <c r="AY5" s="12">
        <f t="shared" si="0"/>
        <v>39692</v>
      </c>
      <c r="AZ5" s="12">
        <f t="shared" si="0"/>
        <v>39729</v>
      </c>
      <c r="BA5" s="12">
        <f t="shared" si="0"/>
        <v>39766</v>
      </c>
      <c r="BB5" s="12">
        <f t="shared" si="0"/>
        <v>39803</v>
      </c>
      <c r="BC5" s="12">
        <f t="shared" si="0"/>
        <v>39840</v>
      </c>
      <c r="BD5" s="12">
        <f t="shared" si="0"/>
        <v>39853</v>
      </c>
      <c r="BE5" s="12">
        <f t="shared" si="0"/>
        <v>39881</v>
      </c>
      <c r="BF5" s="12">
        <f t="shared" si="0"/>
        <v>39912</v>
      </c>
      <c r="BG5" s="12">
        <f t="shared" si="0"/>
        <v>39942</v>
      </c>
      <c r="BH5" s="12">
        <f t="shared" si="0"/>
        <v>39973</v>
      </c>
      <c r="BI5" s="12">
        <f t="shared" si="0"/>
        <v>40003</v>
      </c>
      <c r="BJ5" s="12">
        <f t="shared" si="0"/>
        <v>40034</v>
      </c>
      <c r="BK5" s="12">
        <f t="shared" si="0"/>
        <v>40065</v>
      </c>
      <c r="BL5" s="12">
        <f t="shared" si="0"/>
        <v>40095</v>
      </c>
      <c r="BM5" s="12">
        <f t="shared" si="0"/>
        <v>40126</v>
      </c>
      <c r="BN5" s="12">
        <f t="shared" si="0"/>
        <v>40156</v>
      </c>
      <c r="BO5" s="12">
        <f t="shared" si="0"/>
        <v>40187</v>
      </c>
      <c r="BP5" s="12">
        <f t="shared" si="0"/>
        <v>40218</v>
      </c>
      <c r="BQ5" s="12">
        <f t="shared" si="0"/>
        <v>40246</v>
      </c>
      <c r="BR5" s="12">
        <f t="shared" si="0"/>
        <v>40277</v>
      </c>
      <c r="BS5" s="12">
        <f t="shared" si="0"/>
        <v>40307</v>
      </c>
      <c r="BT5" s="12">
        <f t="shared" si="0"/>
        <v>40338</v>
      </c>
      <c r="BU5" s="12">
        <f t="shared" si="0"/>
        <v>40368</v>
      </c>
      <c r="BV5" s="12">
        <f t="shared" si="0"/>
        <v>40399</v>
      </c>
      <c r="BW5" s="12">
        <f t="shared" si="0"/>
        <v>40430</v>
      </c>
      <c r="BX5" s="12">
        <f t="shared" si="0"/>
        <v>40460</v>
      </c>
      <c r="BY5" s="12">
        <f t="shared" si="0"/>
        <v>40491</v>
      </c>
      <c r="BZ5" s="12">
        <f t="shared" si="0"/>
        <v>40521</v>
      </c>
      <c r="CA5" s="12">
        <f t="shared" si="0"/>
        <v>40552</v>
      </c>
      <c r="CB5" s="12">
        <f t="shared" si="0"/>
        <v>40583</v>
      </c>
      <c r="CC5" s="12">
        <f t="shared" si="0"/>
        <v>40611</v>
      </c>
      <c r="CD5" s="12">
        <f t="shared" si="0"/>
        <v>40642</v>
      </c>
      <c r="CE5" s="12">
        <f t="shared" si="0"/>
        <v>40672</v>
      </c>
      <c r="CF5" s="12">
        <f t="shared" si="0"/>
        <v>40703</v>
      </c>
      <c r="CG5" s="12">
        <f t="shared" si="0"/>
        <v>40733</v>
      </c>
      <c r="CH5" s="12">
        <f t="shared" si="0"/>
        <v>40764</v>
      </c>
      <c r="CI5" s="12">
        <f t="shared" si="0"/>
        <v>40795</v>
      </c>
      <c r="CJ5" s="12">
        <f t="shared" si="0"/>
        <v>40825</v>
      </c>
      <c r="CK5" s="12">
        <f t="shared" si="0"/>
        <v>40856</v>
      </c>
      <c r="CL5" s="12">
        <f t="shared" si="0"/>
        <v>40886</v>
      </c>
      <c r="CM5" s="12">
        <f t="shared" si="0"/>
        <v>40917</v>
      </c>
      <c r="CN5" s="12">
        <f t="shared" si="0"/>
        <v>40948</v>
      </c>
      <c r="CO5" s="12">
        <f t="shared" si="0"/>
        <v>40977</v>
      </c>
      <c r="CP5" s="12">
        <f t="shared" si="0"/>
        <v>41008</v>
      </c>
      <c r="CQ5" s="12">
        <f t="shared" si="0"/>
        <v>41038</v>
      </c>
      <c r="CR5" s="12">
        <f t="shared" si="0"/>
        <v>41069</v>
      </c>
      <c r="CS5" s="12">
        <f t="shared" si="0"/>
        <v>41099</v>
      </c>
      <c r="CT5" s="12">
        <f t="shared" si="0"/>
        <v>41130</v>
      </c>
      <c r="CU5" s="12">
        <f t="shared" si="0"/>
        <v>41161</v>
      </c>
      <c r="CV5" s="12">
        <f t="shared" si="0"/>
        <v>41191</v>
      </c>
      <c r="CW5" s="12">
        <f t="shared" si="0"/>
        <v>41222</v>
      </c>
      <c r="CX5" s="12">
        <f t="shared" si="0"/>
        <v>41252</v>
      </c>
      <c r="CY5" s="12">
        <f t="shared" si="0"/>
        <v>41283</v>
      </c>
      <c r="CZ5" s="12">
        <f t="shared" si="0"/>
        <v>41314</v>
      </c>
      <c r="DA5" s="12">
        <f t="shared" si="0"/>
        <v>41342</v>
      </c>
      <c r="DB5" s="12">
        <f t="shared" si="0"/>
        <v>41373</v>
      </c>
      <c r="DC5" s="12">
        <f t="shared" si="0"/>
        <v>41403</v>
      </c>
      <c r="DD5" s="12">
        <f t="shared" si="0"/>
        <v>41434</v>
      </c>
      <c r="DE5" s="12">
        <f t="shared" si="0"/>
        <v>41464</v>
      </c>
      <c r="DF5" s="12">
        <f t="shared" si="0"/>
        <v>41495</v>
      </c>
      <c r="DG5" s="12">
        <f t="shared" si="0"/>
        <v>41526</v>
      </c>
      <c r="DH5" s="12">
        <f t="shared" si="0"/>
        <v>41556</v>
      </c>
      <c r="DI5" s="12">
        <f t="shared" si="0"/>
        <v>41587</v>
      </c>
      <c r="DJ5" s="12">
        <f t="shared" si="0"/>
        <v>41617</v>
      </c>
      <c r="DK5" s="12">
        <f t="shared" si="0"/>
        <v>41648</v>
      </c>
      <c r="DL5" s="12">
        <f t="shared" si="0"/>
        <v>41679</v>
      </c>
      <c r="DM5" s="12">
        <f t="shared" si="0"/>
        <v>41707</v>
      </c>
      <c r="DN5" s="12">
        <f t="shared" si="0"/>
        <v>41738</v>
      </c>
      <c r="DO5" s="12">
        <f t="shared" si="0"/>
        <v>41768</v>
      </c>
      <c r="DP5" s="12">
        <f t="shared" si="0"/>
        <v>41799</v>
      </c>
      <c r="DQ5" s="12">
        <f t="shared" si="0"/>
        <v>41829</v>
      </c>
      <c r="DR5" s="12">
        <f t="shared" si="0"/>
        <v>41860</v>
      </c>
      <c r="DS5" s="12">
        <f t="shared" si="0"/>
        <v>41891</v>
      </c>
      <c r="DT5" s="12">
        <f t="shared" si="0"/>
        <v>41921</v>
      </c>
      <c r="DU5" s="12">
        <f t="shared" si="0"/>
        <v>41952</v>
      </c>
      <c r="DV5" s="12">
        <f t="shared" si="0"/>
        <v>41982</v>
      </c>
      <c r="DW5" s="12">
        <f t="shared" si="0"/>
        <v>42013</v>
      </c>
      <c r="DX5" s="12">
        <f t="shared" si="0"/>
        <v>42044</v>
      </c>
      <c r="DY5" s="12">
        <f t="shared" si="0"/>
        <v>42072</v>
      </c>
      <c r="DZ5" s="12">
        <f t="shared" si="0"/>
        <v>42103</v>
      </c>
      <c r="EA5" s="12">
        <f t="shared" si="0"/>
        <v>42133</v>
      </c>
      <c r="EB5" s="12">
        <f t="shared" si="0"/>
        <v>42164</v>
      </c>
      <c r="EC5" s="12">
        <f t="shared" si="0"/>
        <v>42194</v>
      </c>
      <c r="ED5" s="12">
        <f t="shared" si="0"/>
        <v>42225</v>
      </c>
      <c r="EE5" s="12">
        <f t="shared" si="0"/>
        <v>42256</v>
      </c>
      <c r="EF5" s="12">
        <f t="shared" si="0"/>
        <v>42286</v>
      </c>
      <c r="EG5" s="12">
        <f t="shared" si="0"/>
        <v>42317</v>
      </c>
      <c r="EH5" s="12">
        <f t="shared" si="0"/>
        <v>42347</v>
      </c>
      <c r="EI5" s="12">
        <f t="shared" si="0"/>
        <v>42378</v>
      </c>
      <c r="EJ5" s="12">
        <f t="shared" si="0"/>
        <v>42409</v>
      </c>
      <c r="EK5" s="12">
        <f t="shared" si="0"/>
        <v>42438</v>
      </c>
      <c r="EL5" s="12">
        <f t="shared" si="0"/>
        <v>42469</v>
      </c>
      <c r="EM5" s="12">
        <f t="shared" si="0"/>
        <v>42499</v>
      </c>
      <c r="EN5" s="12">
        <f t="shared" si="0"/>
        <v>42530</v>
      </c>
      <c r="EO5" s="12">
        <f t="shared" si="0"/>
        <v>42560</v>
      </c>
      <c r="EP5" s="12">
        <f t="shared" si="0"/>
        <v>42591</v>
      </c>
      <c r="EQ5" s="12">
        <f t="shared" si="0"/>
        <v>42622</v>
      </c>
      <c r="ER5" s="12">
        <f t="shared" si="0"/>
        <v>42652</v>
      </c>
      <c r="ES5" s="12">
        <f t="shared" si="0"/>
        <v>42683</v>
      </c>
      <c r="ET5" s="12">
        <f t="shared" si="0"/>
        <v>42713</v>
      </c>
      <c r="EU5" s="12">
        <f t="shared" si="0"/>
        <v>42744</v>
      </c>
      <c r="EV5" s="12">
        <f t="shared" si="0"/>
        <v>42775</v>
      </c>
      <c r="EW5" s="12">
        <f t="shared" si="0"/>
        <v>42803</v>
      </c>
      <c r="EX5" s="12">
        <f t="shared" si="0"/>
        <v>42834</v>
      </c>
      <c r="EY5" s="12">
        <f t="shared" si="0"/>
        <v>42864</v>
      </c>
      <c r="EZ5" s="12">
        <f t="shared" si="0"/>
        <v>42895</v>
      </c>
      <c r="FA5" s="12">
        <f t="shared" si="0"/>
        <v>42925</v>
      </c>
      <c r="FB5" s="12">
        <f t="shared" si="0"/>
        <v>42956</v>
      </c>
      <c r="FC5" s="12">
        <f t="shared" si="0"/>
        <v>42987</v>
      </c>
      <c r="FD5" s="12">
        <f t="shared" si="0"/>
        <v>43017</v>
      </c>
      <c r="FE5" s="12">
        <f t="shared" si="0"/>
        <v>43048</v>
      </c>
      <c r="FF5" s="12">
        <f t="shared" si="0"/>
        <v>43078</v>
      </c>
      <c r="FG5" s="12">
        <f t="shared" si="0"/>
        <v>43109</v>
      </c>
      <c r="FH5" s="12">
        <f t="shared" si="0"/>
        <v>43140</v>
      </c>
      <c r="FI5" s="12">
        <f t="shared" si="0"/>
        <v>43168</v>
      </c>
      <c r="FJ5" s="12">
        <f t="shared" si="0"/>
        <v>43199</v>
      </c>
      <c r="FK5" s="12">
        <f t="shared" si="0"/>
        <v>43229</v>
      </c>
      <c r="FL5" s="12">
        <f t="shared" si="0"/>
        <v>43260</v>
      </c>
      <c r="FM5" s="12">
        <f t="shared" si="0"/>
        <v>43290</v>
      </c>
      <c r="FN5" s="12">
        <f t="shared" si="0"/>
        <v>43321</v>
      </c>
      <c r="FO5" s="12">
        <f t="shared" si="0"/>
        <v>43352</v>
      </c>
      <c r="FP5" s="12">
        <f t="shared" si="0"/>
        <v>43382</v>
      </c>
      <c r="FQ5" s="12">
        <f t="shared" si="0"/>
        <v>43413</v>
      </c>
      <c r="FR5" s="12">
        <f t="shared" si="0"/>
        <v>43443</v>
      </c>
      <c r="FS5" s="12">
        <f t="shared" si="0"/>
        <v>43474</v>
      </c>
      <c r="FT5" s="12">
        <f t="shared" si="0"/>
        <v>43505</v>
      </c>
      <c r="FU5" s="12">
        <f t="shared" si="0"/>
        <v>43533</v>
      </c>
      <c r="FV5" s="12">
        <f t="shared" si="0"/>
        <v>43564</v>
      </c>
      <c r="FW5" s="12">
        <f t="shared" si="0"/>
        <v>43594</v>
      </c>
      <c r="FX5" s="12">
        <f t="shared" si="0"/>
        <v>43625</v>
      </c>
      <c r="FY5" s="12">
        <f t="shared" si="0"/>
        <v>43655</v>
      </c>
      <c r="FZ5" s="12">
        <f t="shared" si="0"/>
        <v>43686</v>
      </c>
      <c r="GA5" s="12">
        <f t="shared" si="0"/>
        <v>43717</v>
      </c>
      <c r="GB5" s="12">
        <f t="shared" si="0"/>
        <v>43747</v>
      </c>
      <c r="GC5" s="12">
        <f t="shared" si="0"/>
        <v>43778</v>
      </c>
      <c r="GD5" s="12">
        <f t="shared" si="0"/>
        <v>43808</v>
      </c>
      <c r="GE5" s="12">
        <f t="shared" si="0"/>
        <v>43839</v>
      </c>
      <c r="GF5" s="12">
        <f t="shared" si="0"/>
        <v>43870</v>
      </c>
      <c r="GG5" s="12">
        <f t="shared" si="0"/>
        <v>43899</v>
      </c>
      <c r="GH5" s="12">
        <f t="shared" si="0"/>
        <v>43930</v>
      </c>
      <c r="GI5" s="12">
        <f t="shared" si="0"/>
        <v>43960</v>
      </c>
      <c r="GJ5" s="12">
        <f t="shared" si="0"/>
        <v>43991</v>
      </c>
      <c r="GK5" s="12">
        <v>44032</v>
      </c>
      <c r="GL5" s="12">
        <v>44063</v>
      </c>
      <c r="GM5" s="12">
        <v>44094</v>
      </c>
      <c r="GN5" s="12">
        <v>44124</v>
      </c>
      <c r="GO5" s="12">
        <v>44155</v>
      </c>
      <c r="GP5" s="12">
        <v>44185</v>
      </c>
      <c r="GQ5" s="12">
        <v>44216</v>
      </c>
      <c r="GR5" s="12">
        <v>44247</v>
      </c>
      <c r="GS5" s="12">
        <v>44275</v>
      </c>
      <c r="GT5" s="12">
        <v>44306</v>
      </c>
      <c r="GU5" s="12">
        <v>44336</v>
      </c>
      <c r="GV5" s="12">
        <v>44367</v>
      </c>
      <c r="GW5" s="12">
        <v>44397</v>
      </c>
      <c r="GX5" s="12">
        <v>44428</v>
      </c>
      <c r="GY5" s="12">
        <v>44459</v>
      </c>
      <c r="GZ5" s="12">
        <v>44489</v>
      </c>
      <c r="HA5" s="12">
        <v>44520</v>
      </c>
      <c r="HB5" s="12">
        <v>44550</v>
      </c>
      <c r="HC5" s="12">
        <v>44581</v>
      </c>
      <c r="HD5" s="12">
        <v>44612</v>
      </c>
      <c r="HE5" s="12">
        <v>44640</v>
      </c>
      <c r="HF5" s="12">
        <v>44671</v>
      </c>
      <c r="HG5" s="12">
        <v>44701</v>
      </c>
      <c r="HH5" s="12">
        <v>44732</v>
      </c>
      <c r="HI5" s="12">
        <v>44762</v>
      </c>
      <c r="HJ5" s="12">
        <v>44793</v>
      </c>
      <c r="HK5" s="12">
        <v>44824</v>
      </c>
      <c r="HL5" s="12">
        <v>44854</v>
      </c>
      <c r="HM5" s="12">
        <v>44885</v>
      </c>
      <c r="HN5" s="12">
        <v>44915</v>
      </c>
      <c r="HO5" s="12">
        <v>44946</v>
      </c>
      <c r="HP5" s="12">
        <v>44977</v>
      </c>
      <c r="HQ5" s="12">
        <v>45005</v>
      </c>
      <c r="HR5" s="12">
        <v>45036</v>
      </c>
      <c r="HS5" s="12">
        <v>45066</v>
      </c>
      <c r="HT5" s="12">
        <v>45097</v>
      </c>
      <c r="HU5" s="12">
        <v>45127</v>
      </c>
      <c r="HV5" s="12">
        <v>45158</v>
      </c>
      <c r="HW5" s="12">
        <v>45189</v>
      </c>
      <c r="HX5" s="12">
        <v>45219</v>
      </c>
      <c r="HY5" s="12">
        <v>45250</v>
      </c>
      <c r="HZ5" s="12">
        <v>45280</v>
      </c>
      <c r="IA5" s="12">
        <v>45311</v>
      </c>
      <c r="IB5" s="12">
        <v>45342</v>
      </c>
      <c r="IC5" s="12">
        <v>45371</v>
      </c>
      <c r="ID5" s="12">
        <v>45402</v>
      </c>
      <c r="IE5" s="12">
        <v>45432</v>
      </c>
      <c r="IF5" s="12">
        <v>45463</v>
      </c>
      <c r="IG5" s="12">
        <v>45493</v>
      </c>
      <c r="IH5" s="12">
        <v>45524</v>
      </c>
      <c r="II5" s="12">
        <v>45555</v>
      </c>
      <c r="IJ5" s="12">
        <v>45585</v>
      </c>
      <c r="IK5" s="12">
        <v>45616</v>
      </c>
      <c r="IL5" s="12">
        <v>45646</v>
      </c>
      <c r="IM5" s="12">
        <v>45677</v>
      </c>
      <c r="IN5" s="12">
        <v>45708</v>
      </c>
      <c r="IO5" s="12">
        <v>45736</v>
      </c>
      <c r="IP5" s="12">
        <v>45767</v>
      </c>
      <c r="IQ5" s="12">
        <v>45797</v>
      </c>
      <c r="IR5" s="12">
        <v>45828</v>
      </c>
      <c r="IS5" s="12">
        <v>45858</v>
      </c>
      <c r="IT5" s="12">
        <v>45889</v>
      </c>
      <c r="IU5" s="12">
        <v>45920</v>
      </c>
      <c r="IV5" s="12">
        <v>45950</v>
      </c>
      <c r="IW5" s="12">
        <v>45981</v>
      </c>
      <c r="IX5" s="12">
        <v>46011</v>
      </c>
    </row>
    <row r="6" spans="1:258" ht="14.25" customHeight="1" x14ac:dyDescent="0.35">
      <c r="A6" s="13" t="s">
        <v>87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31">
        <f>'Raw Data'!BG67</f>
        <v>302450</v>
      </c>
      <c r="AT6" s="31">
        <f>'Raw Data'!BH67</f>
        <v>391386</v>
      </c>
      <c r="AU6" s="31">
        <f>'Raw Data'!BI67</f>
        <v>438957</v>
      </c>
      <c r="AV6" s="31">
        <f>'Raw Data'!BJ67</f>
        <v>435930</v>
      </c>
      <c r="AW6" s="31">
        <f>'Raw Data'!BK67</f>
        <v>501898</v>
      </c>
      <c r="AX6" s="31">
        <f>'Raw Data'!BL67</f>
        <v>379874</v>
      </c>
      <c r="AY6" s="31">
        <f>'Raw Data'!BM67</f>
        <v>370092</v>
      </c>
      <c r="AZ6" s="31">
        <f>'Raw Data'!BN67</f>
        <v>387889</v>
      </c>
      <c r="BA6" s="31">
        <f>'Raw Data'!BO67</f>
        <v>396965</v>
      </c>
      <c r="BB6" s="31">
        <f>'Raw Data'!BP67</f>
        <v>444173</v>
      </c>
      <c r="BC6" s="31">
        <f>'Raw Data'!BQ67</f>
        <v>414034</v>
      </c>
      <c r="BD6" s="31">
        <f>'Raw Data'!BR67</f>
        <v>372480</v>
      </c>
      <c r="BE6" s="31">
        <f>'Raw Data'!BS67</f>
        <v>391139</v>
      </c>
      <c r="BF6" s="31">
        <f>'Raw Data'!BT67</f>
        <v>405580</v>
      </c>
      <c r="BG6" s="31">
        <f>'Raw Data'!BU67</f>
        <v>370649</v>
      </c>
      <c r="BH6" s="31">
        <f>'Raw Data'!BV67</f>
        <v>417667</v>
      </c>
      <c r="BI6" s="31">
        <f>'Raw Data'!BW67</f>
        <v>332757</v>
      </c>
      <c r="BJ6" s="31">
        <f>'Raw Data'!BX67</f>
        <v>355412</v>
      </c>
      <c r="BK6" s="31">
        <f>'Raw Data'!BY67</f>
        <v>280000</v>
      </c>
      <c r="BL6" s="31">
        <f>'Raw Data'!BZ67</f>
        <v>330000</v>
      </c>
      <c r="BM6" s="31">
        <f>'Raw Data'!CA67</f>
        <v>367549</v>
      </c>
      <c r="BN6" s="31">
        <f>'Raw Data'!CB67</f>
        <v>481398</v>
      </c>
      <c r="BO6" s="31">
        <f>'Raw Data'!CC67</f>
        <v>451377</v>
      </c>
      <c r="BP6" s="31">
        <f>'Raw Data'!CD67</f>
        <v>408349</v>
      </c>
      <c r="BQ6" s="31">
        <f>'Raw Data'!CE67</f>
        <v>386598</v>
      </c>
      <c r="BR6" s="31">
        <f>'Raw Data'!CF67</f>
        <v>283500</v>
      </c>
      <c r="BS6" s="31">
        <f>'Raw Data'!CG67</f>
        <v>385495</v>
      </c>
      <c r="BT6" s="31">
        <f>'Raw Data'!CH67</f>
        <v>365943</v>
      </c>
      <c r="BU6" s="31">
        <f>'Raw Data'!CI67</f>
        <v>331833</v>
      </c>
      <c r="BV6" s="31">
        <f>'Raw Data'!CJ67</f>
        <v>275450</v>
      </c>
      <c r="BW6" s="31">
        <f>'Raw Data'!CK67</f>
        <v>361865</v>
      </c>
      <c r="BX6" s="31">
        <f>'Raw Data'!CL67</f>
        <v>352065</v>
      </c>
      <c r="BY6" s="31">
        <f>'Raw Data'!CM67</f>
        <v>348343</v>
      </c>
      <c r="BZ6" s="31">
        <f>'Raw Data'!CN67</f>
        <v>378591</v>
      </c>
      <c r="CA6" s="31">
        <f>'Raw Data'!CO67</f>
        <v>388798</v>
      </c>
      <c r="CB6" s="31">
        <f>'Raw Data'!CP67</f>
        <v>407416</v>
      </c>
      <c r="CC6" s="31">
        <f>'Raw Data'!CQ67</f>
        <v>371203</v>
      </c>
      <c r="CD6" s="31">
        <f>'Raw Data'!CR67</f>
        <v>374113</v>
      </c>
      <c r="CE6" s="31">
        <f>'Raw Data'!CS67</f>
        <v>431991</v>
      </c>
      <c r="CF6" s="31">
        <f>'Raw Data'!CT67</f>
        <v>362472</v>
      </c>
      <c r="CG6" s="31">
        <f>'Raw Data'!CU67</f>
        <v>316863</v>
      </c>
      <c r="CH6" s="31">
        <f>'Raw Data'!CV67</f>
        <v>314391</v>
      </c>
      <c r="CI6" s="31">
        <f>'Raw Data'!CW67</f>
        <v>405580</v>
      </c>
      <c r="CJ6" s="31">
        <f>'Raw Data'!CX67</f>
        <v>317643</v>
      </c>
      <c r="CK6" s="31">
        <f>'Raw Data'!CY67</f>
        <v>333254</v>
      </c>
      <c r="CL6" s="31">
        <f>'Raw Data'!CZ67</f>
        <v>411801</v>
      </c>
      <c r="CM6" s="31">
        <f>'Raw Data'!DA67</f>
        <v>370741</v>
      </c>
      <c r="CN6" s="31">
        <f>'Raw Data'!DB67</f>
        <v>348355</v>
      </c>
      <c r="CO6" s="31">
        <f>'Raw Data'!DC67</f>
        <v>412362</v>
      </c>
      <c r="CP6" s="31">
        <f>'Raw Data'!DD67</f>
        <v>337186</v>
      </c>
      <c r="CQ6" s="31">
        <f>'Raw Data'!DE67</f>
        <v>349265</v>
      </c>
      <c r="CR6" s="31">
        <f>'Raw Data'!DF67</f>
        <v>378091</v>
      </c>
      <c r="CS6" s="31">
        <f>'Raw Data'!DG67</f>
        <v>378878</v>
      </c>
      <c r="CT6" s="31">
        <f>'Raw Data'!DH67</f>
        <v>327597</v>
      </c>
      <c r="CU6" s="31">
        <f>'Raw Data'!DI67</f>
        <v>295935</v>
      </c>
      <c r="CV6" s="31">
        <f>'Raw Data'!DJ67</f>
        <v>366492</v>
      </c>
      <c r="CW6" s="31">
        <f>'Raw Data'!DK67</f>
        <v>388418</v>
      </c>
      <c r="CX6" s="31">
        <f>'Raw Data'!DL67</f>
        <v>431401</v>
      </c>
      <c r="CY6" s="31">
        <f>'Raw Data'!DM67</f>
        <v>326127</v>
      </c>
      <c r="CZ6" s="31">
        <f>'Raw Data'!DN67</f>
        <v>314665</v>
      </c>
      <c r="DA6" s="31">
        <f>'Raw Data'!DO67</f>
        <v>379384</v>
      </c>
      <c r="DB6" s="31">
        <f>'Raw Data'!DP67</f>
        <v>319663</v>
      </c>
      <c r="DC6" s="31">
        <f>'Raw Data'!DQ67</f>
        <v>371414</v>
      </c>
      <c r="DD6" s="31">
        <f>'Raw Data'!DR67</f>
        <v>372450</v>
      </c>
      <c r="DE6" s="31">
        <f>'Raw Data'!DS67</f>
        <v>358845</v>
      </c>
      <c r="DF6" s="31">
        <f>'Raw Data'!DT67</f>
        <v>329408</v>
      </c>
      <c r="DG6" s="31">
        <f>'Raw Data'!DU67</f>
        <v>306203</v>
      </c>
      <c r="DH6" s="31">
        <f>'Raw Data'!DV67</f>
        <v>383585</v>
      </c>
      <c r="DI6" s="31">
        <f>'Raw Data'!DW67</f>
        <v>342405</v>
      </c>
      <c r="DJ6" s="31">
        <f>'Raw Data'!DX67</f>
        <v>372046</v>
      </c>
      <c r="DK6" s="31">
        <f>'Raw Data'!DY67</f>
        <v>392065</v>
      </c>
      <c r="DL6" s="31">
        <f>'Raw Data'!DZ67</f>
        <v>349976</v>
      </c>
      <c r="DM6" s="31">
        <f>'Raw Data'!EA67</f>
        <v>391074</v>
      </c>
      <c r="DN6" s="31">
        <f>'Raw Data'!EB67</f>
        <v>435374</v>
      </c>
      <c r="DO6" s="31">
        <f>'Raw Data'!EC67</f>
        <v>392669</v>
      </c>
      <c r="DP6" s="31">
        <f>'Raw Data'!ED67</f>
        <v>371633</v>
      </c>
      <c r="DQ6" s="31">
        <f>'Raw Data'!EE67</f>
        <v>351247</v>
      </c>
      <c r="DR6" s="31">
        <f>'Raw Data'!EF67</f>
        <v>303837</v>
      </c>
      <c r="DS6" s="31">
        <f>'Raw Data'!EG67</f>
        <v>343288</v>
      </c>
      <c r="DT6" s="31">
        <f>'Raw Data'!EH67</f>
        <v>361132</v>
      </c>
      <c r="DU6" s="31">
        <f>'Raw Data'!EI67</f>
        <v>342350</v>
      </c>
      <c r="DV6" s="31">
        <f>'Raw Data'!EJ67</f>
        <v>402759</v>
      </c>
      <c r="DW6" s="31">
        <f>'Raw Data'!EK67</f>
        <v>293223</v>
      </c>
      <c r="DX6" s="31">
        <f>'Raw Data'!EL67</f>
        <v>358251</v>
      </c>
      <c r="DY6" s="31">
        <f>'Raw Data'!EM67</f>
        <v>336945</v>
      </c>
      <c r="DZ6" s="31">
        <f>'Raw Data'!EN67</f>
        <v>397372</v>
      </c>
      <c r="EA6" s="31">
        <f>'Raw Data'!EO67</f>
        <v>340012</v>
      </c>
      <c r="EB6" s="31">
        <f>'Raw Data'!EP67</f>
        <v>403782</v>
      </c>
      <c r="EC6" s="31">
        <f>'Raw Data'!EQ67</f>
        <v>331603</v>
      </c>
      <c r="ED6" s="31">
        <f>'Raw Data'!ER67</f>
        <v>351395</v>
      </c>
      <c r="EE6" s="31">
        <v>300000</v>
      </c>
      <c r="EF6" s="31">
        <f>'Raw Data'!ET67</f>
        <v>309539</v>
      </c>
      <c r="EG6" s="31">
        <f>'Raw Data'!EU67</f>
        <v>379797</v>
      </c>
      <c r="EH6" s="31">
        <f>'Raw Data'!EV67</f>
        <v>380843</v>
      </c>
      <c r="EI6" s="31">
        <f>'Raw Data'!EW67</f>
        <v>426842</v>
      </c>
      <c r="EJ6" s="31">
        <f>'Raw Data'!EX67</f>
        <v>363445</v>
      </c>
      <c r="EK6" s="31">
        <f>'Raw Data'!EY67</f>
        <v>379449</v>
      </c>
      <c r="EL6" s="31">
        <f>'Raw Data'!EZ67</f>
        <v>372897</v>
      </c>
      <c r="EM6" s="31">
        <f>'Raw Data'!FA67</f>
        <v>362336</v>
      </c>
      <c r="EN6" s="31">
        <f>'Raw Data'!FB67</f>
        <v>388450</v>
      </c>
      <c r="EO6" s="31">
        <f>'Raw Data'!FC67</f>
        <v>347995</v>
      </c>
      <c r="EP6" s="31">
        <f>'Raw Data'!FD67</f>
        <v>346598</v>
      </c>
      <c r="EQ6" s="31">
        <f>'Raw Data'!FE67</f>
        <v>351734</v>
      </c>
      <c r="ER6" s="31">
        <f>'Raw Data'!FF67</f>
        <v>353644</v>
      </c>
      <c r="ES6" s="31">
        <f>'Raw Data'!FG67</f>
        <v>365359</v>
      </c>
      <c r="ET6" s="31">
        <f>'Raw Data'!FH67</f>
        <v>395274</v>
      </c>
      <c r="EU6" s="31">
        <f>'Raw Data'!FI67</f>
        <v>412247</v>
      </c>
      <c r="EV6" s="31">
        <f>'Raw Data'!FJ67</f>
        <v>385976</v>
      </c>
      <c r="EW6" s="31">
        <f>'Raw Data'!FK67</f>
        <v>369762</v>
      </c>
      <c r="EX6" s="31">
        <f>'Raw Data'!FL67</f>
        <v>401042</v>
      </c>
      <c r="EY6" s="31">
        <f>'Raw Data'!FM67</f>
        <v>403833</v>
      </c>
      <c r="EZ6" s="31">
        <f>'Raw Data'!FN67</f>
        <v>388478</v>
      </c>
      <c r="FA6" s="31">
        <f>'Raw Data'!FO67</f>
        <v>395374</v>
      </c>
      <c r="FB6" s="31">
        <f>'Raw Data'!FP67</f>
        <v>355968</v>
      </c>
      <c r="FC6" s="31">
        <f>'Raw Data'!FQ67</f>
        <v>376051</v>
      </c>
      <c r="FD6" s="31">
        <f>'Raw Data'!FR67</f>
        <v>346594</v>
      </c>
      <c r="FE6" s="31">
        <f>'Raw Data'!FS67</f>
        <v>374534</v>
      </c>
      <c r="FF6" s="31">
        <f>'Raw Data'!FT67</f>
        <v>434910</v>
      </c>
      <c r="FG6" s="31">
        <f>'Raw Data'!FU67</f>
        <v>351673</v>
      </c>
      <c r="FH6" s="31">
        <f>'Raw Data'!FV67</f>
        <v>424444</v>
      </c>
      <c r="FI6" s="31">
        <f>'Raw Data'!FW67</f>
        <v>400295</v>
      </c>
      <c r="FJ6" s="31">
        <f>'Raw Data'!FX67</f>
        <v>390869</v>
      </c>
      <c r="FK6" s="31">
        <f>'Raw Data'!FY67</f>
        <v>438104</v>
      </c>
      <c r="FL6" s="31">
        <f>'Raw Data'!FZ67</f>
        <v>414252</v>
      </c>
      <c r="FM6" s="31">
        <f>'Raw Data'!GA67</f>
        <v>418554</v>
      </c>
      <c r="FN6" s="31">
        <f>'Raw Data'!GB67</f>
        <v>373293</v>
      </c>
      <c r="FO6" s="31">
        <f>'Raw Data'!GC67</f>
        <v>359545</v>
      </c>
      <c r="FP6" s="31">
        <f>'Raw Data'!GD67</f>
        <v>390986</v>
      </c>
      <c r="FQ6" s="31">
        <f>'Raw Data'!GE67</f>
        <v>397900</v>
      </c>
      <c r="FR6" s="31">
        <f>'Raw Data'!GF67</f>
        <v>451876</v>
      </c>
      <c r="FS6" s="31">
        <f>'Raw Data'!GG67</f>
        <v>410227</v>
      </c>
      <c r="FT6" s="31">
        <f>'Raw Data'!GH67</f>
        <v>386500</v>
      </c>
      <c r="FU6" s="31">
        <f>'Raw Data'!GI67</f>
        <v>397695</v>
      </c>
      <c r="FV6" s="31">
        <f>'Raw Data'!GJ67</f>
        <v>412075</v>
      </c>
      <c r="FW6" s="31">
        <f>'Raw Data'!GK67</f>
        <v>394673</v>
      </c>
      <c r="FX6" s="31">
        <f>'Raw Data'!GL67</f>
        <v>409902</v>
      </c>
      <c r="FY6" s="31">
        <f>'Raw Data'!GM67</f>
        <v>369758</v>
      </c>
      <c r="FZ6" s="31">
        <f>'Raw Data'!GN67</f>
        <v>373816</v>
      </c>
      <c r="GA6" s="31">
        <f>'Raw Data'!GO67</f>
        <v>413273</v>
      </c>
      <c r="GB6" s="31">
        <f>'Raw Data'!GP67</f>
        <v>402082</v>
      </c>
      <c r="GC6" s="31">
        <f>'Raw Data'!GQ67</f>
        <v>438268</v>
      </c>
      <c r="GD6" s="31">
        <f>'Raw Data'!GR67</f>
        <v>421379</v>
      </c>
      <c r="GE6" s="31">
        <f>'Raw Data'!GS67</f>
        <v>406071</v>
      </c>
      <c r="GF6" s="31">
        <f>'Raw Data'!GT67</f>
        <v>371718</v>
      </c>
      <c r="GG6" s="31">
        <f>'Raw Data'!GU67</f>
        <v>435388</v>
      </c>
      <c r="GH6" s="31">
        <f>'Raw Data'!GV67</f>
        <v>415048</v>
      </c>
      <c r="GI6" s="31">
        <f>'Raw Data'!GW67</f>
        <v>405862</v>
      </c>
      <c r="GJ6" s="31">
        <f>'Raw Data'!GX67</f>
        <v>395114</v>
      </c>
      <c r="GK6" s="31">
        <f>'Raw Data'!GY67</f>
        <v>443748</v>
      </c>
      <c r="GL6" s="31">
        <f>'Raw Data'!GZ67</f>
        <v>475269</v>
      </c>
      <c r="GM6" s="31">
        <f>'Raw Data'!HA67</f>
        <v>490079</v>
      </c>
      <c r="GN6" s="31">
        <f>'Raw Data'!HB67</f>
        <v>535611</v>
      </c>
      <c r="GO6" s="31">
        <f>'Raw Data'!HC67</f>
        <v>567366</v>
      </c>
      <c r="GP6" s="31">
        <f>'Raw Data'!HD67</f>
        <v>578292</v>
      </c>
      <c r="GQ6" s="31">
        <f>'Raw Data'!HE67</f>
        <v>528590</v>
      </c>
      <c r="GR6" s="31">
        <f>'Raw Data'!HF67</f>
        <v>529619</v>
      </c>
      <c r="GS6" s="31">
        <f>'Raw Data'!HG67</f>
        <v>596636</v>
      </c>
      <c r="GT6" s="31">
        <f>'Raw Data'!HH67</f>
        <v>606262</v>
      </c>
      <c r="GU6" s="31">
        <f>'Raw Data'!HI67</f>
        <v>642117</v>
      </c>
      <c r="GV6" s="31">
        <f>'Raw Data'!HJ67</f>
        <v>688595</v>
      </c>
      <c r="GW6" s="31">
        <f>'Raw Data'!HK67</f>
        <v>628784</v>
      </c>
      <c r="GX6" s="31">
        <f>'Raw Data'!HL67</f>
        <v>611258</v>
      </c>
      <c r="GY6" s="31">
        <f>'Raw Data'!HM67</f>
        <v>619187</v>
      </c>
      <c r="GZ6" s="31">
        <f>'Raw Data'!HN67</f>
        <v>667132</v>
      </c>
      <c r="HA6" s="31">
        <f>'Raw Data'!HO67</f>
        <v>617710</v>
      </c>
      <c r="HB6" s="31">
        <f>'Raw Data'!HP67</f>
        <v>698947</v>
      </c>
      <c r="HC6" s="31">
        <f>'Raw Data'!HQ67</f>
        <v>725669</v>
      </c>
      <c r="HD6" s="31">
        <f>'Raw Data'!HR67</f>
        <v>772979</v>
      </c>
      <c r="HE6" s="31">
        <f>'Raw Data'!HS67</f>
        <v>740515</v>
      </c>
      <c r="HF6" s="31">
        <f>'Raw Data'!HT67</f>
        <v>751899</v>
      </c>
      <c r="HG6" s="31">
        <f>'Raw Data'!HU67</f>
        <v>765320</v>
      </c>
      <c r="HH6" s="31">
        <f>'Raw Data'!HV67</f>
        <v>711955</v>
      </c>
      <c r="HI6" s="31">
        <f>'Raw Data'!HW67</f>
        <v>712237</v>
      </c>
      <c r="HJ6" s="31">
        <f>'Raw Data'!HX67</f>
        <v>614297</v>
      </c>
      <c r="HK6" s="31">
        <f>'Raw Data'!HY67</f>
        <v>693245</v>
      </c>
      <c r="HL6" s="31">
        <f>'Raw Data'!HZ67</f>
        <v>711033</v>
      </c>
      <c r="HM6" s="31">
        <f>'Raw Data'!IA67</f>
        <v>632584</v>
      </c>
      <c r="HN6" s="31">
        <f>'Raw Data'!IB67</f>
        <v>694886</v>
      </c>
      <c r="HO6" s="31">
        <f>'Raw Data'!IC67</f>
        <v>713297</v>
      </c>
      <c r="HP6" s="31">
        <f>'Raw Data'!ID67</f>
        <v>566966</v>
      </c>
      <c r="HQ6" s="31">
        <f>'Raw Data'!IE67</f>
        <v>699538</v>
      </c>
      <c r="HR6" s="31">
        <f>'Raw Data'!IF67</f>
        <v>652373</v>
      </c>
      <c r="HS6" s="31">
        <f>'Raw Data'!IG67</f>
        <v>690943</v>
      </c>
      <c r="HT6" s="31">
        <f>'Raw Data'!IH67</f>
        <v>748942</v>
      </c>
      <c r="HU6" s="31">
        <f>'Raw Data'!II67</f>
        <v>616768</v>
      </c>
      <c r="HV6" s="31">
        <f>'Raw Data'!IJ67</f>
        <v>657874</v>
      </c>
      <c r="HW6" s="31">
        <f>'Raw Data'!IK67</f>
        <v>0</v>
      </c>
      <c r="HX6" s="31">
        <f>'Raw Data'!IL67</f>
        <v>0</v>
      </c>
      <c r="HY6" s="31">
        <f>'Raw Data'!IM67</f>
        <v>0</v>
      </c>
      <c r="HZ6" s="31">
        <f>'Raw Data'!IN67</f>
        <v>0</v>
      </c>
      <c r="IA6" s="31">
        <f>'Raw Data'!IO67</f>
        <v>0</v>
      </c>
      <c r="IB6" s="31">
        <f>'Raw Data'!IP67</f>
        <v>0</v>
      </c>
      <c r="IC6" s="31">
        <f>'Raw Data'!IQ67</f>
        <v>0</v>
      </c>
      <c r="ID6" s="31">
        <f>'Raw Data'!IR67</f>
        <v>0</v>
      </c>
      <c r="IE6" s="31">
        <f>'Raw Data'!IS67</f>
        <v>0</v>
      </c>
      <c r="IF6" s="31">
        <f>'Raw Data'!IT67</f>
        <v>0</v>
      </c>
      <c r="IG6" s="31">
        <f>'Raw Data'!IU67</f>
        <v>0</v>
      </c>
      <c r="IH6" s="31">
        <f>'Raw Data'!IV67</f>
        <v>0</v>
      </c>
      <c r="II6" s="31">
        <f>'Raw Data'!IW67</f>
        <v>0</v>
      </c>
      <c r="IJ6" s="31">
        <f>'Raw Data'!IX67</f>
        <v>0</v>
      </c>
      <c r="IK6" s="31">
        <f>'Raw Data'!IY67</f>
        <v>0</v>
      </c>
      <c r="IL6" s="31">
        <f>'Raw Data'!IZ67</f>
        <v>0</v>
      </c>
      <c r="IM6" s="31">
        <f>'Raw Data'!JA67</f>
        <v>0</v>
      </c>
      <c r="IN6" s="31">
        <f>'Raw Data'!JB67</f>
        <v>0</v>
      </c>
      <c r="IO6" s="31">
        <f>'Raw Data'!JC67</f>
        <v>0</v>
      </c>
      <c r="IP6" s="31">
        <f>'Raw Data'!JD67</f>
        <v>0</v>
      </c>
      <c r="IQ6" s="31">
        <f>'Raw Data'!JE67</f>
        <v>0</v>
      </c>
      <c r="IR6" s="31">
        <f>'Raw Data'!JF67</f>
        <v>0</v>
      </c>
      <c r="IS6" s="31">
        <f>'Raw Data'!JG67</f>
        <v>0</v>
      </c>
      <c r="IT6" s="31">
        <f>'Raw Data'!JH67</f>
        <v>0</v>
      </c>
      <c r="IU6" s="31">
        <f>'Raw Data'!JI67</f>
        <v>0</v>
      </c>
      <c r="IV6" s="31">
        <f>'Raw Data'!JJ67</f>
        <v>0</v>
      </c>
      <c r="IW6" s="31">
        <f>'Raw Data'!JK67</f>
        <v>0</v>
      </c>
      <c r="IX6" s="31">
        <f>'Raw Data'!JL67</f>
        <v>0</v>
      </c>
    </row>
    <row r="7" spans="1:258" ht="14.25" customHeight="1" x14ac:dyDescent="0.35">
      <c r="A7" s="13" t="s">
        <v>88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31">
        <f>'Raw Data'!BG69</f>
        <v>38789750</v>
      </c>
      <c r="AT7" s="31">
        <f>'Raw Data'!BH69</f>
        <v>40704191</v>
      </c>
      <c r="AU7" s="31">
        <f>'Raw Data'!BI69</f>
        <v>47407365</v>
      </c>
      <c r="AV7" s="31">
        <f>'Raw Data'!BJ69</f>
        <v>44900829</v>
      </c>
      <c r="AW7" s="31">
        <f>'Raw Data'!BK69</f>
        <v>43655189</v>
      </c>
      <c r="AX7" s="31">
        <f>'Raw Data'!BL69</f>
        <v>40686545</v>
      </c>
      <c r="AY7" s="31">
        <f>'Raw Data'!BM69</f>
        <v>37749435</v>
      </c>
      <c r="AZ7" s="31">
        <f>'Raw Data'!BN69</f>
        <v>35297989</v>
      </c>
      <c r="BA7" s="31">
        <f>'Raw Data'!BO69</f>
        <v>30566326</v>
      </c>
      <c r="BB7" s="31">
        <f>'Raw Data'!BP69</f>
        <v>31291849</v>
      </c>
      <c r="BC7" s="31">
        <f>'Raw Data'!BQ69</f>
        <v>17389450</v>
      </c>
      <c r="BD7" s="31">
        <f>'Raw Data'!BR69</f>
        <v>25328675</v>
      </c>
      <c r="BE7" s="31">
        <f>'Raw Data'!BS69</f>
        <v>32464567</v>
      </c>
      <c r="BF7" s="31">
        <f>'Raw Data'!BT69</f>
        <v>32852000</v>
      </c>
      <c r="BG7" s="31">
        <f>'Raw Data'!BU69</f>
        <v>39288899</v>
      </c>
      <c r="BH7" s="31">
        <f>'Raw Data'!BV69</f>
        <v>45943450</v>
      </c>
      <c r="BI7" s="31">
        <f>'Raw Data'!BW69</f>
        <v>33608526</v>
      </c>
      <c r="BJ7" s="31">
        <f>'Raw Data'!BX69</f>
        <v>34830434</v>
      </c>
      <c r="BK7" s="31">
        <f>'Raw Data'!BY69</f>
        <v>35700844</v>
      </c>
      <c r="BL7" s="31">
        <f>'Raw Data'!BZ69</f>
        <v>38765085</v>
      </c>
      <c r="BM7" s="31">
        <f>'Raw Data'!CA69</f>
        <v>36754930</v>
      </c>
      <c r="BN7" s="31">
        <f>'Raw Data'!CB69</f>
        <v>42705700</v>
      </c>
      <c r="BO7" s="31">
        <f>'Raw Data'!CC69</f>
        <v>38818500</v>
      </c>
      <c r="BP7" s="31">
        <f>'Raw Data'!CD69</f>
        <v>28584449</v>
      </c>
      <c r="BQ7" s="31">
        <f>'Raw Data'!CE69</f>
        <v>42139213</v>
      </c>
      <c r="BR7" s="31">
        <f>'Raw Data'!CF69</f>
        <v>47052654</v>
      </c>
      <c r="BS7" s="31">
        <f>'Raw Data'!CG69</f>
        <v>56282280</v>
      </c>
      <c r="BT7" s="31">
        <f>'Raw Data'!CH69</f>
        <v>46474846</v>
      </c>
      <c r="BU7" s="31">
        <f>'Raw Data'!CI69</f>
        <v>38824552</v>
      </c>
      <c r="BV7" s="31">
        <f>'Raw Data'!CJ69</f>
        <v>33043860</v>
      </c>
      <c r="BW7" s="31">
        <f>'Raw Data'!CK69</f>
        <v>37634009</v>
      </c>
      <c r="BX7" s="31">
        <f>'Raw Data'!CL69</f>
        <v>39431307</v>
      </c>
      <c r="BY7" s="31">
        <f>'Raw Data'!CM69</f>
        <v>35531023</v>
      </c>
      <c r="BZ7" s="31">
        <f>'Raw Data'!CN69</f>
        <v>47323910</v>
      </c>
      <c r="CA7" s="31">
        <f>'Raw Data'!CO69</f>
        <v>31881469</v>
      </c>
      <c r="CB7" s="31">
        <f>'Raw Data'!CP69</f>
        <v>34630380</v>
      </c>
      <c r="CC7" s="31">
        <f>'Raw Data'!CQ69</f>
        <v>47885276</v>
      </c>
      <c r="CD7" s="31">
        <f>'Raw Data'!CR69</f>
        <v>51253523</v>
      </c>
      <c r="CE7" s="31">
        <f>'Raw Data'!CS69</f>
        <v>52702977</v>
      </c>
      <c r="CF7" s="31">
        <f>'Raw Data'!CT69</f>
        <v>51471051</v>
      </c>
      <c r="CG7" s="31">
        <f>'Raw Data'!CU69</f>
        <v>39291126</v>
      </c>
      <c r="CH7" s="31">
        <f>'Raw Data'!CV69</f>
        <v>30810405</v>
      </c>
      <c r="CI7" s="31">
        <f>'Raw Data'!CW69</f>
        <v>45425058</v>
      </c>
      <c r="CJ7" s="31">
        <f>'Raw Data'!CX69</f>
        <v>34305520</v>
      </c>
      <c r="CK7" s="31">
        <f>'Raw Data'!CY69</f>
        <v>23661088</v>
      </c>
      <c r="CL7" s="31">
        <f>'Raw Data'!CZ69</f>
        <v>39944789</v>
      </c>
      <c r="CM7" s="31">
        <f>'Raw Data'!DA69</f>
        <v>34849705</v>
      </c>
      <c r="CN7" s="31">
        <f>'Raw Data'!DB69</f>
        <v>37622376</v>
      </c>
      <c r="CO7" s="31">
        <f>'Raw Data'!DC69</f>
        <v>64782870</v>
      </c>
      <c r="CP7" s="31">
        <f>'Raw Data'!DD69</f>
        <v>44171441</v>
      </c>
      <c r="CQ7" s="31">
        <f>'Raw Data'!DE69</f>
        <v>56930290</v>
      </c>
      <c r="CR7" s="31">
        <f>'Raw Data'!DF69</f>
        <v>54067033</v>
      </c>
      <c r="CS7" s="31">
        <f>'Raw Data'!DG69</f>
        <v>40109155</v>
      </c>
      <c r="CT7" s="31">
        <f>'Raw Data'!DH69</f>
        <v>40622120</v>
      </c>
      <c r="CU7" s="31">
        <f>'Raw Data'!DI69</f>
        <v>42910709</v>
      </c>
      <c r="CV7" s="31">
        <f>'Raw Data'!DJ69</f>
        <v>48155487</v>
      </c>
      <c r="CW7" s="31">
        <f>'Raw Data'!DK69</f>
        <v>50105950</v>
      </c>
      <c r="CX7" s="31">
        <f>'Raw Data'!DL69</f>
        <v>46591321</v>
      </c>
      <c r="CY7" s="31">
        <f>'Raw Data'!DM69</f>
        <v>29025378</v>
      </c>
      <c r="CZ7" s="31">
        <f>'Raw Data'!DN69</f>
        <v>28634562</v>
      </c>
      <c r="DA7" s="31">
        <f>'Raw Data'!DO69</f>
        <v>51596237</v>
      </c>
      <c r="DB7" s="31">
        <f>'Raw Data'!DP69</f>
        <v>53703510</v>
      </c>
      <c r="DC7" s="31">
        <f>'Raw Data'!DQ69</f>
        <v>58312054</v>
      </c>
      <c r="DD7" s="31">
        <f>'Raw Data'!DR69</f>
        <v>55867599</v>
      </c>
      <c r="DE7" s="31">
        <f>'Raw Data'!DS69</f>
        <v>57774133</v>
      </c>
      <c r="DF7" s="31">
        <f>'Raw Data'!DT69</f>
        <v>44799538</v>
      </c>
      <c r="DG7" s="31">
        <f>'Raw Data'!DU69</f>
        <v>38887863</v>
      </c>
      <c r="DH7" s="31">
        <f>'Raw Data'!DV69</f>
        <v>43728710</v>
      </c>
      <c r="DI7" s="31">
        <f>'Raw Data'!DW69</f>
        <v>39376616</v>
      </c>
      <c r="DJ7" s="31">
        <f>'Raw Data'!DX69</f>
        <v>46505857</v>
      </c>
      <c r="DK7" s="31">
        <f>'Raw Data'!DY69</f>
        <v>41558956</v>
      </c>
      <c r="DL7" s="31">
        <f>'Raw Data'!DZ69</f>
        <v>30797923</v>
      </c>
      <c r="DM7" s="31">
        <f>'Raw Data'!EA69</f>
        <v>44973561</v>
      </c>
      <c r="DN7" s="31">
        <f>'Raw Data'!EB69</f>
        <v>64870853</v>
      </c>
      <c r="DO7" s="31">
        <f>'Raw Data'!EC69</f>
        <v>75392586</v>
      </c>
      <c r="DP7" s="31">
        <f>'Raw Data'!ED69</f>
        <v>54630189</v>
      </c>
      <c r="DQ7" s="31">
        <f>'Raw Data'!EE69</f>
        <v>42500893</v>
      </c>
      <c r="DR7" s="31">
        <f>'Raw Data'!EF69</f>
        <v>38587393</v>
      </c>
      <c r="DS7" s="31">
        <f>'Raw Data'!EG69</f>
        <v>47717101</v>
      </c>
      <c r="DT7" s="31">
        <f>'Raw Data'!EH69</f>
        <v>50919644</v>
      </c>
      <c r="DU7" s="31">
        <f>'Raw Data'!EI69</f>
        <v>48613801</v>
      </c>
      <c r="DV7" s="31">
        <f>'Raw Data'!EJ69</f>
        <v>61219467</v>
      </c>
      <c r="DW7" s="31">
        <f>'Raw Data'!EK69</f>
        <v>37825852</v>
      </c>
      <c r="DX7" s="31">
        <f>'Raw Data'!EL69</f>
        <v>36899888</v>
      </c>
      <c r="DY7" s="31">
        <f>'Raw Data'!EM69</f>
        <v>47172437</v>
      </c>
      <c r="DZ7" s="31">
        <f>'Raw Data'!EN69</f>
        <v>60797939</v>
      </c>
      <c r="EA7" s="31">
        <f>'Raw Data'!EO69</f>
        <v>67662469</v>
      </c>
      <c r="EB7" s="31">
        <f>'Raw Data'!EP69</f>
        <v>74699702</v>
      </c>
      <c r="EC7" s="31">
        <f>'Raw Data'!EQ69</f>
        <v>63168186</v>
      </c>
      <c r="ED7" s="31">
        <f>'Raw Data'!ER69</f>
        <v>51303745</v>
      </c>
      <c r="EE7" s="31">
        <f>'Raw Data'!ES69</f>
        <v>50863793</v>
      </c>
      <c r="EF7" s="31">
        <f>'Raw Data'!ET69</f>
        <v>48597661</v>
      </c>
      <c r="EG7" s="31">
        <f>'Raw Data'!EU69</f>
        <v>54310986</v>
      </c>
      <c r="EH7" s="31">
        <f>'Raw Data'!EV69</f>
        <v>56364805</v>
      </c>
      <c r="EI7" s="31">
        <f>'Raw Data'!EW69</f>
        <v>47379563</v>
      </c>
      <c r="EJ7" s="31">
        <f>'Raw Data'!EX69</f>
        <v>33437008</v>
      </c>
      <c r="EK7" s="31">
        <f>'Raw Data'!EY69</f>
        <v>52363972</v>
      </c>
      <c r="EL7" s="31">
        <f>'Raw Data'!EZ69</f>
        <v>58917871</v>
      </c>
      <c r="EM7" s="31">
        <f>'Raw Data'!FA69</f>
        <v>63408941</v>
      </c>
      <c r="EN7" s="31">
        <f>'Raw Data'!FB69</f>
        <v>71863377</v>
      </c>
      <c r="EO7" s="31">
        <f>'Raw Data'!FC69</f>
        <v>53939277</v>
      </c>
      <c r="EP7" s="31">
        <f>'Raw Data'!FD69</f>
        <v>55109188</v>
      </c>
      <c r="EQ7" s="31">
        <f>'Raw Data'!FE69</f>
        <v>55925776</v>
      </c>
      <c r="ER7" s="31">
        <f>'Raw Data'!FF69</f>
        <v>51278488</v>
      </c>
      <c r="ES7" s="31">
        <f>'Raw Data'!FG69</f>
        <v>51150392</v>
      </c>
      <c r="ET7" s="31">
        <f>'Raw Data'!FH69</f>
        <v>68382407</v>
      </c>
      <c r="EU7" s="31">
        <f>'Raw Data'!FI69</f>
        <v>46171775</v>
      </c>
      <c r="EV7" s="31">
        <f>'Raw Data'!FJ69</f>
        <v>49404971</v>
      </c>
      <c r="EW7" s="31">
        <f>'Raw Data'!FK69</f>
        <v>66557269</v>
      </c>
      <c r="EX7" s="31">
        <f>'Raw Data'!FL69</f>
        <v>72187652</v>
      </c>
      <c r="EY7" s="31">
        <f>'Raw Data'!FM69</f>
        <v>81978227</v>
      </c>
      <c r="EZ7" s="31">
        <f>'Raw Data'!FN69</f>
        <v>83911384</v>
      </c>
      <c r="FA7" s="31">
        <f>'Raw Data'!FO69</f>
        <v>53770962</v>
      </c>
      <c r="FB7" s="31">
        <f>'Raw Data'!FP69</f>
        <v>60870546</v>
      </c>
      <c r="FC7" s="31">
        <f>'Raw Data'!FQ69</f>
        <v>60920419</v>
      </c>
      <c r="FD7" s="31">
        <f>'Raw Data'!FR69</f>
        <v>57534728</v>
      </c>
      <c r="FE7" s="31">
        <f>'Raw Data'!FS69</f>
        <v>61423739</v>
      </c>
      <c r="FF7" s="31">
        <f>'Raw Data'!FT69</f>
        <v>71325400</v>
      </c>
      <c r="FG7" s="31">
        <f>'Raw Data'!FU69</f>
        <v>53806022</v>
      </c>
      <c r="FH7" s="31">
        <f>'Raw Data'!FV69</f>
        <v>37775593</v>
      </c>
      <c r="FI7" s="31">
        <f>'Raw Data'!FW69</f>
        <v>74855305</v>
      </c>
      <c r="FJ7" s="31">
        <f>'Raw Data'!FX69</f>
        <v>72701705</v>
      </c>
      <c r="FK7" s="31">
        <f>'Raw Data'!FY69</f>
        <v>95944777</v>
      </c>
      <c r="FL7" s="31">
        <f>'Raw Data'!FZ69</f>
        <v>77879484</v>
      </c>
      <c r="FM7" s="31">
        <f>'Raw Data'!GA69</f>
        <v>71991330</v>
      </c>
      <c r="FN7" s="31">
        <f>'Raw Data'!GB69</f>
        <v>70552463</v>
      </c>
      <c r="FO7" s="31">
        <f>'Raw Data'!GC69</f>
        <v>51055445</v>
      </c>
      <c r="FP7" s="31">
        <f>'Raw Data'!GD69</f>
        <v>68813556</v>
      </c>
      <c r="FQ7" s="31">
        <f>'Raw Data'!GE69</f>
        <v>53716537</v>
      </c>
      <c r="FR7" s="31">
        <f>'Raw Data'!GF69</f>
        <v>75011518</v>
      </c>
      <c r="FS7" s="31">
        <f>'Raw Data'!GG69</f>
        <v>47996645</v>
      </c>
      <c r="FT7" s="31">
        <f>'Raw Data'!GH69</f>
        <v>47520857</v>
      </c>
      <c r="FU7" s="31">
        <f>'Raw Data'!GI69</f>
        <v>73175948</v>
      </c>
      <c r="FV7" s="31">
        <f>'Raw Data'!GJ69</f>
        <v>77882329</v>
      </c>
      <c r="FW7" s="31">
        <f>'Raw Data'!GK69</f>
        <v>85644128</v>
      </c>
      <c r="FX7" s="31">
        <f>'Raw Data'!GL69</f>
        <v>77881539</v>
      </c>
      <c r="FY7" s="31">
        <f>'Raw Data'!GM69</f>
        <v>68405376</v>
      </c>
      <c r="FZ7" s="31">
        <f>'Raw Data'!GN69</f>
        <v>75137084</v>
      </c>
      <c r="GA7" s="31">
        <f>'Raw Data'!GO69</f>
        <v>66950.350000000006</v>
      </c>
      <c r="GB7" s="31">
        <f>'Raw Data'!GP69</f>
        <v>75993539</v>
      </c>
      <c r="GC7" s="31">
        <f>'Raw Data'!GQ69</f>
        <v>90283404</v>
      </c>
      <c r="GD7" s="31">
        <f>'Raw Data'!GR69</f>
        <v>73319980</v>
      </c>
      <c r="GE7" s="31">
        <f>'Raw Data'!GS69</f>
        <v>59692538</v>
      </c>
      <c r="GF7" s="31">
        <f>'Raw Data'!GT69</f>
        <v>52783977</v>
      </c>
      <c r="GG7" s="31">
        <f>'Raw Data'!GU69</f>
        <v>86642322</v>
      </c>
      <c r="GH7" s="31">
        <f>'Raw Data'!GV69</f>
        <v>63917397</v>
      </c>
      <c r="GI7" s="31">
        <f>'Raw Data'!GW69</f>
        <v>60473571</v>
      </c>
      <c r="GJ7" s="31">
        <f>'Raw Data'!GX69</f>
        <v>87099309</v>
      </c>
      <c r="GK7" s="31">
        <f>'Raw Data'!GY69</f>
        <v>175725314</v>
      </c>
      <c r="GL7" s="31">
        <f>'Raw Data'!GZ69</f>
        <v>151135811</v>
      </c>
      <c r="GM7" s="31">
        <f>'Raw Data'!HA69</f>
        <v>175448586</v>
      </c>
      <c r="GN7" s="31">
        <f>'Raw Data'!HB69</f>
        <v>199247577</v>
      </c>
      <c r="GO7" s="31">
        <f>'Raw Data'!HC69</f>
        <v>173614022</v>
      </c>
      <c r="GP7" s="31">
        <f>'Raw Data'!HD69</f>
        <v>182162109</v>
      </c>
      <c r="GQ7" s="31">
        <f>'Raw Data'!HE69</f>
        <v>139019355</v>
      </c>
      <c r="GR7" s="31">
        <f>'Raw Data'!HF69</f>
        <v>125519815</v>
      </c>
      <c r="GS7" s="31">
        <f>'Raw Data'!HG69</f>
        <v>224932131</v>
      </c>
      <c r="GT7" s="31">
        <f>'Raw Data'!HH69</f>
        <v>210979465</v>
      </c>
      <c r="GU7" s="31">
        <f>'Raw Data'!HI69</f>
        <v>216393628</v>
      </c>
      <c r="GV7" s="31">
        <f>'Raw Data'!HJ69</f>
        <v>221039293</v>
      </c>
      <c r="GW7" s="31">
        <f>'Raw Data'!HK69</f>
        <v>165370385</v>
      </c>
      <c r="GX7" s="31">
        <f>'Raw Data'!HL69</f>
        <v>143034410</v>
      </c>
      <c r="GY7" s="31">
        <f>'Raw Data'!HM69</f>
        <v>142413206</v>
      </c>
      <c r="GZ7" s="31">
        <f>'Raw Data'!HN69</f>
        <v>168784558</v>
      </c>
      <c r="HA7" s="31">
        <f>'Raw Data'!HO69</f>
        <v>164928718</v>
      </c>
      <c r="HB7" s="31">
        <f>'Raw Data'!HP69</f>
        <v>167048527</v>
      </c>
      <c r="HC7" s="31">
        <f>'Raw Data'!HQ69</f>
        <v>163275539</v>
      </c>
      <c r="HD7" s="31">
        <f>'Raw Data'!HR69</f>
        <v>140682279</v>
      </c>
      <c r="HE7" s="31">
        <f>'Raw Data'!HS69</f>
        <v>222154531</v>
      </c>
      <c r="HF7" s="31">
        <f>'Raw Data'!HT69</f>
        <v>199253257</v>
      </c>
      <c r="HG7" s="31">
        <f>'Raw Data'!HU69</f>
        <v>189034064</v>
      </c>
      <c r="HH7" s="31">
        <f>'Raw Data'!HV69</f>
        <v>167309528</v>
      </c>
      <c r="HI7" s="31">
        <f>'Raw Data'!HW69</f>
        <v>131792618</v>
      </c>
      <c r="HJ7" s="31">
        <f>'Raw Data'!HX69</f>
        <v>123473834</v>
      </c>
      <c r="HK7" s="31">
        <f>'Raw Data'!HY69</f>
        <v>115771984</v>
      </c>
      <c r="HL7" s="31">
        <f>'Raw Data'!HZ69</f>
        <v>114476319</v>
      </c>
      <c r="HM7" s="31">
        <f>'Raw Data'!IA69</f>
        <v>101846155</v>
      </c>
      <c r="HN7" s="31">
        <f>'Raw Data'!IB69</f>
        <v>91030096</v>
      </c>
      <c r="HO7" s="31">
        <f>'Raw Data'!IC69</f>
        <v>72043087</v>
      </c>
      <c r="HP7" s="31">
        <f>'Raw Data'!ID69</f>
        <v>77678473</v>
      </c>
      <c r="HQ7" s="31">
        <f>'Raw Data'!IE69</f>
        <v>135010870</v>
      </c>
      <c r="HR7" s="31">
        <f>'Raw Data'!IF69</f>
        <v>105684431</v>
      </c>
      <c r="HS7" s="31">
        <f>'Raw Data'!IG69</f>
        <v>127769028</v>
      </c>
      <c r="HT7" s="31">
        <f>'Raw Data'!IH69</f>
        <v>141557759</v>
      </c>
      <c r="HU7" s="31">
        <f>'Raw Data'!II69</f>
        <v>77712888</v>
      </c>
      <c r="HV7" s="31">
        <f>'Raw Data'!IJ69</f>
        <v>91444603</v>
      </c>
      <c r="HW7" s="31">
        <f>'Raw Data'!IK69</f>
        <v>0</v>
      </c>
      <c r="HX7" s="31">
        <f>'Raw Data'!IL69</f>
        <v>0</v>
      </c>
      <c r="HY7" s="31">
        <f>'Raw Data'!IM69</f>
        <v>0</v>
      </c>
      <c r="HZ7" s="31">
        <f>'Raw Data'!IN69</f>
        <v>0</v>
      </c>
      <c r="IA7" s="31">
        <f>'Raw Data'!IO69</f>
        <v>0</v>
      </c>
      <c r="IB7" s="31">
        <f>'Raw Data'!IP69</f>
        <v>0</v>
      </c>
      <c r="IC7" s="31">
        <f>'Raw Data'!IQ69</f>
        <v>0</v>
      </c>
      <c r="ID7" s="31">
        <f>'Raw Data'!IR69</f>
        <v>0</v>
      </c>
      <c r="IE7" s="31">
        <f>'Raw Data'!IS69</f>
        <v>0</v>
      </c>
      <c r="IF7" s="31">
        <f>'Raw Data'!IT69</f>
        <v>0</v>
      </c>
      <c r="IG7" s="31">
        <f>'Raw Data'!IU69</f>
        <v>0</v>
      </c>
      <c r="IH7" s="31">
        <f>'Raw Data'!IV69</f>
        <v>0</v>
      </c>
      <c r="II7" s="31">
        <f>'Raw Data'!IW69</f>
        <v>0</v>
      </c>
      <c r="IJ7" s="31">
        <f>'Raw Data'!IX69</f>
        <v>0</v>
      </c>
      <c r="IK7" s="31">
        <f>'Raw Data'!IY69</f>
        <v>0</v>
      </c>
      <c r="IL7" s="31">
        <f>'Raw Data'!IZ69</f>
        <v>0</v>
      </c>
      <c r="IM7" s="31">
        <f>'Raw Data'!JA69</f>
        <v>0</v>
      </c>
      <c r="IN7" s="31">
        <f>'Raw Data'!JB69</f>
        <v>0</v>
      </c>
      <c r="IO7" s="31">
        <f>'Raw Data'!JC69</f>
        <v>0</v>
      </c>
      <c r="IP7" s="31">
        <f>'Raw Data'!JD69</f>
        <v>0</v>
      </c>
      <c r="IQ7" s="31">
        <f>'Raw Data'!JE69</f>
        <v>0</v>
      </c>
      <c r="IR7" s="31">
        <f>'Raw Data'!JF69</f>
        <v>0</v>
      </c>
      <c r="IS7" s="31">
        <f>'Raw Data'!JG69</f>
        <v>0</v>
      </c>
      <c r="IT7" s="31">
        <f>'Raw Data'!JH69</f>
        <v>0</v>
      </c>
      <c r="IU7" s="31">
        <f>'Raw Data'!JI69</f>
        <v>0</v>
      </c>
      <c r="IV7" s="31">
        <f>'Raw Data'!JJ69</f>
        <v>0</v>
      </c>
      <c r="IW7" s="31">
        <f>'Raw Data'!JK69</f>
        <v>0</v>
      </c>
      <c r="IX7" s="31">
        <f>'Raw Data'!JL69</f>
        <v>0</v>
      </c>
    </row>
    <row r="8" spans="1:258" ht="14.25" customHeight="1" x14ac:dyDescent="0.35">
      <c r="A8" s="4"/>
    </row>
    <row r="9" spans="1:258" ht="14.25" customHeight="1" x14ac:dyDescent="0.35">
      <c r="A9" s="13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2">
        <f t="shared" ref="AS9:GQ9" si="1">AS1</f>
        <v>39510</v>
      </c>
      <c r="AT9" s="12">
        <f t="shared" si="1"/>
        <v>39539</v>
      </c>
      <c r="AU9" s="12">
        <f t="shared" si="1"/>
        <v>39569</v>
      </c>
      <c r="AV9" s="12">
        <f t="shared" si="1"/>
        <v>39600</v>
      </c>
      <c r="AW9" s="12">
        <f t="shared" si="1"/>
        <v>39630</v>
      </c>
      <c r="AX9" s="12">
        <f t="shared" si="1"/>
        <v>39661</v>
      </c>
      <c r="AY9" s="12">
        <f t="shared" si="1"/>
        <v>39692</v>
      </c>
      <c r="AZ9" s="12">
        <f t="shared" si="1"/>
        <v>39729</v>
      </c>
      <c r="BA9" s="12">
        <f t="shared" si="1"/>
        <v>39766</v>
      </c>
      <c r="BB9" s="12">
        <f t="shared" si="1"/>
        <v>39803</v>
      </c>
      <c r="BC9" s="12">
        <f t="shared" si="1"/>
        <v>39840</v>
      </c>
      <c r="BD9" s="12">
        <f t="shared" si="1"/>
        <v>39853</v>
      </c>
      <c r="BE9" s="12">
        <f t="shared" si="1"/>
        <v>39881</v>
      </c>
      <c r="BF9" s="12">
        <f t="shared" si="1"/>
        <v>39912</v>
      </c>
      <c r="BG9" s="12">
        <f t="shared" si="1"/>
        <v>39942</v>
      </c>
      <c r="BH9" s="12">
        <f t="shared" si="1"/>
        <v>39973</v>
      </c>
      <c r="BI9" s="12">
        <f t="shared" si="1"/>
        <v>40003</v>
      </c>
      <c r="BJ9" s="12">
        <f t="shared" si="1"/>
        <v>40034</v>
      </c>
      <c r="BK9" s="12">
        <f t="shared" si="1"/>
        <v>40065</v>
      </c>
      <c r="BL9" s="12">
        <f t="shared" si="1"/>
        <v>40095</v>
      </c>
      <c r="BM9" s="12">
        <f t="shared" si="1"/>
        <v>40126</v>
      </c>
      <c r="BN9" s="12">
        <f t="shared" si="1"/>
        <v>40156</v>
      </c>
      <c r="BO9" s="12">
        <f t="shared" si="1"/>
        <v>40187</v>
      </c>
      <c r="BP9" s="12">
        <f t="shared" si="1"/>
        <v>40218</v>
      </c>
      <c r="BQ9" s="12">
        <f t="shared" si="1"/>
        <v>40246</v>
      </c>
      <c r="BR9" s="12">
        <f t="shared" si="1"/>
        <v>40277</v>
      </c>
      <c r="BS9" s="12">
        <f t="shared" si="1"/>
        <v>40307</v>
      </c>
      <c r="BT9" s="12">
        <f t="shared" si="1"/>
        <v>40338</v>
      </c>
      <c r="BU9" s="12">
        <f t="shared" si="1"/>
        <v>40368</v>
      </c>
      <c r="BV9" s="12">
        <f t="shared" si="1"/>
        <v>40399</v>
      </c>
      <c r="BW9" s="12">
        <f t="shared" si="1"/>
        <v>40430</v>
      </c>
      <c r="BX9" s="12">
        <f t="shared" si="1"/>
        <v>40460</v>
      </c>
      <c r="BY9" s="12">
        <f t="shared" si="1"/>
        <v>40491</v>
      </c>
      <c r="BZ9" s="12">
        <f t="shared" si="1"/>
        <v>40521</v>
      </c>
      <c r="CA9" s="12">
        <f t="shared" si="1"/>
        <v>40552</v>
      </c>
      <c r="CB9" s="12">
        <f t="shared" si="1"/>
        <v>40583</v>
      </c>
      <c r="CC9" s="12">
        <f t="shared" si="1"/>
        <v>40611</v>
      </c>
      <c r="CD9" s="12">
        <f t="shared" si="1"/>
        <v>40642</v>
      </c>
      <c r="CE9" s="12">
        <f t="shared" si="1"/>
        <v>40672</v>
      </c>
      <c r="CF9" s="12">
        <f t="shared" si="1"/>
        <v>40703</v>
      </c>
      <c r="CG9" s="12">
        <f t="shared" si="1"/>
        <v>40733</v>
      </c>
      <c r="CH9" s="12">
        <f t="shared" si="1"/>
        <v>40764</v>
      </c>
      <c r="CI9" s="12">
        <f t="shared" si="1"/>
        <v>40795</v>
      </c>
      <c r="CJ9" s="12">
        <f t="shared" si="1"/>
        <v>40825</v>
      </c>
      <c r="CK9" s="12">
        <f t="shared" si="1"/>
        <v>40856</v>
      </c>
      <c r="CL9" s="12">
        <f t="shared" si="1"/>
        <v>40886</v>
      </c>
      <c r="CM9" s="12">
        <f t="shared" si="1"/>
        <v>40917</v>
      </c>
      <c r="CN9" s="12">
        <f t="shared" si="1"/>
        <v>40948</v>
      </c>
      <c r="CO9" s="12">
        <f t="shared" si="1"/>
        <v>40977</v>
      </c>
      <c r="CP9" s="12">
        <f t="shared" si="1"/>
        <v>41008</v>
      </c>
      <c r="CQ9" s="12">
        <f t="shared" si="1"/>
        <v>41038</v>
      </c>
      <c r="CR9" s="12">
        <f t="shared" si="1"/>
        <v>41069</v>
      </c>
      <c r="CS9" s="12">
        <f t="shared" si="1"/>
        <v>41099</v>
      </c>
      <c r="CT9" s="12">
        <f t="shared" si="1"/>
        <v>41130</v>
      </c>
      <c r="CU9" s="12">
        <f t="shared" si="1"/>
        <v>41161</v>
      </c>
      <c r="CV9" s="12">
        <f t="shared" si="1"/>
        <v>41191</v>
      </c>
      <c r="CW9" s="12">
        <f t="shared" si="1"/>
        <v>41222</v>
      </c>
      <c r="CX9" s="12">
        <f t="shared" si="1"/>
        <v>41252</v>
      </c>
      <c r="CY9" s="12">
        <f t="shared" si="1"/>
        <v>41283</v>
      </c>
      <c r="CZ9" s="12">
        <f t="shared" si="1"/>
        <v>41314</v>
      </c>
      <c r="DA9" s="12">
        <f t="shared" si="1"/>
        <v>41342</v>
      </c>
      <c r="DB9" s="12">
        <f t="shared" si="1"/>
        <v>41373</v>
      </c>
      <c r="DC9" s="12">
        <f t="shared" si="1"/>
        <v>41403</v>
      </c>
      <c r="DD9" s="12">
        <f t="shared" si="1"/>
        <v>41434</v>
      </c>
      <c r="DE9" s="12">
        <f t="shared" si="1"/>
        <v>41464</v>
      </c>
      <c r="DF9" s="12">
        <f t="shared" si="1"/>
        <v>41495</v>
      </c>
      <c r="DG9" s="12">
        <f t="shared" si="1"/>
        <v>41526</v>
      </c>
      <c r="DH9" s="12">
        <f t="shared" si="1"/>
        <v>41556</v>
      </c>
      <c r="DI9" s="12">
        <f t="shared" si="1"/>
        <v>41587</v>
      </c>
      <c r="DJ9" s="12">
        <f t="shared" si="1"/>
        <v>41617</v>
      </c>
      <c r="DK9" s="12">
        <f t="shared" si="1"/>
        <v>41648</v>
      </c>
      <c r="DL9" s="12">
        <f t="shared" si="1"/>
        <v>41679</v>
      </c>
      <c r="DM9" s="12">
        <f t="shared" si="1"/>
        <v>41707</v>
      </c>
      <c r="DN9" s="12">
        <f t="shared" si="1"/>
        <v>41738</v>
      </c>
      <c r="DO9" s="12">
        <f t="shared" si="1"/>
        <v>41768</v>
      </c>
      <c r="DP9" s="12">
        <f t="shared" si="1"/>
        <v>41799</v>
      </c>
      <c r="DQ9" s="12">
        <f t="shared" si="1"/>
        <v>41829</v>
      </c>
      <c r="DR9" s="12">
        <f t="shared" si="1"/>
        <v>41860</v>
      </c>
      <c r="DS9" s="12">
        <f t="shared" si="1"/>
        <v>41891</v>
      </c>
      <c r="DT9" s="12">
        <f t="shared" si="1"/>
        <v>41921</v>
      </c>
      <c r="DU9" s="12">
        <f t="shared" si="1"/>
        <v>41952</v>
      </c>
      <c r="DV9" s="12">
        <f t="shared" si="1"/>
        <v>41982</v>
      </c>
      <c r="DW9" s="12">
        <f t="shared" si="1"/>
        <v>42013</v>
      </c>
      <c r="DX9" s="12">
        <f t="shared" si="1"/>
        <v>42044</v>
      </c>
      <c r="DY9" s="12">
        <f t="shared" si="1"/>
        <v>42072</v>
      </c>
      <c r="DZ9" s="12">
        <f t="shared" si="1"/>
        <v>42103</v>
      </c>
      <c r="EA9" s="12">
        <f t="shared" si="1"/>
        <v>42133</v>
      </c>
      <c r="EB9" s="12">
        <f t="shared" si="1"/>
        <v>42164</v>
      </c>
      <c r="EC9" s="12">
        <f t="shared" si="1"/>
        <v>42194</v>
      </c>
      <c r="ED9" s="12">
        <f t="shared" si="1"/>
        <v>42225</v>
      </c>
      <c r="EE9" s="12">
        <f t="shared" si="1"/>
        <v>42256</v>
      </c>
      <c r="EF9" s="12">
        <f t="shared" si="1"/>
        <v>42286</v>
      </c>
      <c r="EG9" s="12">
        <f t="shared" si="1"/>
        <v>42317</v>
      </c>
      <c r="EH9" s="12">
        <f t="shared" si="1"/>
        <v>42347</v>
      </c>
      <c r="EI9" s="12">
        <f t="shared" si="1"/>
        <v>42378</v>
      </c>
      <c r="EJ9" s="12">
        <f t="shared" si="1"/>
        <v>42409</v>
      </c>
      <c r="EK9" s="12">
        <f t="shared" si="1"/>
        <v>42438</v>
      </c>
      <c r="EL9" s="12">
        <f t="shared" si="1"/>
        <v>42469</v>
      </c>
      <c r="EM9" s="12">
        <f t="shared" si="1"/>
        <v>42499</v>
      </c>
      <c r="EN9" s="12">
        <f t="shared" si="1"/>
        <v>42530</v>
      </c>
      <c r="EO9" s="12">
        <f t="shared" si="1"/>
        <v>42560</v>
      </c>
      <c r="EP9" s="12">
        <f t="shared" si="1"/>
        <v>42591</v>
      </c>
      <c r="EQ9" s="12">
        <f t="shared" si="1"/>
        <v>42622</v>
      </c>
      <c r="ER9" s="12">
        <f t="shared" si="1"/>
        <v>42652</v>
      </c>
      <c r="ES9" s="12">
        <f t="shared" si="1"/>
        <v>42683</v>
      </c>
      <c r="ET9" s="12">
        <f t="shared" si="1"/>
        <v>42713</v>
      </c>
      <c r="EU9" s="12">
        <f t="shared" si="1"/>
        <v>42744</v>
      </c>
      <c r="EV9" s="12">
        <f t="shared" si="1"/>
        <v>42775</v>
      </c>
      <c r="EW9" s="12">
        <f t="shared" si="1"/>
        <v>42803</v>
      </c>
      <c r="EX9" s="12">
        <f t="shared" si="1"/>
        <v>42834</v>
      </c>
      <c r="EY9" s="12">
        <f t="shared" si="1"/>
        <v>42864</v>
      </c>
      <c r="EZ9" s="12">
        <f t="shared" si="1"/>
        <v>42895</v>
      </c>
      <c r="FA9" s="12">
        <f t="shared" si="1"/>
        <v>42925</v>
      </c>
      <c r="FB9" s="12">
        <f t="shared" si="1"/>
        <v>42956</v>
      </c>
      <c r="FC9" s="12">
        <f t="shared" si="1"/>
        <v>42987</v>
      </c>
      <c r="FD9" s="12">
        <f t="shared" si="1"/>
        <v>43017</v>
      </c>
      <c r="FE9" s="12">
        <f t="shared" si="1"/>
        <v>43048</v>
      </c>
      <c r="FF9" s="12">
        <f t="shared" si="1"/>
        <v>43078</v>
      </c>
      <c r="FG9" s="12">
        <f t="shared" si="1"/>
        <v>43109</v>
      </c>
      <c r="FH9" s="12">
        <f t="shared" si="1"/>
        <v>43140</v>
      </c>
      <c r="FI9" s="12">
        <f t="shared" si="1"/>
        <v>43168</v>
      </c>
      <c r="FJ9" s="12">
        <f t="shared" si="1"/>
        <v>43199</v>
      </c>
      <c r="FK9" s="12">
        <f t="shared" si="1"/>
        <v>43229</v>
      </c>
      <c r="FL9" s="12">
        <f t="shared" si="1"/>
        <v>43260</v>
      </c>
      <c r="FM9" s="12">
        <f t="shared" si="1"/>
        <v>43290</v>
      </c>
      <c r="FN9" s="12">
        <f t="shared" si="1"/>
        <v>43321</v>
      </c>
      <c r="FO9" s="12">
        <f t="shared" si="1"/>
        <v>43352</v>
      </c>
      <c r="FP9" s="12">
        <f t="shared" si="1"/>
        <v>43382</v>
      </c>
      <c r="FQ9" s="12">
        <f t="shared" si="1"/>
        <v>43413</v>
      </c>
      <c r="FR9" s="12">
        <f t="shared" si="1"/>
        <v>43443</v>
      </c>
      <c r="FS9" s="12">
        <f t="shared" si="1"/>
        <v>43474</v>
      </c>
      <c r="FT9" s="12">
        <f t="shared" si="1"/>
        <v>43505</v>
      </c>
      <c r="FU9" s="12">
        <f t="shared" si="1"/>
        <v>43533</v>
      </c>
      <c r="FV9" s="12">
        <f t="shared" si="1"/>
        <v>43564</v>
      </c>
      <c r="FW9" s="12">
        <f t="shared" si="1"/>
        <v>43594</v>
      </c>
      <c r="FX9" s="12">
        <f t="shared" si="1"/>
        <v>43625</v>
      </c>
      <c r="FY9" s="12">
        <f t="shared" si="1"/>
        <v>43655</v>
      </c>
      <c r="FZ9" s="12">
        <f t="shared" si="1"/>
        <v>43686</v>
      </c>
      <c r="GA9" s="12">
        <f t="shared" si="1"/>
        <v>43717</v>
      </c>
      <c r="GB9" s="12">
        <f t="shared" si="1"/>
        <v>43747</v>
      </c>
      <c r="GC9" s="12">
        <f t="shared" si="1"/>
        <v>43778</v>
      </c>
      <c r="GD9" s="12">
        <f t="shared" si="1"/>
        <v>43808</v>
      </c>
      <c r="GE9" s="12">
        <f t="shared" si="1"/>
        <v>43839</v>
      </c>
      <c r="GF9" s="12">
        <f t="shared" si="1"/>
        <v>43870</v>
      </c>
      <c r="GG9" s="12">
        <f t="shared" si="1"/>
        <v>43899</v>
      </c>
      <c r="GH9" s="12">
        <f t="shared" si="1"/>
        <v>43930</v>
      </c>
      <c r="GI9" s="12">
        <f t="shared" si="1"/>
        <v>43960</v>
      </c>
      <c r="GJ9" s="12">
        <f t="shared" si="1"/>
        <v>43991</v>
      </c>
      <c r="GK9" s="12">
        <f t="shared" si="1"/>
        <v>44021</v>
      </c>
      <c r="GL9" s="12">
        <f t="shared" si="1"/>
        <v>44052</v>
      </c>
      <c r="GM9" s="12">
        <f t="shared" si="1"/>
        <v>44083</v>
      </c>
      <c r="GN9" s="12">
        <f t="shared" si="1"/>
        <v>44113</v>
      </c>
      <c r="GO9" s="12">
        <f t="shared" si="1"/>
        <v>44144</v>
      </c>
      <c r="GP9" s="12">
        <f t="shared" si="1"/>
        <v>44174</v>
      </c>
      <c r="GQ9" s="12">
        <f t="shared" si="1"/>
        <v>44205</v>
      </c>
      <c r="GR9" s="12">
        <v>44247</v>
      </c>
      <c r="GS9" s="12">
        <v>44275</v>
      </c>
      <c r="GT9" s="12">
        <v>44306</v>
      </c>
      <c r="GU9" s="12">
        <v>44336</v>
      </c>
      <c r="GV9" s="12">
        <v>44367</v>
      </c>
      <c r="GW9" s="12">
        <v>44397</v>
      </c>
      <c r="GX9" s="12">
        <v>44428</v>
      </c>
      <c r="GY9" s="12">
        <v>44459</v>
      </c>
      <c r="GZ9" s="12">
        <v>44489</v>
      </c>
      <c r="HA9" s="12">
        <v>44520</v>
      </c>
      <c r="HB9" s="12">
        <v>44550</v>
      </c>
      <c r="HC9" s="12">
        <v>44581</v>
      </c>
      <c r="HD9" s="12">
        <v>44612</v>
      </c>
      <c r="HE9" s="12">
        <v>44640</v>
      </c>
      <c r="HF9" s="12">
        <v>44671</v>
      </c>
      <c r="HG9" s="12">
        <v>44701</v>
      </c>
      <c r="HH9" s="12">
        <v>44732</v>
      </c>
      <c r="HI9" s="12">
        <v>44762</v>
      </c>
      <c r="HJ9" s="12">
        <v>44793</v>
      </c>
      <c r="HK9" s="12">
        <v>44824</v>
      </c>
      <c r="HL9" s="12">
        <v>44854</v>
      </c>
      <c r="HM9" s="12">
        <v>44885</v>
      </c>
      <c r="HN9" s="12">
        <v>44915</v>
      </c>
      <c r="HO9" s="12">
        <v>44946</v>
      </c>
      <c r="HP9" s="12">
        <v>44977</v>
      </c>
      <c r="HQ9" s="12">
        <v>45005</v>
      </c>
      <c r="HR9" s="12">
        <v>45036</v>
      </c>
      <c r="HS9" s="12">
        <v>45066</v>
      </c>
      <c r="HT9" s="12">
        <v>45097</v>
      </c>
      <c r="HU9" s="12">
        <v>45127</v>
      </c>
      <c r="HV9" s="12">
        <v>45158</v>
      </c>
      <c r="HW9" s="12">
        <v>45189</v>
      </c>
      <c r="HX9" s="12">
        <v>45219</v>
      </c>
      <c r="HY9" s="12">
        <v>45250</v>
      </c>
      <c r="HZ9" s="12">
        <v>45280</v>
      </c>
      <c r="IA9" s="12">
        <v>45311</v>
      </c>
      <c r="IB9" s="12">
        <v>45342</v>
      </c>
      <c r="IC9" s="12">
        <v>45371</v>
      </c>
      <c r="ID9" s="12">
        <v>45402</v>
      </c>
      <c r="IE9" s="12">
        <v>45432</v>
      </c>
      <c r="IF9" s="12">
        <v>45463</v>
      </c>
      <c r="IG9" s="12">
        <v>45493</v>
      </c>
      <c r="IH9" s="12">
        <v>45524</v>
      </c>
      <c r="II9" s="12">
        <v>45555</v>
      </c>
      <c r="IJ9" s="12">
        <v>45585</v>
      </c>
      <c r="IK9" s="12">
        <v>45616</v>
      </c>
      <c r="IL9" s="12">
        <v>45646</v>
      </c>
      <c r="IM9" s="12">
        <v>45677</v>
      </c>
      <c r="IN9" s="12">
        <v>45708</v>
      </c>
      <c r="IO9" s="12">
        <v>45736</v>
      </c>
      <c r="IP9" s="12">
        <v>45767</v>
      </c>
      <c r="IQ9" s="12">
        <v>45797</v>
      </c>
      <c r="IR9" s="12">
        <v>45828</v>
      </c>
      <c r="IS9" s="12">
        <v>45858</v>
      </c>
      <c r="IT9" s="12">
        <v>45889</v>
      </c>
      <c r="IU9" s="12">
        <v>45920</v>
      </c>
      <c r="IV9" s="12">
        <v>45950</v>
      </c>
      <c r="IW9" s="12">
        <v>45981</v>
      </c>
      <c r="IX9" s="12">
        <v>46011</v>
      </c>
    </row>
    <row r="10" spans="1:258" ht="14.25" customHeight="1" x14ac:dyDescent="0.35">
      <c r="A10" s="13" t="s">
        <v>89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31">
        <f>'Raw Data'!BG68</f>
        <v>298825</v>
      </c>
      <c r="AT10" s="31">
        <f>'Raw Data'!BH68</f>
        <v>317000</v>
      </c>
      <c r="AU10" s="31">
        <f>'Raw Data'!BI68</f>
        <v>374000</v>
      </c>
      <c r="AV10" s="31">
        <f>'Raw Data'!BJ68</f>
        <v>332000</v>
      </c>
      <c r="AW10" s="31">
        <f>'Raw Data'!BK68</f>
        <v>399950</v>
      </c>
      <c r="AX10" s="31">
        <f>'Raw Data'!BL68</f>
        <v>275000</v>
      </c>
      <c r="AY10" s="31">
        <f>'Raw Data'!BM68</f>
        <v>325000</v>
      </c>
      <c r="AZ10" s="31">
        <f>'Raw Data'!BN68</f>
        <v>315000</v>
      </c>
      <c r="BA10" s="31">
        <f>'Raw Data'!BO68</f>
        <v>334575</v>
      </c>
      <c r="BB10" s="31">
        <f>'Raw Data'!BP68</f>
        <v>380000</v>
      </c>
      <c r="BC10" s="31">
        <f>'Raw Data'!BQ68</f>
        <v>290000</v>
      </c>
      <c r="BD10" s="31">
        <f>'Raw Data'!BR68</f>
        <v>292000</v>
      </c>
      <c r="BE10" s="31">
        <f>'Raw Data'!BS68</f>
        <v>355000</v>
      </c>
      <c r="BF10" s="31">
        <f>'Raw Data'!BT68</f>
        <v>350000</v>
      </c>
      <c r="BG10" s="31">
        <f>'Raw Data'!BU68</f>
        <v>270000</v>
      </c>
      <c r="BH10" s="31">
        <f>'Raw Data'!BV68</f>
        <v>315450</v>
      </c>
      <c r="BI10" s="31">
        <f>'Raw Data'!BW68</f>
        <v>260000</v>
      </c>
      <c r="BJ10" s="31">
        <f>'Raw Data'!BX68</f>
        <v>285000</v>
      </c>
      <c r="BK10" s="31">
        <f>'Raw Data'!BY68</f>
        <v>277759</v>
      </c>
      <c r="BL10" s="31">
        <f>'Raw Data'!BZ68</f>
        <v>300000</v>
      </c>
      <c r="BM10" s="31">
        <f>'Raw Data'!CA68</f>
        <v>284540</v>
      </c>
      <c r="BN10" s="31">
        <f>'Raw Data'!CB68</f>
        <v>337000</v>
      </c>
      <c r="BO10" s="31">
        <f>'Raw Data'!CC68</f>
        <v>393950</v>
      </c>
      <c r="BP10" s="31">
        <f>'Raw Data'!CD68</f>
        <v>307500</v>
      </c>
      <c r="BQ10" s="31">
        <f>'Raw Data'!CE68</f>
        <v>314900</v>
      </c>
      <c r="BR10" s="31">
        <f>'Raw Data'!CF68</f>
        <v>283500</v>
      </c>
      <c r="BS10" s="31">
        <f>'Raw Data'!CG68</f>
        <v>288200</v>
      </c>
      <c r="BT10" s="31">
        <f>'Raw Data'!CH68</f>
        <v>305000</v>
      </c>
      <c r="BU10" s="31">
        <f>'Raw Data'!CI68</f>
        <v>270000</v>
      </c>
      <c r="BV10" s="31">
        <f>'Raw Data'!CJ68</f>
        <v>269900</v>
      </c>
      <c r="BW10" s="31">
        <f>'Raw Data'!CK68</f>
        <v>288000</v>
      </c>
      <c r="BX10" s="31">
        <f>'Raw Data'!CL68</f>
        <v>352065</v>
      </c>
      <c r="BY10" s="31">
        <f>'Raw Data'!CM68</f>
        <v>288000</v>
      </c>
      <c r="BZ10" s="31">
        <f>'Raw Data'!CN68</f>
        <v>296900</v>
      </c>
      <c r="CA10" s="31">
        <f>'Raw Data'!CO68</f>
        <v>282000</v>
      </c>
      <c r="CB10" s="31">
        <f>'Raw Data'!CP68</f>
        <v>295000</v>
      </c>
      <c r="CC10" s="31">
        <f>'Raw Data'!CQ68</f>
        <v>279876</v>
      </c>
      <c r="CD10" s="31">
        <f>'Raw Data'!CR68</f>
        <v>350000</v>
      </c>
      <c r="CE10" s="31">
        <f>'Raw Data'!CS68</f>
        <v>347450</v>
      </c>
      <c r="CF10" s="31">
        <f>'Raw Data'!CT68</f>
        <v>285950</v>
      </c>
      <c r="CG10" s="31">
        <f>'Raw Data'!CU68</f>
        <v>260000</v>
      </c>
      <c r="CH10" s="31">
        <f>'Raw Data'!CV68</f>
        <v>255000</v>
      </c>
      <c r="CI10" s="31">
        <f>'Raw Data'!CW68</f>
        <v>305000</v>
      </c>
      <c r="CJ10" s="31">
        <f>'Raw Data'!CX68</f>
        <v>239000</v>
      </c>
      <c r="CK10" s="31">
        <f>'Raw Data'!CY68</f>
        <v>255500</v>
      </c>
      <c r="CL10" s="31">
        <f>'Raw Data'!CZ68</f>
        <v>264250</v>
      </c>
      <c r="CM10" s="31">
        <f>'Raw Data'!DA68</f>
        <v>285000</v>
      </c>
      <c r="CN10" s="31">
        <f>'Raw Data'!DB68</f>
        <v>279000</v>
      </c>
      <c r="CO10" s="31">
        <f>'Raw Data'!DC68</f>
        <v>300000</v>
      </c>
      <c r="CP10" s="31">
        <f>'Raw Data'!DD68</f>
        <v>287800</v>
      </c>
      <c r="CQ10" s="31">
        <f>'Raw Data'!DE68</f>
        <v>280000</v>
      </c>
      <c r="CR10" s="31">
        <f>'Raw Data'!DF68</f>
        <v>285000</v>
      </c>
      <c r="CS10" s="31">
        <f>'Raw Data'!DG68</f>
        <v>273000</v>
      </c>
      <c r="CT10" s="31">
        <f>'Raw Data'!DH68</f>
        <v>255000</v>
      </c>
      <c r="CU10" s="31">
        <f>'Raw Data'!DI68</f>
        <v>255000</v>
      </c>
      <c r="CV10" s="31">
        <f>'Raw Data'!DJ68</f>
        <v>282500</v>
      </c>
      <c r="CW10" s="31">
        <f>'Raw Data'!DK68</f>
        <v>315000</v>
      </c>
      <c r="CX10" s="31">
        <f>'Raw Data'!DL68</f>
        <v>300000</v>
      </c>
      <c r="CY10" s="31">
        <f>'Raw Data'!DM68</f>
        <v>235742</v>
      </c>
      <c r="CZ10" s="31">
        <f>'Raw Data'!DN68</f>
        <v>271513</v>
      </c>
      <c r="DA10" s="31">
        <f>'Raw Data'!DO68</f>
        <v>280000</v>
      </c>
      <c r="DB10" s="31">
        <f>'Raw Data'!DP68</f>
        <v>275000</v>
      </c>
      <c r="DC10" s="31">
        <f>'Raw Data'!DQ68</f>
        <v>295000</v>
      </c>
      <c r="DD10" s="31">
        <f>'Raw Data'!DR68</f>
        <v>299000</v>
      </c>
      <c r="DE10" s="31">
        <f>'Raw Data'!DS68</f>
        <v>265000</v>
      </c>
      <c r="DF10" s="31">
        <f>'Raw Data'!DT68</f>
        <v>259750</v>
      </c>
      <c r="DG10" s="31">
        <f>'Raw Data'!DU68</f>
        <v>250000</v>
      </c>
      <c r="DH10" s="31">
        <f>'Raw Data'!DV68</f>
        <v>329500</v>
      </c>
      <c r="DI10" s="31">
        <f>'Raw Data'!DW68</f>
        <v>280000</v>
      </c>
      <c r="DJ10" s="31">
        <f>'Raw Data'!DX68</f>
        <v>280000</v>
      </c>
      <c r="DK10" s="31">
        <f>'Raw Data'!DY68</f>
        <v>273750</v>
      </c>
      <c r="DL10" s="31">
        <f>'Raw Data'!DZ68</f>
        <v>274000</v>
      </c>
      <c r="DM10" s="31">
        <f>'Raw Data'!EA68</f>
        <v>270000</v>
      </c>
      <c r="DN10" s="31">
        <f>'Raw Data'!EB68</f>
        <v>269900</v>
      </c>
      <c r="DO10" s="31">
        <f>'Raw Data'!EC68</f>
        <v>293500</v>
      </c>
      <c r="DP10" s="31">
        <f>'Raw Data'!ED68</f>
        <v>283000</v>
      </c>
      <c r="DQ10" s="31">
        <f>'Raw Data'!EE68</f>
        <v>271500</v>
      </c>
      <c r="DR10" s="31">
        <f>'Raw Data'!EF68</f>
        <v>261250</v>
      </c>
      <c r="DS10" s="31">
        <f>'Raw Data'!EG68</f>
        <v>286000</v>
      </c>
      <c r="DT10" s="31">
        <f>'Raw Data'!EH68</f>
        <v>288500</v>
      </c>
      <c r="DU10" s="31">
        <f>'Raw Data'!EI68</f>
        <v>279000</v>
      </c>
      <c r="DV10" s="31">
        <f>'Raw Data'!EJ68</f>
        <v>315000</v>
      </c>
      <c r="DW10" s="31">
        <f>'Raw Data'!EK68</f>
        <v>258500</v>
      </c>
      <c r="DX10" s="31">
        <f>'Raw Data'!EL68</f>
        <v>312000</v>
      </c>
      <c r="DY10" s="31">
        <f>'Raw Data'!EM68</f>
        <v>269500</v>
      </c>
      <c r="DZ10" s="31">
        <f>'Raw Data'!EN68</f>
        <v>290000</v>
      </c>
      <c r="EA10" s="31">
        <f>'Raw Data'!EO68</f>
        <v>270000</v>
      </c>
      <c r="EB10" s="31">
        <f>'Raw Data'!EP68</f>
        <v>296000</v>
      </c>
      <c r="EC10" s="31">
        <f>'Raw Data'!EQ68</f>
        <v>239750</v>
      </c>
      <c r="ED10" s="31">
        <f>'Raw Data'!ER68</f>
        <v>277450</v>
      </c>
      <c r="EE10" s="31">
        <f>'Raw Data'!ES68</f>
        <v>275000</v>
      </c>
      <c r="EF10" s="31">
        <f>'Raw Data'!ET68</f>
        <v>279000</v>
      </c>
      <c r="EG10" s="31">
        <f>'Raw Data'!EU68</f>
        <v>319500</v>
      </c>
      <c r="EH10" s="31">
        <f>'Raw Data'!EV68</f>
        <v>278000</v>
      </c>
      <c r="EI10" s="31">
        <f>'Raw Data'!EW68</f>
        <v>300000</v>
      </c>
      <c r="EJ10" s="31">
        <f>'Raw Data'!EX68</f>
        <v>286000</v>
      </c>
      <c r="EK10" s="31">
        <f>'Raw Data'!EY68</f>
        <v>303400</v>
      </c>
      <c r="EL10" s="31">
        <f>'Raw Data'!EZ68</f>
        <v>317500</v>
      </c>
      <c r="EM10" s="31">
        <f>'Raw Data'!FA68</f>
        <v>289000</v>
      </c>
      <c r="EN10" s="31">
        <f>'Raw Data'!FB68</f>
        <v>315000</v>
      </c>
      <c r="EO10" s="31">
        <f>'Raw Data'!FC68</f>
        <v>300000</v>
      </c>
      <c r="EP10" s="31">
        <f>'Raw Data'!FD68</f>
        <v>286000</v>
      </c>
      <c r="EQ10" s="31">
        <f>'Raw Data'!FE68</f>
        <v>289000</v>
      </c>
      <c r="ER10" s="31">
        <f>'Raw Data'!FF68</f>
        <v>284500</v>
      </c>
      <c r="ES10" s="31">
        <f>'Raw Data'!FG68</f>
        <v>299450</v>
      </c>
      <c r="ET10" s="31">
        <f>'Raw Data'!FH68</f>
        <v>327500</v>
      </c>
      <c r="EU10" s="31">
        <f>'Raw Data'!FI68</f>
        <v>306000</v>
      </c>
      <c r="EV10" s="31">
        <f>'Raw Data'!FJ68</f>
        <v>310000</v>
      </c>
      <c r="EW10" s="31">
        <f>'Raw Data'!FK68</f>
        <v>312500</v>
      </c>
      <c r="EX10" s="31">
        <f>'Raw Data'!FL68</f>
        <v>321750</v>
      </c>
      <c r="EY10" s="31">
        <f>'Raw Data'!FM68</f>
        <v>288000</v>
      </c>
      <c r="EZ10" s="31">
        <f>'Raw Data'!FN68</f>
        <v>316000</v>
      </c>
      <c r="FA10" s="31">
        <f>'Raw Data'!FO68</f>
        <v>305000</v>
      </c>
      <c r="FB10" s="31">
        <f>'Raw Data'!FP68</f>
        <v>310000</v>
      </c>
      <c r="FC10" s="31">
        <f>'Raw Data'!FQ68</f>
        <v>320000</v>
      </c>
      <c r="FD10" s="31">
        <f>'Raw Data'!FR68</f>
        <v>304500</v>
      </c>
      <c r="FE10" s="31">
        <f>'Raw Data'!FS68</f>
        <v>317500</v>
      </c>
      <c r="FF10" s="31">
        <f>'Raw Data'!FT68</f>
        <v>345000</v>
      </c>
      <c r="FG10" s="31">
        <f>'Raw Data'!FU68</f>
        <v>273975</v>
      </c>
      <c r="FH10" s="31">
        <f>'Raw Data'!FV68</f>
        <v>305000</v>
      </c>
      <c r="FI10" s="31">
        <f>'Raw Data'!FW68</f>
        <v>325000</v>
      </c>
      <c r="FJ10" s="31">
        <f>'Raw Data'!FX68</f>
        <v>319250</v>
      </c>
      <c r="FK10" s="31">
        <f>'Raw Data'!FY68</f>
        <v>342000</v>
      </c>
      <c r="FL10" s="31">
        <f>'Raw Data'!FZ68</f>
        <v>313750</v>
      </c>
      <c r="FM10" s="31">
        <f>'Raw Data'!GA68</f>
        <v>333500</v>
      </c>
      <c r="FN10" s="31">
        <f>'Raw Data'!GB68</f>
        <v>320000</v>
      </c>
      <c r="FO10" s="31">
        <f>'Raw Data'!GC68</f>
        <v>294193</v>
      </c>
      <c r="FP10" s="31">
        <f>'Raw Data'!GD68</f>
        <v>325000</v>
      </c>
      <c r="FQ10" s="31">
        <f>'Raw Data'!GE68</f>
        <v>339000</v>
      </c>
      <c r="FR10" s="31">
        <f>'Raw Data'!GF68</f>
        <v>341500</v>
      </c>
      <c r="FS10" s="31">
        <f>'Raw Data'!GG68</f>
        <v>329900</v>
      </c>
      <c r="FT10" s="31">
        <f>'Raw Data'!GH68</f>
        <v>318500</v>
      </c>
      <c r="FU10" s="31">
        <f>'Raw Data'!GI68</f>
        <v>332500</v>
      </c>
      <c r="FV10" s="31">
        <f>'Raw Data'!GJ68</f>
        <v>339900</v>
      </c>
      <c r="FW10" s="31">
        <f>'Raw Data'!GK68</f>
        <v>399100</v>
      </c>
      <c r="FX10" s="31">
        <f>'Raw Data'!GL68</f>
        <v>335000</v>
      </c>
      <c r="FY10" s="31">
        <f>'Raw Data'!GM68</f>
        <v>315000</v>
      </c>
      <c r="FZ10" s="31">
        <f>'Raw Data'!GN68</f>
        <v>313000</v>
      </c>
      <c r="GA10" s="31">
        <f>'Raw Data'!GO68</f>
        <v>318750</v>
      </c>
      <c r="GB10" s="31">
        <f>'Raw Data'!GP68</f>
        <v>335000</v>
      </c>
      <c r="GC10" s="31">
        <f>'Raw Data'!GQ68</f>
        <v>344000</v>
      </c>
      <c r="GD10" s="31">
        <f>'Raw Data'!GR68</f>
        <v>371000</v>
      </c>
      <c r="GE10" s="31">
        <f>'Raw Data'!GS68</f>
        <v>342000</v>
      </c>
      <c r="GF10" s="31">
        <f>'Raw Data'!GT68</f>
        <v>332000</v>
      </c>
      <c r="GG10" s="31">
        <f>'Raw Data'!GU68</f>
        <v>347900</v>
      </c>
      <c r="GH10" s="31">
        <f>'Raw Data'!GV68</f>
        <v>332500</v>
      </c>
      <c r="GI10" s="31">
        <f>'Raw Data'!GW68</f>
        <v>350000</v>
      </c>
      <c r="GJ10" s="31">
        <f>'Raw Data'!GX68</f>
        <v>343000</v>
      </c>
      <c r="GK10" s="31">
        <f>'Raw Data'!GY68</f>
        <v>366500</v>
      </c>
      <c r="GL10" s="31">
        <f>'Raw Data'!GZ68</f>
        <v>412500</v>
      </c>
      <c r="GM10" s="31">
        <f>'Raw Data'!HA68</f>
        <v>423200</v>
      </c>
      <c r="GN10" s="31">
        <f>'Raw Data'!HB68</f>
        <v>456500</v>
      </c>
      <c r="GO10" s="31">
        <f>'Raw Data'!HC68</f>
        <v>477500</v>
      </c>
      <c r="GP10" s="31">
        <f>'Raw Data'!HD68</f>
        <v>480000</v>
      </c>
      <c r="GQ10" s="31">
        <f>'Raw Data'!HE68</f>
        <v>430000</v>
      </c>
      <c r="GR10" s="31">
        <f>'Raw Data'!HF68</f>
        <v>450000</v>
      </c>
      <c r="GS10" s="31">
        <f>'Raw Data'!HG68</f>
        <v>473000</v>
      </c>
      <c r="GT10" s="31">
        <f>'Raw Data'!HH68</f>
        <v>454950</v>
      </c>
      <c r="GU10" s="31">
        <f>'Raw Data'!HI68</f>
        <v>470000</v>
      </c>
      <c r="GV10" s="31">
        <f>'Raw Data'!HJ68</f>
        <v>529000</v>
      </c>
      <c r="GW10" s="31">
        <f>'Raw Data'!HK68</f>
        <v>490000</v>
      </c>
      <c r="GX10" s="31">
        <f>'Raw Data'!HL68</f>
        <v>500000</v>
      </c>
      <c r="GY10" s="31">
        <f>'Raw Data'!HM68</f>
        <v>495000</v>
      </c>
      <c r="GZ10" s="31">
        <f>'Raw Data'!HN68</f>
        <v>507000</v>
      </c>
      <c r="HA10" s="31">
        <f>'Raw Data'!HO68</f>
        <v>480000</v>
      </c>
      <c r="HB10" s="31">
        <f>'Raw Data'!HP68</f>
        <v>546500</v>
      </c>
      <c r="HC10" s="31">
        <f>'Raw Data'!HQ68</f>
        <v>573910</v>
      </c>
      <c r="HD10" s="31">
        <f>'Raw Data'!HR68</f>
        <v>570000</v>
      </c>
      <c r="HE10" s="31">
        <f>'Raw Data'!HS68</f>
        <v>577250</v>
      </c>
      <c r="HF10" s="31">
        <f>'Raw Data'!HT68</f>
        <v>560000</v>
      </c>
      <c r="HG10" s="31">
        <f>'Raw Data'!HU68</f>
        <v>595000</v>
      </c>
      <c r="HH10" s="31">
        <f>'Raw Data'!HV68</f>
        <v>545000</v>
      </c>
      <c r="HI10" s="31">
        <f>'Raw Data'!HW68</f>
        <v>550000</v>
      </c>
      <c r="HJ10" s="31">
        <f>'Raw Data'!HX68</f>
        <v>507000</v>
      </c>
      <c r="HK10" s="31">
        <f>'Raw Data'!HY68</f>
        <v>595000</v>
      </c>
      <c r="HL10" s="31">
        <f>'Raw Data'!HZ68</f>
        <v>600000</v>
      </c>
      <c r="HM10" s="31">
        <f>'Raw Data'!IA68</f>
        <v>519654</v>
      </c>
      <c r="HN10" s="31">
        <f>'Raw Data'!IB68</f>
        <v>515000</v>
      </c>
      <c r="HO10" s="31">
        <f>'Raw Data'!IC68</f>
        <v>582500</v>
      </c>
      <c r="HP10" s="31">
        <f>'Raw Data'!ID68</f>
        <v>470000</v>
      </c>
      <c r="HQ10" s="31">
        <f>'Raw Data'!IE68</f>
        <v>550000</v>
      </c>
      <c r="HR10" s="31">
        <f>'Raw Data'!IF68</f>
        <v>544950</v>
      </c>
      <c r="HS10" s="31">
        <f>'Raw Data'!IG68</f>
        <v>539000</v>
      </c>
      <c r="HT10" s="31">
        <f>'Raw Data'!IH68</f>
        <v>599000</v>
      </c>
      <c r="HU10" s="31">
        <f>'Raw Data'!II68</f>
        <v>559499</v>
      </c>
      <c r="HV10" s="31">
        <f>'Raw Data'!IJ68</f>
        <v>515000</v>
      </c>
      <c r="HW10" s="31">
        <f>'Raw Data'!IK68</f>
        <v>0</v>
      </c>
      <c r="HX10" s="31">
        <f>'Raw Data'!IL68</f>
        <v>0</v>
      </c>
      <c r="HY10" s="31">
        <f>'Raw Data'!IM68</f>
        <v>0</v>
      </c>
      <c r="HZ10" s="31">
        <f>'Raw Data'!IN68</f>
        <v>0</v>
      </c>
      <c r="IA10" s="31">
        <f>'Raw Data'!IO68</f>
        <v>0</v>
      </c>
      <c r="IB10" s="31">
        <f>'Raw Data'!IP68</f>
        <v>0</v>
      </c>
      <c r="IC10" s="31">
        <f>'Raw Data'!IQ68</f>
        <v>0</v>
      </c>
      <c r="ID10" s="31">
        <f>'Raw Data'!IR68</f>
        <v>0</v>
      </c>
      <c r="IE10" s="31">
        <f>'Raw Data'!IS68</f>
        <v>0</v>
      </c>
      <c r="IF10" s="31">
        <f>'Raw Data'!IT68</f>
        <v>0</v>
      </c>
      <c r="IG10" s="31">
        <f>'Raw Data'!IU68</f>
        <v>0</v>
      </c>
      <c r="IH10" s="31">
        <f>'Raw Data'!IV68</f>
        <v>0</v>
      </c>
      <c r="II10" s="31">
        <f>'Raw Data'!IW68</f>
        <v>0</v>
      </c>
      <c r="IJ10" s="31">
        <f>'Raw Data'!IX68</f>
        <v>0</v>
      </c>
      <c r="IK10" s="31">
        <f>'Raw Data'!IY68</f>
        <v>0</v>
      </c>
      <c r="IL10" s="31">
        <f>'Raw Data'!IZ68</f>
        <v>0</v>
      </c>
      <c r="IM10" s="31">
        <f>'Raw Data'!JA68</f>
        <v>0</v>
      </c>
      <c r="IN10" s="31">
        <f>'Raw Data'!JB68</f>
        <v>0</v>
      </c>
      <c r="IO10" s="31">
        <f>'Raw Data'!JC68</f>
        <v>0</v>
      </c>
      <c r="IP10" s="31">
        <f>'Raw Data'!JD68</f>
        <v>0</v>
      </c>
      <c r="IQ10" s="31">
        <f>'Raw Data'!JE68</f>
        <v>0</v>
      </c>
      <c r="IR10" s="31">
        <f>'Raw Data'!JF68</f>
        <v>0</v>
      </c>
      <c r="IS10" s="31">
        <f>'Raw Data'!JG68</f>
        <v>0</v>
      </c>
      <c r="IT10" s="31">
        <f>'Raw Data'!JH68</f>
        <v>0</v>
      </c>
      <c r="IU10" s="31">
        <f>'Raw Data'!JI68</f>
        <v>0</v>
      </c>
      <c r="IV10" s="31">
        <f>'Raw Data'!JJ68</f>
        <v>0</v>
      </c>
      <c r="IW10" s="31">
        <f>'Raw Data'!JK68</f>
        <v>0</v>
      </c>
      <c r="IX10" s="31">
        <f>'Raw Data'!JL68</f>
        <v>0</v>
      </c>
    </row>
    <row r="11" spans="1:258" ht="14.25" customHeight="1" x14ac:dyDescent="0.35">
      <c r="A11" s="13" t="s">
        <v>90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>
        <f>'Raw Data'!BG45</f>
        <v>96</v>
      </c>
      <c r="AT11" s="10">
        <f>'Raw Data'!BH45</f>
        <v>92</v>
      </c>
      <c r="AU11" s="10">
        <f>'Raw Data'!BI45</f>
        <v>111</v>
      </c>
      <c r="AV11" s="10">
        <f>'Raw Data'!BJ45</f>
        <v>110</v>
      </c>
      <c r="AW11" s="10">
        <f>'Raw Data'!BK45</f>
        <v>94</v>
      </c>
      <c r="AX11" s="10">
        <f>'Raw Data'!BL45</f>
        <v>103</v>
      </c>
      <c r="AY11" s="10">
        <f>'Raw Data'!BM45</f>
        <v>93</v>
      </c>
      <c r="AZ11" s="10">
        <f>'Raw Data'!BN45</f>
        <v>85</v>
      </c>
      <c r="BA11" s="10">
        <f>'Raw Data'!BO45</f>
        <v>60</v>
      </c>
      <c r="BB11" s="10">
        <f>'Raw Data'!BP45</f>
        <v>69</v>
      </c>
      <c r="BC11" s="10">
        <f>'Raw Data'!BQ45</f>
        <v>42</v>
      </c>
      <c r="BD11" s="10">
        <f>'Raw Data'!BR45</f>
        <v>68</v>
      </c>
      <c r="BE11" s="10">
        <f>'Raw Data'!BS45</f>
        <v>84</v>
      </c>
      <c r="BF11" s="10">
        <f>'Raw Data'!BT45</f>
        <v>81</v>
      </c>
      <c r="BG11" s="10">
        <f>'Raw Data'!BU45</f>
        <v>111</v>
      </c>
      <c r="BH11" s="10">
        <f>'Raw Data'!BV45</f>
        <v>114</v>
      </c>
      <c r="BI11" s="10">
        <f>'Raw Data'!BW45</f>
        <v>105</v>
      </c>
      <c r="BJ11" s="10">
        <f>'Raw Data'!BX45</f>
        <v>105</v>
      </c>
      <c r="BK11" s="10">
        <f>'Raw Data'!BY45</f>
        <v>104</v>
      </c>
      <c r="BL11" s="10">
        <f>'Raw Data'!BZ45</f>
        <v>106</v>
      </c>
      <c r="BM11" s="10">
        <f>'Raw Data'!CA45</f>
        <v>106</v>
      </c>
      <c r="BN11" s="10">
        <f>'Raw Data'!CB45</f>
        <v>100</v>
      </c>
      <c r="BO11" s="10">
        <f>'Raw Data'!CC45</f>
        <v>86</v>
      </c>
      <c r="BP11" s="10">
        <f>'Raw Data'!CD45</f>
        <v>72</v>
      </c>
      <c r="BQ11" s="10">
        <f>'Raw Data'!CE45</f>
        <v>113</v>
      </c>
      <c r="BR11" s="10">
        <f>'Raw Data'!CF45</f>
        <v>136</v>
      </c>
      <c r="BS11" s="10">
        <f>'Raw Data'!CG45</f>
        <v>151</v>
      </c>
      <c r="BT11" s="10">
        <f>'Raw Data'!CH45</f>
        <v>137</v>
      </c>
      <c r="BU11" s="10">
        <f>'Raw Data'!CI45</f>
        <v>125</v>
      </c>
      <c r="BV11" s="10">
        <f>'Raw Data'!CJ45</f>
        <v>99</v>
      </c>
      <c r="BW11" s="10">
        <f>'Raw Data'!CK45</f>
        <v>109</v>
      </c>
      <c r="BX11" s="10">
        <f>'Raw Data'!CL45</f>
        <v>115</v>
      </c>
      <c r="BY11" s="10">
        <f>'Raw Data'!CM45</f>
        <v>106</v>
      </c>
      <c r="BZ11" s="10">
        <f>'Raw Data'!CN45</f>
        <v>125</v>
      </c>
      <c r="CA11" s="10">
        <f>'Raw Data'!CO45</f>
        <v>83</v>
      </c>
      <c r="CB11" s="10">
        <f>'Raw Data'!CP45</f>
        <v>87</v>
      </c>
      <c r="CC11" s="10">
        <f>'Raw Data'!CQ45</f>
        <v>130</v>
      </c>
      <c r="CD11" s="10">
        <f>'Raw Data'!CR45</f>
        <v>137</v>
      </c>
      <c r="CE11" s="10">
        <f>'Raw Data'!CS45</f>
        <v>124</v>
      </c>
      <c r="CF11" s="10">
        <f>'Raw Data'!CT45</f>
        <v>142</v>
      </c>
      <c r="CG11" s="10">
        <f>'Raw Data'!CU45</f>
        <v>127</v>
      </c>
      <c r="CH11" s="10">
        <f>'Raw Data'!CV45</f>
        <v>105</v>
      </c>
      <c r="CI11" s="10">
        <f>'Raw Data'!CW45</f>
        <v>113</v>
      </c>
      <c r="CJ11" s="10">
        <f>'Raw Data'!CX45</f>
        <v>109</v>
      </c>
      <c r="CK11" s="10">
        <f>'Raw Data'!CY45</f>
        <v>74</v>
      </c>
      <c r="CL11" s="10">
        <f>'Raw Data'!CZ45</f>
        <v>102</v>
      </c>
      <c r="CM11" s="10">
        <f>'Raw Data'!DA45</f>
        <v>94</v>
      </c>
      <c r="CN11" s="10">
        <f>'Raw Data'!DB45</f>
        <v>112</v>
      </c>
      <c r="CO11" s="10">
        <f>'Raw Data'!DC45</f>
        <v>171</v>
      </c>
      <c r="CP11" s="10">
        <f>'Raw Data'!DD45</f>
        <v>131</v>
      </c>
      <c r="CQ11" s="10">
        <f>'Raw Data'!DE45</f>
        <v>165</v>
      </c>
      <c r="CR11" s="10">
        <f>'Raw Data'!DF45</f>
        <v>146</v>
      </c>
      <c r="CS11" s="10">
        <f>'Raw Data'!DG45</f>
        <v>121</v>
      </c>
      <c r="CT11" s="10">
        <f>'Raw Data'!DH45</f>
        <v>125</v>
      </c>
      <c r="CU11" s="10">
        <f>'Raw Data'!DI45</f>
        <v>146</v>
      </c>
      <c r="CV11" s="10">
        <f>'Raw Data'!DJ45</f>
        <v>134</v>
      </c>
      <c r="CW11" s="10">
        <f>'Raw Data'!DK45</f>
        <v>129</v>
      </c>
      <c r="CX11" s="10">
        <f>'Raw Data'!DL45</f>
        <v>109</v>
      </c>
      <c r="CY11" s="10">
        <f>'Raw Data'!DM45</f>
        <v>89</v>
      </c>
      <c r="CZ11" s="10">
        <f>'Raw Data'!DN45</f>
        <v>91</v>
      </c>
      <c r="DA11" s="10">
        <f>'Raw Data'!DO45</f>
        <v>136</v>
      </c>
      <c r="DB11" s="10">
        <f>'Raw Data'!DP45</f>
        <v>168</v>
      </c>
      <c r="DC11" s="10">
        <f>'Raw Data'!DQ45</f>
        <v>157</v>
      </c>
      <c r="DD11" s="10">
        <f>'Raw Data'!DR45</f>
        <v>150</v>
      </c>
      <c r="DE11" s="10">
        <f>'Raw Data'!DS45</f>
        <v>161</v>
      </c>
      <c r="DF11" s="10">
        <f>'Raw Data'!DT45</f>
        <v>136</v>
      </c>
      <c r="DG11" s="10">
        <f>'Raw Data'!DU45</f>
        <v>127</v>
      </c>
      <c r="DH11" s="10">
        <f>'Raw Data'!DV45</f>
        <v>114</v>
      </c>
      <c r="DI11" s="10">
        <f>'Raw Data'!DW45</f>
        <v>115</v>
      </c>
      <c r="DJ11" s="10">
        <f>'Raw Data'!DX45</f>
        <v>125</v>
      </c>
      <c r="DK11" s="10">
        <f>'Raw Data'!DY45</f>
        <v>106</v>
      </c>
      <c r="DL11" s="10">
        <f>'Raw Data'!DZ45</f>
        <v>88</v>
      </c>
      <c r="DM11" s="10">
        <f>'Raw Data'!EA45</f>
        <v>115</v>
      </c>
      <c r="DN11" s="10">
        <f>'Raw Data'!EB45</f>
        <v>149</v>
      </c>
      <c r="DO11" s="10">
        <f>'Raw Data'!EC45</f>
        <v>192</v>
      </c>
      <c r="DP11" s="10">
        <f>'Raw Data'!ED45</f>
        <v>147</v>
      </c>
      <c r="DQ11" s="10">
        <f>'Raw Data'!EE45</f>
        <v>122</v>
      </c>
      <c r="DR11" s="10">
        <f>'Raw Data'!EF45</f>
        <v>127</v>
      </c>
      <c r="DS11" s="10">
        <f>'Raw Data'!EG45</f>
        <v>142</v>
      </c>
      <c r="DT11" s="10">
        <f>'Raw Data'!EH45</f>
        <v>144</v>
      </c>
      <c r="DU11" s="10">
        <f>'Raw Data'!EI45</f>
        <v>118</v>
      </c>
      <c r="DV11" s="10">
        <f>'Raw Data'!EJ45</f>
        <v>157</v>
      </c>
      <c r="DW11" s="10">
        <f>'Raw Data'!EK45</f>
        <v>96</v>
      </c>
      <c r="DX11" s="10">
        <f>'Raw Data'!EL45</f>
        <v>105</v>
      </c>
      <c r="DY11" s="10">
        <f>'Raw Data'!EM45</f>
        <v>140</v>
      </c>
      <c r="DZ11" s="10">
        <f>'Raw Data'!EN45</f>
        <v>153</v>
      </c>
      <c r="EA11" s="10">
        <f>'Raw Data'!EO45</f>
        <v>202</v>
      </c>
      <c r="EB11" s="10">
        <f>'Raw Data'!EP45</f>
        <v>185</v>
      </c>
      <c r="EC11" s="10">
        <f>'Raw Data'!EQ45</f>
        <v>171</v>
      </c>
      <c r="ED11" s="10">
        <f>'Raw Data'!ER45</f>
        <v>146</v>
      </c>
      <c r="EE11" s="10">
        <f>'Raw Data'!ES45</f>
        <v>143</v>
      </c>
      <c r="EF11" s="10">
        <f>'Raw Data'!ET45</f>
        <v>159</v>
      </c>
      <c r="EG11" s="10">
        <f>'Raw Data'!EU45</f>
        <v>143</v>
      </c>
      <c r="EH11" s="10">
        <f>'Raw Data'!EV45</f>
        <v>148</v>
      </c>
      <c r="EI11" s="10">
        <f>'Raw Data'!EW45</f>
        <v>111</v>
      </c>
      <c r="EJ11" s="10">
        <f>'Raw Data'!EX45</f>
        <v>92</v>
      </c>
      <c r="EK11" s="10">
        <f>'Raw Data'!EY45</f>
        <v>138</v>
      </c>
      <c r="EL11" s="10">
        <f>'Raw Data'!EZ45</f>
        <v>158</v>
      </c>
      <c r="EM11" s="10">
        <f>'Raw Data'!FA45</f>
        <v>175</v>
      </c>
      <c r="EN11" s="10">
        <f>'Raw Data'!FB45</f>
        <v>185</v>
      </c>
      <c r="EO11" s="10">
        <f>'Raw Data'!FC45</f>
        <v>155</v>
      </c>
      <c r="EP11" s="10">
        <f>'Raw Data'!FD45</f>
        <v>159</v>
      </c>
      <c r="EQ11" s="10">
        <f>'Raw Data'!FE45</f>
        <v>159</v>
      </c>
      <c r="ER11" s="10">
        <f>'Raw Data'!FF45</f>
        <v>145</v>
      </c>
      <c r="ES11" s="10">
        <f>'Raw Data'!FG45</f>
        <v>140</v>
      </c>
      <c r="ET11" s="10">
        <f>'Raw Data'!FH45</f>
        <v>173</v>
      </c>
      <c r="EU11" s="10">
        <f>'Raw Data'!FI45</f>
        <v>112</v>
      </c>
      <c r="EV11" s="10">
        <f>'Raw Data'!FJ45</f>
        <v>129</v>
      </c>
      <c r="EW11" s="10">
        <f>'Raw Data'!FK45</f>
        <v>180</v>
      </c>
      <c r="EX11" s="10">
        <f>'Raw Data'!FL45</f>
        <v>180</v>
      </c>
      <c r="EY11" s="10">
        <f>'Raw Data'!FM45</f>
        <v>203</v>
      </c>
      <c r="EZ11" s="10">
        <f>'Raw Data'!FN45</f>
        <v>218</v>
      </c>
      <c r="FA11" s="10">
        <f>'Raw Data'!FO45</f>
        <v>136</v>
      </c>
      <c r="FB11" s="10">
        <f>'Raw Data'!FP45</f>
        <v>171</v>
      </c>
      <c r="FC11" s="10">
        <f>'Raw Data'!FQ45</f>
        <v>162</v>
      </c>
      <c r="FD11" s="10">
        <f>'Raw Data'!FR45</f>
        <v>166</v>
      </c>
      <c r="FE11" s="10">
        <f>'Raw Data'!FS45</f>
        <v>164</v>
      </c>
      <c r="FF11" s="10">
        <f>'Raw Data'!FT45</f>
        <v>164</v>
      </c>
      <c r="FG11" s="10">
        <f>'Raw Data'!FU45</f>
        <v>118</v>
      </c>
      <c r="FH11" s="10">
        <f>'Raw Data'!FV45</f>
        <v>89</v>
      </c>
      <c r="FI11" s="10">
        <f>'Raw Data'!FW45</f>
        <v>187</v>
      </c>
      <c r="FJ11" s="10">
        <f>'Raw Data'!FX45</f>
        <v>186</v>
      </c>
      <c r="FK11" s="10">
        <f>'Raw Data'!FY45</f>
        <v>219</v>
      </c>
      <c r="FL11" s="10">
        <f>'Raw Data'!FZ45</f>
        <v>188</v>
      </c>
      <c r="FM11" s="10">
        <f>'Raw Data'!GA45</f>
        <v>172</v>
      </c>
      <c r="FN11" s="10">
        <f>'Raw Data'!GB45</f>
        <v>189</v>
      </c>
      <c r="FO11" s="10">
        <f>'Raw Data'!GC45</f>
        <v>142</v>
      </c>
      <c r="FP11" s="10">
        <f>'Raw Data'!GD45</f>
        <v>176</v>
      </c>
      <c r="FQ11" s="10">
        <f>'Raw Data'!GE45</f>
        <v>135</v>
      </c>
      <c r="FR11" s="10">
        <f>'Raw Data'!GF45</f>
        <v>166</v>
      </c>
      <c r="FS11" s="10">
        <f>'Raw Data'!GG45</f>
        <v>119</v>
      </c>
      <c r="FT11" s="10">
        <f>'Raw Data'!GH45</f>
        <v>123</v>
      </c>
      <c r="FU11" s="10">
        <f>'Raw Data'!GI45</f>
        <v>184</v>
      </c>
      <c r="FV11" s="10">
        <f>'Raw Data'!GJ45</f>
        <v>189</v>
      </c>
      <c r="FW11" s="10">
        <f>'Raw Data'!GK45</f>
        <v>217</v>
      </c>
      <c r="FX11" s="10">
        <f>'Raw Data'!GL45</f>
        <v>190</v>
      </c>
      <c r="FY11" s="10">
        <f>'Raw Data'!GM45</f>
        <v>185</v>
      </c>
      <c r="FZ11" s="10">
        <f>'Raw Data'!GN45</f>
        <v>201</v>
      </c>
      <c r="GA11" s="10">
        <f>'Raw Data'!GO45</f>
        <v>162</v>
      </c>
      <c r="GB11" s="10">
        <f>'Raw Data'!GP45</f>
        <v>189</v>
      </c>
      <c r="GC11" s="10">
        <f>'Raw Data'!GQ45</f>
        <v>206</v>
      </c>
      <c r="GD11" s="10">
        <f>'Raw Data'!GR45</f>
        <v>174</v>
      </c>
      <c r="GE11" s="10">
        <f>'Raw Data'!GS45</f>
        <v>148</v>
      </c>
      <c r="GF11" s="10">
        <f>'Raw Data'!GT45</f>
        <v>146</v>
      </c>
      <c r="GG11" s="10">
        <f>'Raw Data'!GU45</f>
        <v>198</v>
      </c>
      <c r="GH11" s="10">
        <f>'Raw Data'!GV45</f>
        <v>154</v>
      </c>
      <c r="GI11" s="10">
        <f>'Raw Data'!GW45</f>
        <v>150</v>
      </c>
      <c r="GJ11" s="10">
        <f>'Raw Data'!GX45</f>
        <v>221</v>
      </c>
      <c r="GK11" s="10">
        <f>'Raw Data'!GY45</f>
        <v>396</v>
      </c>
      <c r="GL11" s="10">
        <f>'Raw Data'!GZ45</f>
        <v>322</v>
      </c>
      <c r="GM11" s="10">
        <f>'Raw Data'!HA45</f>
        <v>358</v>
      </c>
      <c r="GN11" s="10">
        <f>'Raw Data'!HB45</f>
        <v>372</v>
      </c>
      <c r="GO11" s="10">
        <f>'Raw Data'!HC45</f>
        <v>310</v>
      </c>
      <c r="GP11" s="10">
        <f>'Raw Data'!HD45</f>
        <v>316</v>
      </c>
      <c r="GQ11" s="10">
        <f>'Raw Data'!HE45</f>
        <v>263</v>
      </c>
      <c r="GR11" s="10">
        <f>'Raw Data'!HF45</f>
        <v>237</v>
      </c>
      <c r="GS11" s="10">
        <f>'Raw Data'!HG45</f>
        <v>377</v>
      </c>
      <c r="GT11" s="10">
        <f>'Raw Data'!HH45</f>
        <v>349</v>
      </c>
      <c r="GU11" s="10">
        <f>'Raw Data'!HI45</f>
        <v>337</v>
      </c>
      <c r="GV11" s="10">
        <f>'Raw Data'!HJ45</f>
        <v>326</v>
      </c>
      <c r="GW11" s="10">
        <f>'Raw Data'!HK45</f>
        <v>263</v>
      </c>
      <c r="GX11" s="10">
        <f>'Raw Data'!HL45</f>
        <v>234</v>
      </c>
      <c r="GY11" s="10">
        <f>'Raw Data'!HM45</f>
        <v>230</v>
      </c>
      <c r="GZ11" s="10">
        <f>'Raw Data'!HN45</f>
        <v>253</v>
      </c>
      <c r="HA11" s="10">
        <f>'Raw Data'!HO45</f>
        <v>267</v>
      </c>
      <c r="HB11" s="10">
        <f>'Raw Data'!HP45</f>
        <v>240</v>
      </c>
      <c r="HC11" s="10">
        <f>'Raw Data'!HQ45</f>
        <v>225</v>
      </c>
      <c r="HD11" s="10">
        <f>'Raw Data'!HR45</f>
        <v>182</v>
      </c>
      <c r="HE11" s="10">
        <f>'Raw Data'!HS45</f>
        <v>300</v>
      </c>
      <c r="HF11" s="10">
        <f>'Raw Data'!HT45</f>
        <v>265</v>
      </c>
      <c r="HG11" s="10">
        <f>'Raw Data'!HU45</f>
        <v>247</v>
      </c>
      <c r="HH11" s="10">
        <f>'Raw Data'!HV45</f>
        <v>235</v>
      </c>
      <c r="HI11" s="10">
        <f>'Raw Data'!HW45</f>
        <v>171</v>
      </c>
      <c r="HJ11" s="10">
        <f>'Raw Data'!HX45</f>
        <v>201</v>
      </c>
      <c r="HK11" s="10">
        <f>'Raw Data'!HY45</f>
        <v>179</v>
      </c>
      <c r="HL11" s="10">
        <f>'Raw Data'!HZ45</f>
        <v>161</v>
      </c>
      <c r="HM11" s="10">
        <f>'Raw Data'!IA45</f>
        <v>161</v>
      </c>
      <c r="HN11" s="10">
        <f>'Raw Data'!IB45</f>
        <v>131</v>
      </c>
      <c r="HO11" s="10">
        <f>'Raw Data'!IC45</f>
        <v>101</v>
      </c>
      <c r="HP11" s="10">
        <f>'Raw Data'!ID45</f>
        <v>137</v>
      </c>
      <c r="HQ11" s="10">
        <f>'Raw Data'!IE45</f>
        <v>193</v>
      </c>
      <c r="HR11" s="10">
        <f>'Raw Data'!IF45</f>
        <v>166</v>
      </c>
      <c r="HS11" s="10">
        <f>'Raw Data'!IG45</f>
        <v>185</v>
      </c>
      <c r="HT11" s="10">
        <f>'Raw Data'!IH45</f>
        <v>189</v>
      </c>
      <c r="HU11" s="10">
        <f>'Raw Data'!II45</f>
        <v>126</v>
      </c>
      <c r="HV11" s="10">
        <f>'Raw Data'!IJ45</f>
        <v>139</v>
      </c>
      <c r="HW11" s="10">
        <f>'Raw Data'!IK45</f>
        <v>0</v>
      </c>
      <c r="HX11" s="10">
        <f>'Raw Data'!IL45</f>
        <v>0</v>
      </c>
      <c r="HY11" s="10">
        <f>'Raw Data'!IM45</f>
        <v>0</v>
      </c>
      <c r="HZ11" s="10">
        <f>'Raw Data'!IN45</f>
        <v>0</v>
      </c>
      <c r="IA11" s="10">
        <f>'Raw Data'!IO45</f>
        <v>0</v>
      </c>
      <c r="IB11" s="10">
        <f>'Raw Data'!IP45</f>
        <v>0</v>
      </c>
      <c r="IC11" s="10">
        <f>'Raw Data'!IQ45</f>
        <v>0</v>
      </c>
      <c r="ID11" s="10">
        <f>'Raw Data'!IR45</f>
        <v>0</v>
      </c>
      <c r="IE11" s="10">
        <f>'Raw Data'!IS45</f>
        <v>0</v>
      </c>
      <c r="IF11" s="10">
        <f>'Raw Data'!IT45</f>
        <v>0</v>
      </c>
      <c r="IG11" s="10">
        <f>'Raw Data'!IU45</f>
        <v>0</v>
      </c>
      <c r="IH11" s="10">
        <f>'Raw Data'!IV45</f>
        <v>0</v>
      </c>
      <c r="II11" s="10">
        <f>'Raw Data'!IW45</f>
        <v>0</v>
      </c>
      <c r="IJ11" s="10">
        <f>'Raw Data'!IX45</f>
        <v>0</v>
      </c>
      <c r="IK11" s="10">
        <f>'Raw Data'!IY45</f>
        <v>0</v>
      </c>
      <c r="IL11" s="10">
        <f>'Raw Data'!IZ45</f>
        <v>0</v>
      </c>
      <c r="IM11" s="10">
        <f>'Raw Data'!JA45</f>
        <v>0</v>
      </c>
      <c r="IN11" s="10">
        <f>'Raw Data'!JB45</f>
        <v>0</v>
      </c>
      <c r="IO11" s="10">
        <f>'Raw Data'!JC45</f>
        <v>0</v>
      </c>
      <c r="IP11" s="10">
        <f>'Raw Data'!JD45</f>
        <v>0</v>
      </c>
      <c r="IQ11" s="10">
        <f>'Raw Data'!JE45</f>
        <v>0</v>
      </c>
      <c r="IR11" s="10">
        <f>'Raw Data'!JF45</f>
        <v>0</v>
      </c>
      <c r="IS11" s="10">
        <f>'Raw Data'!JG45</f>
        <v>0</v>
      </c>
      <c r="IT11" s="10">
        <f>'Raw Data'!JH45</f>
        <v>0</v>
      </c>
      <c r="IU11" s="10">
        <f>'Raw Data'!JI45</f>
        <v>0</v>
      </c>
      <c r="IV11" s="10">
        <f>'Raw Data'!JJ45</f>
        <v>0</v>
      </c>
      <c r="IW11" s="10">
        <f>'Raw Data'!JK45</f>
        <v>0</v>
      </c>
      <c r="IX11" s="10">
        <f>'Raw Data'!JL45</f>
        <v>0</v>
      </c>
    </row>
    <row r="12" spans="1:258" ht="14.25" customHeight="1" x14ac:dyDescent="0.35">
      <c r="A12" s="4"/>
    </row>
    <row r="13" spans="1:258" ht="14.25" customHeight="1" x14ac:dyDescent="0.35">
      <c r="A13" s="13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2">
        <f t="shared" ref="AS13:GQ13" si="2">AS1</f>
        <v>39510</v>
      </c>
      <c r="AT13" s="12">
        <f t="shared" si="2"/>
        <v>39539</v>
      </c>
      <c r="AU13" s="12">
        <f t="shared" si="2"/>
        <v>39569</v>
      </c>
      <c r="AV13" s="12">
        <f t="shared" si="2"/>
        <v>39600</v>
      </c>
      <c r="AW13" s="12">
        <f t="shared" si="2"/>
        <v>39630</v>
      </c>
      <c r="AX13" s="12">
        <f t="shared" si="2"/>
        <v>39661</v>
      </c>
      <c r="AY13" s="12">
        <f t="shared" si="2"/>
        <v>39692</v>
      </c>
      <c r="AZ13" s="12">
        <f t="shared" si="2"/>
        <v>39729</v>
      </c>
      <c r="BA13" s="12">
        <f t="shared" si="2"/>
        <v>39766</v>
      </c>
      <c r="BB13" s="12">
        <f t="shared" si="2"/>
        <v>39803</v>
      </c>
      <c r="BC13" s="12">
        <f t="shared" si="2"/>
        <v>39840</v>
      </c>
      <c r="BD13" s="12">
        <f t="shared" si="2"/>
        <v>39853</v>
      </c>
      <c r="BE13" s="12">
        <f t="shared" si="2"/>
        <v>39881</v>
      </c>
      <c r="BF13" s="12">
        <f t="shared" si="2"/>
        <v>39912</v>
      </c>
      <c r="BG13" s="12">
        <f t="shared" si="2"/>
        <v>39942</v>
      </c>
      <c r="BH13" s="12">
        <f t="shared" si="2"/>
        <v>39973</v>
      </c>
      <c r="BI13" s="12">
        <f t="shared" si="2"/>
        <v>40003</v>
      </c>
      <c r="BJ13" s="12">
        <f t="shared" si="2"/>
        <v>40034</v>
      </c>
      <c r="BK13" s="12">
        <f t="shared" si="2"/>
        <v>40065</v>
      </c>
      <c r="BL13" s="12">
        <f t="shared" si="2"/>
        <v>40095</v>
      </c>
      <c r="BM13" s="12">
        <f t="shared" si="2"/>
        <v>40126</v>
      </c>
      <c r="BN13" s="12">
        <f t="shared" si="2"/>
        <v>40156</v>
      </c>
      <c r="BO13" s="12">
        <f t="shared" si="2"/>
        <v>40187</v>
      </c>
      <c r="BP13" s="12">
        <f t="shared" si="2"/>
        <v>40218</v>
      </c>
      <c r="BQ13" s="12">
        <f t="shared" si="2"/>
        <v>40246</v>
      </c>
      <c r="BR13" s="12">
        <f t="shared" si="2"/>
        <v>40277</v>
      </c>
      <c r="BS13" s="12">
        <f t="shared" si="2"/>
        <v>40307</v>
      </c>
      <c r="BT13" s="12">
        <f t="shared" si="2"/>
        <v>40338</v>
      </c>
      <c r="BU13" s="12">
        <f t="shared" si="2"/>
        <v>40368</v>
      </c>
      <c r="BV13" s="12">
        <f t="shared" si="2"/>
        <v>40399</v>
      </c>
      <c r="BW13" s="12">
        <f t="shared" si="2"/>
        <v>40430</v>
      </c>
      <c r="BX13" s="12">
        <f t="shared" si="2"/>
        <v>40460</v>
      </c>
      <c r="BY13" s="12">
        <f t="shared" si="2"/>
        <v>40491</v>
      </c>
      <c r="BZ13" s="12">
        <f t="shared" si="2"/>
        <v>40521</v>
      </c>
      <c r="CA13" s="12">
        <f t="shared" si="2"/>
        <v>40552</v>
      </c>
      <c r="CB13" s="12">
        <f t="shared" si="2"/>
        <v>40583</v>
      </c>
      <c r="CC13" s="12">
        <f t="shared" si="2"/>
        <v>40611</v>
      </c>
      <c r="CD13" s="12">
        <f t="shared" si="2"/>
        <v>40642</v>
      </c>
      <c r="CE13" s="12">
        <f t="shared" si="2"/>
        <v>40672</v>
      </c>
      <c r="CF13" s="12">
        <f t="shared" si="2"/>
        <v>40703</v>
      </c>
      <c r="CG13" s="12">
        <f t="shared" si="2"/>
        <v>40733</v>
      </c>
      <c r="CH13" s="12">
        <f t="shared" si="2"/>
        <v>40764</v>
      </c>
      <c r="CI13" s="12">
        <f t="shared" si="2"/>
        <v>40795</v>
      </c>
      <c r="CJ13" s="12">
        <f t="shared" si="2"/>
        <v>40825</v>
      </c>
      <c r="CK13" s="12">
        <f t="shared" si="2"/>
        <v>40856</v>
      </c>
      <c r="CL13" s="12">
        <f t="shared" si="2"/>
        <v>40886</v>
      </c>
      <c r="CM13" s="12">
        <f t="shared" si="2"/>
        <v>40917</v>
      </c>
      <c r="CN13" s="12">
        <f t="shared" si="2"/>
        <v>40948</v>
      </c>
      <c r="CO13" s="12">
        <f t="shared" si="2"/>
        <v>40977</v>
      </c>
      <c r="CP13" s="12">
        <f t="shared" si="2"/>
        <v>41008</v>
      </c>
      <c r="CQ13" s="12">
        <f t="shared" si="2"/>
        <v>41038</v>
      </c>
      <c r="CR13" s="12">
        <f t="shared" si="2"/>
        <v>41069</v>
      </c>
      <c r="CS13" s="12">
        <f t="shared" si="2"/>
        <v>41099</v>
      </c>
      <c r="CT13" s="12">
        <f t="shared" si="2"/>
        <v>41130</v>
      </c>
      <c r="CU13" s="12">
        <f t="shared" si="2"/>
        <v>41161</v>
      </c>
      <c r="CV13" s="12">
        <f t="shared" si="2"/>
        <v>41191</v>
      </c>
      <c r="CW13" s="12">
        <f t="shared" si="2"/>
        <v>41222</v>
      </c>
      <c r="CX13" s="12">
        <f t="shared" si="2"/>
        <v>41252</v>
      </c>
      <c r="CY13" s="12">
        <f t="shared" si="2"/>
        <v>41283</v>
      </c>
      <c r="CZ13" s="12">
        <f t="shared" si="2"/>
        <v>41314</v>
      </c>
      <c r="DA13" s="12">
        <f t="shared" si="2"/>
        <v>41342</v>
      </c>
      <c r="DB13" s="12">
        <f t="shared" si="2"/>
        <v>41373</v>
      </c>
      <c r="DC13" s="12">
        <f t="shared" si="2"/>
        <v>41403</v>
      </c>
      <c r="DD13" s="12">
        <f t="shared" si="2"/>
        <v>41434</v>
      </c>
      <c r="DE13" s="12">
        <f t="shared" si="2"/>
        <v>41464</v>
      </c>
      <c r="DF13" s="12">
        <f t="shared" si="2"/>
        <v>41495</v>
      </c>
      <c r="DG13" s="12">
        <f t="shared" si="2"/>
        <v>41526</v>
      </c>
      <c r="DH13" s="12">
        <f t="shared" si="2"/>
        <v>41556</v>
      </c>
      <c r="DI13" s="12">
        <f t="shared" si="2"/>
        <v>41587</v>
      </c>
      <c r="DJ13" s="12">
        <f t="shared" si="2"/>
        <v>41617</v>
      </c>
      <c r="DK13" s="12">
        <f t="shared" si="2"/>
        <v>41648</v>
      </c>
      <c r="DL13" s="12">
        <f t="shared" si="2"/>
        <v>41679</v>
      </c>
      <c r="DM13" s="12">
        <f t="shared" si="2"/>
        <v>41707</v>
      </c>
      <c r="DN13" s="12">
        <f t="shared" si="2"/>
        <v>41738</v>
      </c>
      <c r="DO13" s="12">
        <f t="shared" si="2"/>
        <v>41768</v>
      </c>
      <c r="DP13" s="12">
        <f t="shared" si="2"/>
        <v>41799</v>
      </c>
      <c r="DQ13" s="12">
        <f t="shared" si="2"/>
        <v>41829</v>
      </c>
      <c r="DR13" s="12">
        <f t="shared" si="2"/>
        <v>41860</v>
      </c>
      <c r="DS13" s="12">
        <f t="shared" si="2"/>
        <v>41891</v>
      </c>
      <c r="DT13" s="12">
        <f t="shared" si="2"/>
        <v>41921</v>
      </c>
      <c r="DU13" s="12">
        <f t="shared" si="2"/>
        <v>41952</v>
      </c>
      <c r="DV13" s="12">
        <f t="shared" si="2"/>
        <v>41982</v>
      </c>
      <c r="DW13" s="12">
        <f t="shared" si="2"/>
        <v>42013</v>
      </c>
      <c r="DX13" s="12">
        <f t="shared" si="2"/>
        <v>42044</v>
      </c>
      <c r="DY13" s="12">
        <f t="shared" si="2"/>
        <v>42072</v>
      </c>
      <c r="DZ13" s="12">
        <f t="shared" si="2"/>
        <v>42103</v>
      </c>
      <c r="EA13" s="12">
        <f t="shared" si="2"/>
        <v>42133</v>
      </c>
      <c r="EB13" s="12">
        <f t="shared" si="2"/>
        <v>42164</v>
      </c>
      <c r="EC13" s="12">
        <f t="shared" si="2"/>
        <v>42194</v>
      </c>
      <c r="ED13" s="12">
        <f t="shared" si="2"/>
        <v>42225</v>
      </c>
      <c r="EE13" s="12">
        <f t="shared" si="2"/>
        <v>42256</v>
      </c>
      <c r="EF13" s="12">
        <f t="shared" si="2"/>
        <v>42286</v>
      </c>
      <c r="EG13" s="12">
        <f t="shared" si="2"/>
        <v>42317</v>
      </c>
      <c r="EH13" s="12">
        <f t="shared" si="2"/>
        <v>42347</v>
      </c>
      <c r="EI13" s="12">
        <f t="shared" si="2"/>
        <v>42378</v>
      </c>
      <c r="EJ13" s="12">
        <f t="shared" si="2"/>
        <v>42409</v>
      </c>
      <c r="EK13" s="12">
        <f t="shared" si="2"/>
        <v>42438</v>
      </c>
      <c r="EL13" s="12">
        <f t="shared" si="2"/>
        <v>42469</v>
      </c>
      <c r="EM13" s="12">
        <f t="shared" si="2"/>
        <v>42499</v>
      </c>
      <c r="EN13" s="12">
        <f t="shared" si="2"/>
        <v>42530</v>
      </c>
      <c r="EO13" s="12">
        <f t="shared" si="2"/>
        <v>42560</v>
      </c>
      <c r="EP13" s="12">
        <f t="shared" si="2"/>
        <v>42591</v>
      </c>
      <c r="EQ13" s="12">
        <f t="shared" si="2"/>
        <v>42622</v>
      </c>
      <c r="ER13" s="12">
        <f t="shared" si="2"/>
        <v>42652</v>
      </c>
      <c r="ES13" s="12">
        <f t="shared" si="2"/>
        <v>42683</v>
      </c>
      <c r="ET13" s="12">
        <f t="shared" si="2"/>
        <v>42713</v>
      </c>
      <c r="EU13" s="12">
        <f t="shared" si="2"/>
        <v>42744</v>
      </c>
      <c r="EV13" s="12">
        <f t="shared" si="2"/>
        <v>42775</v>
      </c>
      <c r="EW13" s="12">
        <f t="shared" si="2"/>
        <v>42803</v>
      </c>
      <c r="EX13" s="12">
        <f t="shared" si="2"/>
        <v>42834</v>
      </c>
      <c r="EY13" s="12">
        <f t="shared" si="2"/>
        <v>42864</v>
      </c>
      <c r="EZ13" s="12">
        <f t="shared" si="2"/>
        <v>42895</v>
      </c>
      <c r="FA13" s="12">
        <f t="shared" si="2"/>
        <v>42925</v>
      </c>
      <c r="FB13" s="12">
        <f t="shared" si="2"/>
        <v>42956</v>
      </c>
      <c r="FC13" s="12">
        <f t="shared" si="2"/>
        <v>42987</v>
      </c>
      <c r="FD13" s="12">
        <f t="shared" si="2"/>
        <v>43017</v>
      </c>
      <c r="FE13" s="12">
        <f t="shared" si="2"/>
        <v>43048</v>
      </c>
      <c r="FF13" s="12">
        <f t="shared" si="2"/>
        <v>43078</v>
      </c>
      <c r="FG13" s="12">
        <f t="shared" si="2"/>
        <v>43109</v>
      </c>
      <c r="FH13" s="12">
        <f t="shared" si="2"/>
        <v>43140</v>
      </c>
      <c r="FI13" s="12">
        <f t="shared" si="2"/>
        <v>43168</v>
      </c>
      <c r="FJ13" s="12">
        <f t="shared" si="2"/>
        <v>43199</v>
      </c>
      <c r="FK13" s="12">
        <f t="shared" si="2"/>
        <v>43229</v>
      </c>
      <c r="FL13" s="12">
        <f t="shared" si="2"/>
        <v>43260</v>
      </c>
      <c r="FM13" s="12">
        <f t="shared" si="2"/>
        <v>43290</v>
      </c>
      <c r="FN13" s="12">
        <f t="shared" si="2"/>
        <v>43321</v>
      </c>
      <c r="FO13" s="12">
        <f t="shared" si="2"/>
        <v>43352</v>
      </c>
      <c r="FP13" s="12">
        <f t="shared" si="2"/>
        <v>43382</v>
      </c>
      <c r="FQ13" s="12">
        <f t="shared" si="2"/>
        <v>43413</v>
      </c>
      <c r="FR13" s="12">
        <f t="shared" si="2"/>
        <v>43443</v>
      </c>
      <c r="FS13" s="12">
        <f t="shared" si="2"/>
        <v>43474</v>
      </c>
      <c r="FT13" s="12">
        <f t="shared" si="2"/>
        <v>43505</v>
      </c>
      <c r="FU13" s="12">
        <f t="shared" si="2"/>
        <v>43533</v>
      </c>
      <c r="FV13" s="12">
        <f t="shared" si="2"/>
        <v>43564</v>
      </c>
      <c r="FW13" s="12">
        <f t="shared" si="2"/>
        <v>43594</v>
      </c>
      <c r="FX13" s="12">
        <f t="shared" si="2"/>
        <v>43625</v>
      </c>
      <c r="FY13" s="12">
        <f t="shared" si="2"/>
        <v>43655</v>
      </c>
      <c r="FZ13" s="12">
        <f t="shared" si="2"/>
        <v>43686</v>
      </c>
      <c r="GA13" s="12">
        <f t="shared" si="2"/>
        <v>43717</v>
      </c>
      <c r="GB13" s="12">
        <f t="shared" si="2"/>
        <v>43747</v>
      </c>
      <c r="GC13" s="12">
        <f t="shared" si="2"/>
        <v>43778</v>
      </c>
      <c r="GD13" s="12">
        <f t="shared" si="2"/>
        <v>43808</v>
      </c>
      <c r="GE13" s="12">
        <f t="shared" si="2"/>
        <v>43839</v>
      </c>
      <c r="GF13" s="12">
        <f t="shared" si="2"/>
        <v>43870</v>
      </c>
      <c r="GG13" s="12">
        <f t="shared" si="2"/>
        <v>43899</v>
      </c>
      <c r="GH13" s="12">
        <f t="shared" si="2"/>
        <v>43930</v>
      </c>
      <c r="GI13" s="12">
        <f t="shared" si="2"/>
        <v>43960</v>
      </c>
      <c r="GJ13" s="12">
        <f t="shared" si="2"/>
        <v>43991</v>
      </c>
      <c r="GK13" s="12">
        <f t="shared" si="2"/>
        <v>44021</v>
      </c>
      <c r="GL13" s="12">
        <f t="shared" si="2"/>
        <v>44052</v>
      </c>
      <c r="GM13" s="12">
        <f t="shared" si="2"/>
        <v>44083</v>
      </c>
      <c r="GN13" s="12">
        <f t="shared" si="2"/>
        <v>44113</v>
      </c>
      <c r="GO13" s="12">
        <f t="shared" si="2"/>
        <v>44144</v>
      </c>
      <c r="GP13" s="12">
        <f t="shared" si="2"/>
        <v>44174</v>
      </c>
      <c r="GQ13" s="12">
        <f t="shared" si="2"/>
        <v>44205</v>
      </c>
      <c r="GR13" s="12">
        <v>44247</v>
      </c>
      <c r="GS13" s="12">
        <v>44275</v>
      </c>
      <c r="GT13" s="12">
        <v>44306</v>
      </c>
      <c r="GU13" s="12">
        <v>44336</v>
      </c>
      <c r="GV13" s="12">
        <v>44367</v>
      </c>
      <c r="GW13" s="12">
        <v>44397</v>
      </c>
      <c r="GX13" s="12">
        <v>44428</v>
      </c>
      <c r="GY13" s="12">
        <v>44459</v>
      </c>
      <c r="GZ13" s="12">
        <v>44489</v>
      </c>
      <c r="HA13" s="12">
        <v>44520</v>
      </c>
      <c r="HB13" s="12">
        <v>44550</v>
      </c>
      <c r="HC13" s="12">
        <v>44581</v>
      </c>
      <c r="HD13" s="12">
        <v>44612</v>
      </c>
      <c r="HE13" s="12">
        <v>44640</v>
      </c>
      <c r="HF13" s="12">
        <v>44671</v>
      </c>
      <c r="HG13" s="12">
        <v>44701</v>
      </c>
      <c r="HH13" s="12">
        <v>44732</v>
      </c>
      <c r="HI13" s="12">
        <v>44762</v>
      </c>
      <c r="HJ13" s="12">
        <v>44793</v>
      </c>
      <c r="HK13" s="12">
        <v>44824</v>
      </c>
      <c r="HL13" s="12">
        <v>44854</v>
      </c>
      <c r="HM13" s="12">
        <v>44885</v>
      </c>
      <c r="HN13" s="12">
        <v>44915</v>
      </c>
      <c r="HO13" s="12">
        <v>44946</v>
      </c>
      <c r="HP13" s="12">
        <v>44977</v>
      </c>
      <c r="HQ13" s="12">
        <v>45005</v>
      </c>
      <c r="HR13" s="12">
        <v>45036</v>
      </c>
      <c r="HS13" s="12">
        <v>45066</v>
      </c>
      <c r="HT13" s="12">
        <v>45097</v>
      </c>
      <c r="HU13" s="12">
        <v>45127</v>
      </c>
      <c r="HV13" s="12">
        <v>45158</v>
      </c>
      <c r="HW13" s="12">
        <v>45189</v>
      </c>
      <c r="HX13" s="12">
        <v>45219</v>
      </c>
      <c r="HY13" s="12">
        <v>45250</v>
      </c>
      <c r="HZ13" s="12">
        <v>45280</v>
      </c>
      <c r="IA13" s="12">
        <v>45311</v>
      </c>
      <c r="IB13" s="12">
        <v>45342</v>
      </c>
      <c r="IC13" s="12">
        <v>45371</v>
      </c>
      <c r="ID13" s="12">
        <v>45402</v>
      </c>
      <c r="IE13" s="12">
        <v>45432</v>
      </c>
      <c r="IF13" s="12">
        <v>45463</v>
      </c>
      <c r="IG13" s="12">
        <v>45493</v>
      </c>
      <c r="IH13" s="12">
        <v>45524</v>
      </c>
      <c r="II13" s="12">
        <v>45555</v>
      </c>
      <c r="IJ13" s="12">
        <v>45585</v>
      </c>
      <c r="IK13" s="12">
        <v>45616</v>
      </c>
      <c r="IL13" s="12">
        <v>45646</v>
      </c>
      <c r="IM13" s="12">
        <v>45677</v>
      </c>
      <c r="IN13" s="12">
        <v>45708</v>
      </c>
      <c r="IO13" s="12">
        <v>45736</v>
      </c>
      <c r="IP13" s="12">
        <v>45767</v>
      </c>
      <c r="IQ13" s="12">
        <v>45797</v>
      </c>
      <c r="IR13" s="12">
        <v>45828</v>
      </c>
      <c r="IS13" s="12">
        <v>45858</v>
      </c>
      <c r="IT13" s="12">
        <v>45889</v>
      </c>
      <c r="IU13" s="12">
        <v>45920</v>
      </c>
      <c r="IV13" s="12">
        <v>45950</v>
      </c>
      <c r="IW13" s="12">
        <v>45981</v>
      </c>
      <c r="IX13" s="12">
        <v>46011</v>
      </c>
    </row>
    <row r="14" spans="1:258" ht="14.25" customHeight="1" x14ac:dyDescent="0.35">
      <c r="A14" s="13" t="s">
        <v>91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31">
        <f>'Raw Data'!BG76</f>
        <v>345000</v>
      </c>
      <c r="AT14" s="31">
        <f>'Raw Data'!BH76</f>
        <v>360000</v>
      </c>
      <c r="AU14" s="31">
        <f>'Raw Data'!BI76</f>
        <v>375000</v>
      </c>
      <c r="AV14" s="31">
        <f>'Raw Data'!BJ76</f>
        <v>362500</v>
      </c>
      <c r="AW14" s="31">
        <f>'Raw Data'!BK76</f>
        <v>359000</v>
      </c>
      <c r="AX14" s="31">
        <f>'Raw Data'!BL76</f>
        <v>300000</v>
      </c>
      <c r="AY14" s="31">
        <f>'Raw Data'!BM76</f>
        <v>375000</v>
      </c>
      <c r="AZ14" s="31">
        <f>'Raw Data'!BN76</f>
        <v>325000</v>
      </c>
      <c r="BA14" s="31">
        <f>'Raw Data'!BO76</f>
        <v>334575</v>
      </c>
      <c r="BB14" s="31">
        <f>'Raw Data'!BP76</f>
        <v>394000</v>
      </c>
      <c r="BC14" s="31">
        <f>'Raw Data'!BQ76</f>
        <v>290000</v>
      </c>
      <c r="BD14" s="31">
        <f>'Raw Data'!BR76</f>
        <v>292000</v>
      </c>
      <c r="BE14" s="31">
        <f>'Raw Data'!BS76</f>
        <v>362500</v>
      </c>
      <c r="BF14" s="31">
        <f>'Raw Data'!BT76</f>
        <v>375000</v>
      </c>
      <c r="BG14" s="31">
        <f>'Raw Data'!BU76</f>
        <v>292500</v>
      </c>
      <c r="BH14" s="31">
        <f>'Raw Data'!BV76</f>
        <v>325000</v>
      </c>
      <c r="BI14" s="31">
        <f>'Raw Data'!BW76</f>
        <v>265000</v>
      </c>
      <c r="BJ14" s="31">
        <f>'Raw Data'!BX76</f>
        <v>297500</v>
      </c>
      <c r="BK14" s="31">
        <f>'Raw Data'!BY76</f>
        <v>322500</v>
      </c>
      <c r="BL14" s="31">
        <f>'Raw Data'!BZ76</f>
        <v>335000</v>
      </c>
      <c r="BM14" s="31">
        <f>'Raw Data'!CA76</f>
        <v>310000</v>
      </c>
      <c r="BN14" s="31">
        <f>'Raw Data'!CB76</f>
        <v>367000</v>
      </c>
      <c r="BO14" s="31">
        <f>'Raw Data'!CC76</f>
        <v>399000</v>
      </c>
      <c r="BP14" s="31">
        <f>'Raw Data'!CD76</f>
        <v>336000</v>
      </c>
      <c r="BQ14" s="31">
        <f>'Raw Data'!CE76</f>
        <v>322500</v>
      </c>
      <c r="BR14" s="31">
        <f>'Raw Data'!CF76</f>
        <v>317500</v>
      </c>
      <c r="BS14" s="31">
        <f>'Raw Data'!CG76</f>
        <v>314475</v>
      </c>
      <c r="BT14" s="31">
        <f>'Raw Data'!CH76</f>
        <v>322000</v>
      </c>
      <c r="BU14" s="31">
        <f>'Raw Data'!CI76</f>
        <v>301500</v>
      </c>
      <c r="BV14" s="31">
        <f>'Raw Data'!CJ76</f>
        <v>300000</v>
      </c>
      <c r="BW14" s="31">
        <f>'Raw Data'!CK76</f>
        <v>317250</v>
      </c>
      <c r="BX14" s="31">
        <f>'Raw Data'!CL76</f>
        <v>368952</v>
      </c>
      <c r="BY14" s="31">
        <f>'Raw Data'!CM76</f>
        <v>318750</v>
      </c>
      <c r="BZ14" s="31">
        <f>'Raw Data'!CN76</f>
        <v>341500</v>
      </c>
      <c r="CA14" s="31">
        <f>'Raw Data'!CO76</f>
        <v>408300</v>
      </c>
      <c r="CB14" s="31">
        <f>'Raw Data'!CP76</f>
        <v>347450</v>
      </c>
      <c r="CC14" s="31">
        <f>'Raw Data'!CQ76</f>
        <v>308500</v>
      </c>
      <c r="CD14" s="31">
        <f>'Raw Data'!CR76</f>
        <v>360000</v>
      </c>
      <c r="CE14" s="31">
        <f>'Raw Data'!CS76</f>
        <v>360000</v>
      </c>
      <c r="CF14" s="31">
        <f>'Raw Data'!CT76</f>
        <v>300000</v>
      </c>
      <c r="CG14" s="31">
        <f>'Raw Data'!CU76</f>
        <v>295000</v>
      </c>
      <c r="CH14" s="31">
        <f>'Raw Data'!CV76</f>
        <v>274900</v>
      </c>
      <c r="CI14" s="31">
        <f>'Raw Data'!CW76</f>
        <v>315000</v>
      </c>
      <c r="CJ14" s="31">
        <f>'Raw Data'!CX76</f>
        <v>247000</v>
      </c>
      <c r="CK14" s="31">
        <f>'Raw Data'!CY76</f>
        <v>269000</v>
      </c>
      <c r="CL14" s="31">
        <f>'Raw Data'!CZ76</f>
        <v>265900</v>
      </c>
      <c r="CM14" s="31">
        <f>'Raw Data'!DA76</f>
        <v>307500</v>
      </c>
      <c r="CN14" s="31">
        <f>'Raw Data'!DB76</f>
        <v>295000</v>
      </c>
      <c r="CO14" s="31">
        <f>'Raw Data'!DC76</f>
        <v>310000</v>
      </c>
      <c r="CP14" s="31">
        <f>'Raw Data'!DD76</f>
        <v>298000</v>
      </c>
      <c r="CQ14" s="31">
        <f>'Raw Data'!DE76</f>
        <v>294500</v>
      </c>
      <c r="CR14" s="31">
        <f>'Raw Data'!DF76</f>
        <v>304400</v>
      </c>
      <c r="CS14" s="31">
        <f>'Raw Data'!DG76</f>
        <v>317500</v>
      </c>
      <c r="CT14" s="31">
        <f>'Raw Data'!DH76</f>
        <v>292500</v>
      </c>
      <c r="CU14" s="31">
        <f>'Raw Data'!DI76</f>
        <v>277000</v>
      </c>
      <c r="CV14" s="31">
        <f>'Raw Data'!DJ76</f>
        <v>295000</v>
      </c>
      <c r="CW14" s="31">
        <f>'Raw Data'!DK76</f>
        <v>346500</v>
      </c>
      <c r="CX14" s="31">
        <f>'Raw Data'!DL76</f>
        <v>330000</v>
      </c>
      <c r="CY14" s="31">
        <f>'Raw Data'!DM76</f>
        <v>260000</v>
      </c>
      <c r="CZ14" s="31">
        <f>'Raw Data'!DN76</f>
        <v>300000</v>
      </c>
      <c r="DA14" s="31">
        <f>'Raw Data'!DO76</f>
        <v>305000</v>
      </c>
      <c r="DB14" s="31">
        <f>'Raw Data'!DP76</f>
        <v>284250</v>
      </c>
      <c r="DC14" s="31">
        <f>'Raw Data'!DQ76</f>
        <v>323000</v>
      </c>
      <c r="DD14" s="31">
        <f>'Raw Data'!DR76</f>
        <v>303000</v>
      </c>
      <c r="DE14" s="31">
        <f>'Raw Data'!DS76</f>
        <v>277000</v>
      </c>
      <c r="DF14" s="31">
        <f>'Raw Data'!DT76</f>
        <v>270000</v>
      </c>
      <c r="DG14" s="31">
        <f>'Raw Data'!DU76</f>
        <v>263000</v>
      </c>
      <c r="DH14" s="31">
        <f>'Raw Data'!DV76</f>
        <v>338000</v>
      </c>
      <c r="DI14" s="31">
        <f>'Raw Data'!DW76</f>
        <v>290000</v>
      </c>
      <c r="DJ14" s="31">
        <f>'Raw Data'!DX76</f>
        <v>300000</v>
      </c>
      <c r="DK14" s="31">
        <f>'Raw Data'!DY76</f>
        <v>295425</v>
      </c>
      <c r="DL14" s="31">
        <f>'Raw Data'!DZ76</f>
        <v>275000</v>
      </c>
      <c r="DM14" s="31">
        <f>'Raw Data'!EA76</f>
        <v>289200</v>
      </c>
      <c r="DN14" s="31">
        <f>'Raw Data'!EB76</f>
        <v>294750</v>
      </c>
      <c r="DO14" s="31">
        <f>'Raw Data'!EC76</f>
        <v>320000</v>
      </c>
      <c r="DP14" s="31">
        <f>'Raw Data'!ED76</f>
        <v>299900</v>
      </c>
      <c r="DQ14" s="31">
        <f>'Raw Data'!EE76</f>
        <v>285000</v>
      </c>
      <c r="DR14" s="31">
        <f>'Raw Data'!EF76</f>
        <v>292500</v>
      </c>
      <c r="DS14" s="31">
        <f>'Raw Data'!EG76</f>
        <v>288500</v>
      </c>
      <c r="DT14" s="31">
        <f>'Raw Data'!EH76</f>
        <v>299000</v>
      </c>
      <c r="DU14" s="31">
        <f>'Raw Data'!EI76</f>
        <v>285500</v>
      </c>
      <c r="DV14" s="31">
        <f>'Raw Data'!EJ76</f>
        <v>318000</v>
      </c>
      <c r="DW14" s="31">
        <f>'Raw Data'!EK76</f>
        <v>335000</v>
      </c>
      <c r="DX14" s="31">
        <f>'Raw Data'!EL76</f>
        <v>317500</v>
      </c>
      <c r="DY14" s="31">
        <f>'Raw Data'!EM76</f>
        <v>283880</v>
      </c>
      <c r="DZ14" s="31">
        <f>'Raw Data'!EN76</f>
        <v>300750</v>
      </c>
      <c r="EA14" s="31">
        <f>'Raw Data'!EO76</f>
        <v>280000</v>
      </c>
      <c r="EB14" s="31">
        <f>'Raw Data'!EP76</f>
        <v>300000</v>
      </c>
      <c r="EC14" s="31">
        <f>'Raw Data'!EQ76</f>
        <v>279000</v>
      </c>
      <c r="ED14" s="31">
        <f>'Raw Data'!ER76</f>
        <v>325000</v>
      </c>
      <c r="EE14" s="31">
        <f>'Raw Data'!ES76</f>
        <v>288500</v>
      </c>
      <c r="EF14" s="31">
        <f>'Raw Data'!ET76</f>
        <v>284500</v>
      </c>
      <c r="EG14" s="31">
        <f>'Raw Data'!EU76</f>
        <v>328500</v>
      </c>
      <c r="EH14" s="31">
        <f>'Raw Data'!EV76</f>
        <v>286000</v>
      </c>
      <c r="EI14" s="31">
        <f>'Raw Data'!EW76</f>
        <v>325000</v>
      </c>
      <c r="EJ14" s="31">
        <f>'Raw Data'!EX76</f>
        <v>288000</v>
      </c>
      <c r="EK14" s="31">
        <f>'Raw Data'!EY76</f>
        <v>325000</v>
      </c>
      <c r="EL14" s="31">
        <f>'Raw Data'!EZ76</f>
        <v>340000</v>
      </c>
      <c r="EM14" s="31">
        <f>'Raw Data'!FA76</f>
        <v>325000</v>
      </c>
      <c r="EN14" s="31">
        <f>'Raw Data'!FB76</f>
        <v>330000</v>
      </c>
      <c r="EO14" s="31">
        <f>'Raw Data'!FC76</f>
        <v>309000</v>
      </c>
      <c r="EP14" s="31">
        <f>'Raw Data'!FD76</f>
        <v>310000</v>
      </c>
      <c r="EQ14" s="31">
        <f>'Raw Data'!FE76</f>
        <v>294450</v>
      </c>
      <c r="ER14" s="31">
        <f>'Raw Data'!FF76</f>
        <v>290000</v>
      </c>
      <c r="ES14" s="31">
        <f>'Raw Data'!FG76</f>
        <v>310500</v>
      </c>
      <c r="ET14" s="31">
        <f>'Raw Data'!FH76</f>
        <v>335000</v>
      </c>
      <c r="EU14" s="31">
        <f>'Raw Data'!FI76</f>
        <v>309000</v>
      </c>
      <c r="EV14" s="31">
        <f>'Raw Data'!FJ76</f>
        <v>311500</v>
      </c>
      <c r="EW14" s="31">
        <f>'Raw Data'!FK76</f>
        <v>329000</v>
      </c>
      <c r="EX14" s="31">
        <f>'Raw Data'!FL76</f>
        <v>339000</v>
      </c>
      <c r="EY14" s="31">
        <f>'Raw Data'!FM76</f>
        <v>326000</v>
      </c>
      <c r="EZ14" s="31">
        <f>'Raw Data'!FN76</f>
        <v>325000</v>
      </c>
      <c r="FA14" s="31">
        <f>'Raw Data'!FO76</f>
        <v>330000</v>
      </c>
      <c r="FB14" s="31">
        <f>'Raw Data'!FP76</f>
        <v>324000</v>
      </c>
      <c r="FC14" s="31">
        <f>'Raw Data'!FQ76</f>
        <v>324950</v>
      </c>
      <c r="FD14" s="31">
        <f>'Raw Data'!FR76</f>
        <v>327000</v>
      </c>
      <c r="FE14" s="31">
        <f>'Raw Data'!FS76</f>
        <v>325000</v>
      </c>
      <c r="FF14" s="31">
        <f>'Raw Data'!FT76</f>
        <v>350000</v>
      </c>
      <c r="FG14" s="31">
        <f>'Raw Data'!FU76</f>
        <v>321500</v>
      </c>
      <c r="FH14" s="31">
        <f>'Raw Data'!FV76</f>
        <v>325000</v>
      </c>
      <c r="FI14" s="31">
        <f>'Raw Data'!FW76</f>
        <v>340000</v>
      </c>
      <c r="FJ14" s="31">
        <f>'Raw Data'!FX76</f>
        <v>335000</v>
      </c>
      <c r="FK14" s="31">
        <f>'Raw Data'!FY76</f>
        <v>370000</v>
      </c>
      <c r="FL14" s="31">
        <f>'Raw Data'!FZ76</f>
        <v>330000</v>
      </c>
      <c r="FM14" s="31">
        <f>'Raw Data'!GA76</f>
        <v>346500</v>
      </c>
      <c r="FN14" s="31">
        <f>'Raw Data'!GB76</f>
        <v>346450</v>
      </c>
      <c r="FO14" s="31">
        <f>'Raw Data'!GC76</f>
        <v>311000</v>
      </c>
      <c r="FP14" s="31">
        <f>'Raw Data'!GD76</f>
        <v>348500</v>
      </c>
      <c r="FQ14" s="31">
        <f>'Raw Data'!GE76</f>
        <v>356000</v>
      </c>
      <c r="FR14" s="31">
        <f>'Raw Data'!GF76</f>
        <v>354500</v>
      </c>
      <c r="FS14" s="31">
        <f>'Raw Data'!GG76</f>
        <v>339000</v>
      </c>
      <c r="FT14" s="31">
        <f>'Raw Data'!GH76</f>
        <v>332750</v>
      </c>
      <c r="FU14" s="31">
        <f>'Raw Data'!GI76</f>
        <v>347250</v>
      </c>
      <c r="FV14" s="31">
        <f>'Raw Data'!GJ76</f>
        <v>345000</v>
      </c>
      <c r="FW14" s="31">
        <f>'Raw Data'!GK76</f>
        <v>349950</v>
      </c>
      <c r="FX14" s="31">
        <f>'Raw Data'!GL76</f>
        <v>342500</v>
      </c>
      <c r="FY14" s="31">
        <f>'Raw Data'!GM76</f>
        <v>332500</v>
      </c>
      <c r="FZ14" s="31">
        <f>'Raw Data'!GN76</f>
        <v>331780</v>
      </c>
      <c r="GA14" s="31">
        <f>'Raw Data'!GO76</f>
        <v>347250</v>
      </c>
      <c r="GB14" s="31">
        <f>'Raw Data'!GP76</f>
        <v>351000</v>
      </c>
      <c r="GC14" s="31">
        <f>'Raw Data'!GQ76</f>
        <v>359000</v>
      </c>
      <c r="GD14" s="31">
        <f>'Raw Data'!GR76</f>
        <v>384500</v>
      </c>
      <c r="GE14" s="31">
        <f>'Raw Data'!GS76</f>
        <v>370000</v>
      </c>
      <c r="GF14" s="31">
        <f>'Raw Data'!GT76</f>
        <v>356000</v>
      </c>
      <c r="GG14" s="31">
        <f>'Raw Data'!GU76</f>
        <v>365000</v>
      </c>
      <c r="GH14" s="31">
        <f>'Raw Data'!GV76</f>
        <v>360000</v>
      </c>
      <c r="GI14" s="31">
        <f>'Raw Data'!GW76</f>
        <v>373750</v>
      </c>
      <c r="GJ14" s="31">
        <f>'Raw Data'!GX76</f>
        <v>364570</v>
      </c>
      <c r="GK14" s="31">
        <f>'Raw Data'!GY76</f>
        <v>398000</v>
      </c>
      <c r="GL14" s="31">
        <f>'Raw Data'!GZ76</f>
        <v>459000</v>
      </c>
      <c r="GM14" s="31">
        <f>'Raw Data'!HA76</f>
        <v>457500</v>
      </c>
      <c r="GN14" s="31">
        <f>'Raw Data'!HB76</f>
        <v>508000</v>
      </c>
      <c r="GO14" s="31">
        <f>'Raw Data'!HC76</f>
        <v>500000</v>
      </c>
      <c r="GP14" s="31">
        <f>'Raw Data'!HD76</f>
        <v>515000</v>
      </c>
      <c r="GQ14" s="31">
        <f>'Raw Data'!HE76</f>
        <v>449000</v>
      </c>
      <c r="GR14" s="31">
        <f>'Raw Data'!HF76</f>
        <v>469000</v>
      </c>
      <c r="GS14" s="31">
        <f>'Raw Data'!HG76</f>
        <v>507500</v>
      </c>
      <c r="GT14" s="31">
        <f>'Raw Data'!HH76</f>
        <v>510000</v>
      </c>
      <c r="GU14" s="31">
        <f>'Raw Data'!HI76</f>
        <v>522500</v>
      </c>
      <c r="GV14" s="31">
        <f>'Raw Data'!HJ76</f>
        <v>562000</v>
      </c>
      <c r="GW14" s="31">
        <f>'Raw Data'!HK76</f>
        <v>530300</v>
      </c>
      <c r="GX14" s="31">
        <f>'Raw Data'!HL76</f>
        <v>545000</v>
      </c>
      <c r="GY14" s="31">
        <f>'Raw Data'!HM76</f>
        <v>503750</v>
      </c>
      <c r="GZ14" s="31">
        <f>'Raw Data'!HN76</f>
        <v>526000</v>
      </c>
      <c r="HA14" s="31">
        <f>'Raw Data'!HO76</f>
        <v>525500</v>
      </c>
      <c r="HB14" s="31">
        <f>'Raw Data'!HP76</f>
        <v>546750</v>
      </c>
      <c r="HC14" s="31">
        <f>'Raw Data'!HQ76</f>
        <v>660000</v>
      </c>
      <c r="HD14" s="31">
        <f>'Raw Data'!HR76</f>
        <v>637000</v>
      </c>
      <c r="HE14" s="31">
        <f>'Raw Data'!HS76</f>
        <v>635000</v>
      </c>
      <c r="HF14" s="31">
        <f>'Raw Data'!HT76</f>
        <v>620000</v>
      </c>
      <c r="HG14" s="31">
        <f>'Raw Data'!HU76</f>
        <v>650000</v>
      </c>
      <c r="HH14" s="31">
        <f>'Raw Data'!HV76</f>
        <v>581000</v>
      </c>
      <c r="HI14" s="31">
        <f>'Raw Data'!HW76</f>
        <v>608000</v>
      </c>
      <c r="HJ14" s="31">
        <f>'Raw Data'!HX76</f>
        <v>549450</v>
      </c>
      <c r="HK14" s="31">
        <f>'Raw Data'!HY76</f>
        <v>635000</v>
      </c>
      <c r="HL14" s="31">
        <f>'Raw Data'!HZ76</f>
        <v>650000</v>
      </c>
      <c r="HM14" s="31">
        <f>'Raw Data'!IA76</f>
        <v>560000</v>
      </c>
      <c r="HN14" s="31">
        <f>'Raw Data'!IB76</f>
        <v>565000</v>
      </c>
      <c r="HO14" s="31">
        <f>'Raw Data'!IC76</f>
        <v>629900</v>
      </c>
      <c r="HP14" s="31">
        <f>'Raw Data'!ID76</f>
        <v>500000</v>
      </c>
      <c r="HQ14" s="31">
        <f>'Raw Data'!IE76</f>
        <v>573750</v>
      </c>
      <c r="HR14" s="31">
        <f>'Raw Data'!IF76</f>
        <v>585000</v>
      </c>
      <c r="HS14" s="31">
        <f>'Raw Data'!IG76</f>
        <v>590000</v>
      </c>
      <c r="HT14" s="31">
        <f>'Raw Data'!IH76</f>
        <v>627500</v>
      </c>
      <c r="HU14" s="31">
        <f>'Raw Data'!II76</f>
        <v>602450</v>
      </c>
      <c r="HV14" s="31">
        <f>'Raw Data'!IJ76</f>
        <v>534000</v>
      </c>
      <c r="HW14" s="31">
        <f>'Raw Data'!IK76</f>
        <v>0</v>
      </c>
      <c r="HX14" s="31">
        <f>'Raw Data'!IL76</f>
        <v>0</v>
      </c>
      <c r="HY14" s="31">
        <f>'Raw Data'!IM76</f>
        <v>0</v>
      </c>
      <c r="HZ14" s="31">
        <f>'Raw Data'!IN76</f>
        <v>0</v>
      </c>
      <c r="IA14" s="31">
        <f>'Raw Data'!IO76</f>
        <v>0</v>
      </c>
      <c r="IB14" s="31">
        <f>'Raw Data'!IP76</f>
        <v>0</v>
      </c>
      <c r="IC14" s="31">
        <f>'Raw Data'!IQ76</f>
        <v>0</v>
      </c>
      <c r="ID14" s="31">
        <f>'Raw Data'!IR76</f>
        <v>0</v>
      </c>
      <c r="IE14" s="31">
        <f>'Raw Data'!IS76</f>
        <v>0</v>
      </c>
      <c r="IF14" s="31">
        <f>'Raw Data'!IT76</f>
        <v>0</v>
      </c>
      <c r="IG14" s="31">
        <f>'Raw Data'!IU76</f>
        <v>0</v>
      </c>
      <c r="IH14" s="31">
        <f>'Raw Data'!IV76</f>
        <v>0</v>
      </c>
      <c r="II14" s="31">
        <f>'Raw Data'!IW76</f>
        <v>0</v>
      </c>
      <c r="IJ14" s="31">
        <f>'Raw Data'!IX76</f>
        <v>0</v>
      </c>
      <c r="IK14" s="31">
        <f>'Raw Data'!IY76</f>
        <v>0</v>
      </c>
      <c r="IL14" s="31">
        <f>'Raw Data'!IZ76</f>
        <v>0</v>
      </c>
      <c r="IM14" s="31">
        <f>'Raw Data'!JA76</f>
        <v>0</v>
      </c>
      <c r="IN14" s="31">
        <f>'Raw Data'!JB76</f>
        <v>0</v>
      </c>
      <c r="IO14" s="31">
        <f>'Raw Data'!JC76</f>
        <v>0</v>
      </c>
      <c r="IP14" s="31">
        <f>'Raw Data'!JD76</f>
        <v>0</v>
      </c>
      <c r="IQ14" s="31">
        <f>'Raw Data'!JE76</f>
        <v>0</v>
      </c>
      <c r="IR14" s="31">
        <f>'Raw Data'!JF76</f>
        <v>0</v>
      </c>
      <c r="IS14" s="31">
        <f>'Raw Data'!JG76</f>
        <v>0</v>
      </c>
      <c r="IT14" s="31">
        <f>'Raw Data'!JH76</f>
        <v>0</v>
      </c>
      <c r="IU14" s="31">
        <f>'Raw Data'!JI76</f>
        <v>0</v>
      </c>
      <c r="IV14" s="31">
        <f>'Raw Data'!JJ76</f>
        <v>0</v>
      </c>
      <c r="IW14" s="31">
        <f>'Raw Data'!JK76</f>
        <v>0</v>
      </c>
      <c r="IX14" s="31">
        <f>'Raw Data'!JL76</f>
        <v>0</v>
      </c>
    </row>
    <row r="15" spans="1:258" ht="14.25" customHeight="1" x14ac:dyDescent="0.35">
      <c r="A15" s="13" t="s">
        <v>90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>
        <f>'Raw Data'!BG74</f>
        <v>83</v>
      </c>
      <c r="AT15" s="10">
        <f>'Raw Data'!BH74</f>
        <v>77</v>
      </c>
      <c r="AU15" s="10">
        <f>'Raw Data'!BI74</f>
        <v>97</v>
      </c>
      <c r="AV15" s="10">
        <f>'Raw Data'!BJ74</f>
        <v>94</v>
      </c>
      <c r="AW15" s="10">
        <f>'Raw Data'!BK74</f>
        <v>77</v>
      </c>
      <c r="AX15" s="10">
        <f>'Raw Data'!BL74</f>
        <v>83</v>
      </c>
      <c r="AY15" s="10">
        <f>'Raw Data'!BM74</f>
        <v>77</v>
      </c>
      <c r="AZ15" s="10">
        <f>'Raw Data'!BN74</f>
        <v>77</v>
      </c>
      <c r="BA15" s="10">
        <f>'Raw Data'!BO74</f>
        <v>52</v>
      </c>
      <c r="BB15" s="10">
        <f>'Raw Data'!BP74</f>
        <v>65</v>
      </c>
      <c r="BC15" s="10">
        <f>'Raw Data'!BQ74</f>
        <v>39</v>
      </c>
      <c r="BD15" s="10">
        <f>'Raw Data'!BR74</f>
        <v>60</v>
      </c>
      <c r="BE15" s="10">
        <f>'Raw Data'!BS74</f>
        <v>80</v>
      </c>
      <c r="BF15" s="10">
        <f>'Raw Data'!BT74</f>
        <v>75</v>
      </c>
      <c r="BG15" s="10">
        <f>'Raw Data'!BU74</f>
        <v>96</v>
      </c>
      <c r="BH15" s="10">
        <f>'Raw Data'!BV74</f>
        <v>101</v>
      </c>
      <c r="BI15" s="10">
        <f>'Raw Data'!BW74</f>
        <v>91</v>
      </c>
      <c r="BJ15" s="10">
        <f>'Raw Data'!BX74</f>
        <v>88</v>
      </c>
      <c r="BK15" s="10">
        <f>'Raw Data'!BY74</f>
        <v>86</v>
      </c>
      <c r="BL15" s="10">
        <f>'Raw Data'!BZ74</f>
        <v>84</v>
      </c>
      <c r="BM15" s="10">
        <f>'Raw Data'!CA74</f>
        <v>90</v>
      </c>
      <c r="BN15" s="10">
        <f>'Raw Data'!CB74</f>
        <v>86</v>
      </c>
      <c r="BO15" s="10">
        <f>'Raw Data'!CC74</f>
        <v>85</v>
      </c>
      <c r="BP15" s="10">
        <f>'Raw Data'!CD74</f>
        <v>66</v>
      </c>
      <c r="BQ15" s="10">
        <f>'Raw Data'!CE74</f>
        <v>102</v>
      </c>
      <c r="BR15" s="10">
        <f>'Raw Data'!CF74</f>
        <v>105</v>
      </c>
      <c r="BS15" s="10">
        <f>'Raw Data'!CG74</f>
        <v>122</v>
      </c>
      <c r="BT15" s="10">
        <f>'Raw Data'!CH74</f>
        <v>121</v>
      </c>
      <c r="BU15" s="10">
        <f>'Raw Data'!CI74</f>
        <v>98</v>
      </c>
      <c r="BV15" s="10">
        <f>'Raw Data'!CJ74</f>
        <v>91</v>
      </c>
      <c r="BW15" s="10">
        <f>'Raw Data'!CK74</f>
        <v>94</v>
      </c>
      <c r="BX15" s="10">
        <f>'Raw Data'!CL74</f>
        <v>100</v>
      </c>
      <c r="BY15" s="10">
        <f>'Raw Data'!CM74</f>
        <v>90</v>
      </c>
      <c r="BZ15" s="10">
        <f>'Raw Data'!CN74</f>
        <v>112</v>
      </c>
      <c r="CA15" s="10">
        <f>'Raw Data'!CO74</f>
        <v>72</v>
      </c>
      <c r="CB15" s="10">
        <f>'Raw Data'!CP74</f>
        <v>78</v>
      </c>
      <c r="CC15" s="10">
        <f>'Raw Data'!CQ74</f>
        <v>112</v>
      </c>
      <c r="CD15" s="10">
        <f>'Raw Data'!CR74</f>
        <v>123</v>
      </c>
      <c r="CE15" s="10">
        <f>'Raw Data'!CS74</f>
        <v>111</v>
      </c>
      <c r="CF15" s="10">
        <f>'Raw Data'!CT74</f>
        <v>127</v>
      </c>
      <c r="CG15" s="10">
        <f>'Raw Data'!CU74</f>
        <v>101</v>
      </c>
      <c r="CH15" s="10">
        <f>'Raw Data'!CV74</f>
        <v>93</v>
      </c>
      <c r="CI15" s="10">
        <f>'Raw Data'!CW74</f>
        <v>99</v>
      </c>
      <c r="CJ15" s="10">
        <f>'Raw Data'!CX74</f>
        <v>93</v>
      </c>
      <c r="CK15" s="10">
        <f>'Raw Data'!CY74</f>
        <v>61</v>
      </c>
      <c r="CL15" s="10">
        <f>'Raw Data'!CZ74</f>
        <v>89</v>
      </c>
      <c r="CM15" s="10">
        <f>'Raw Data'!DA74</f>
        <v>81</v>
      </c>
      <c r="CN15" s="10">
        <f>'Raw Data'!DB74</f>
        <v>97</v>
      </c>
      <c r="CO15" s="10">
        <f>'Raw Data'!DC74</f>
        <v>149</v>
      </c>
      <c r="CP15" s="10">
        <f>'Raw Data'!DD74</f>
        <v>118</v>
      </c>
      <c r="CQ15" s="10">
        <f>'Raw Data'!DE74</f>
        <v>140</v>
      </c>
      <c r="CR15" s="10">
        <f>'Raw Data'!DF74</f>
        <v>123</v>
      </c>
      <c r="CS15" s="10">
        <f>'Raw Data'!DG74</f>
        <v>102</v>
      </c>
      <c r="CT15" s="10">
        <f>'Raw Data'!DH74</f>
        <v>114</v>
      </c>
      <c r="CU15" s="10">
        <f>'Raw Data'!DI74</f>
        <v>125</v>
      </c>
      <c r="CV15" s="10">
        <f>'Raw Data'!DJ74</f>
        <v>117</v>
      </c>
      <c r="CW15" s="10">
        <f>'Raw Data'!DK74</f>
        <v>109</v>
      </c>
      <c r="CX15" s="10">
        <f>'Raw Data'!DL74</f>
        <v>93</v>
      </c>
      <c r="CY15" s="10">
        <f>'Raw Data'!DM74</f>
        <v>77</v>
      </c>
      <c r="CZ15" s="10">
        <f>'Raw Data'!DN74</f>
        <v>79</v>
      </c>
      <c r="DA15" s="10">
        <f>'Raw Data'!DO74</f>
        <v>121</v>
      </c>
      <c r="DB15" s="10">
        <f>'Raw Data'!DP74</f>
        <v>155</v>
      </c>
      <c r="DC15" s="10">
        <f>'Raw Data'!DQ74</f>
        <v>140</v>
      </c>
      <c r="DD15" s="10">
        <f>'Raw Data'!DR74</f>
        <v>135</v>
      </c>
      <c r="DE15" s="10">
        <f>'Raw Data'!DS74</f>
        <v>143</v>
      </c>
      <c r="DF15" s="10">
        <f>'Raw Data'!DT74</f>
        <v>114</v>
      </c>
      <c r="DG15" s="10">
        <f>'Raw Data'!DU74</f>
        <v>105</v>
      </c>
      <c r="DH15" s="10">
        <f>'Raw Data'!DV74</f>
        <v>99</v>
      </c>
      <c r="DI15" s="10">
        <f>'Raw Data'!DW74</f>
        <v>95</v>
      </c>
      <c r="DJ15" s="10">
        <f>'Raw Data'!DX74</f>
        <v>114</v>
      </c>
      <c r="DK15" s="10">
        <f>'Raw Data'!DY74</f>
        <v>89</v>
      </c>
      <c r="DL15" s="10">
        <f>'Raw Data'!DZ74</f>
        <v>75</v>
      </c>
      <c r="DM15" s="10">
        <f>'Raw Data'!EA74</f>
        <v>92</v>
      </c>
      <c r="DN15" s="10">
        <f>'Raw Data'!EB74</f>
        <v>120</v>
      </c>
      <c r="DO15" s="10">
        <f>'Raw Data'!EC74</f>
        <v>167</v>
      </c>
      <c r="DP15" s="10">
        <f>'Raw Data'!ED74</f>
        <v>133</v>
      </c>
      <c r="DQ15" s="10">
        <f>'Raw Data'!EE74</f>
        <v>102</v>
      </c>
      <c r="DR15" s="10">
        <f>'Raw Data'!EF74</f>
        <v>88</v>
      </c>
      <c r="DS15" s="10">
        <f>'Raw Data'!EG74</f>
        <v>132</v>
      </c>
      <c r="DT15" s="10">
        <f>'Raw Data'!EH74</f>
        <v>128</v>
      </c>
      <c r="DU15" s="10">
        <f>'Raw Data'!EI74</f>
        <v>100</v>
      </c>
      <c r="DV15" s="10">
        <f>'Raw Data'!EJ74</f>
        <v>144</v>
      </c>
      <c r="DW15" s="10">
        <f>'Raw Data'!EK74</f>
        <v>86</v>
      </c>
      <c r="DX15" s="10">
        <f>'Raw Data'!EL74</f>
        <v>94</v>
      </c>
      <c r="DY15" s="10">
        <f>'Raw Data'!EM74</f>
        <v>110</v>
      </c>
      <c r="DZ15" s="10">
        <f>'Raw Data'!EN74</f>
        <v>140</v>
      </c>
      <c r="EA15" s="10">
        <f>'Raw Data'!EO74</f>
        <v>177</v>
      </c>
      <c r="EB15" s="10">
        <f>'Raw Data'!EP74</f>
        <v>155</v>
      </c>
      <c r="EC15" s="10">
        <f>'Raw Data'!EQ74</f>
        <v>152</v>
      </c>
      <c r="ED15" s="10">
        <f>'Raw Data'!ER74</f>
        <v>122</v>
      </c>
      <c r="EE15" s="10">
        <f>'Raw Data'!ES74</f>
        <v>120</v>
      </c>
      <c r="EF15" s="10">
        <f>'Raw Data'!ET74</f>
        <v>128</v>
      </c>
      <c r="EG15" s="10">
        <f>'Raw Data'!EU74</f>
        <v>124</v>
      </c>
      <c r="EH15" s="10">
        <f>'Raw Data'!EV74</f>
        <v>131</v>
      </c>
      <c r="EI15" s="10">
        <f>'Raw Data'!EW74</f>
        <v>97</v>
      </c>
      <c r="EJ15" s="10">
        <f>'Raw Data'!EX74</f>
        <v>77</v>
      </c>
      <c r="EK15" s="10">
        <f>'Raw Data'!EY74</f>
        <v>115</v>
      </c>
      <c r="EL15" s="10">
        <f>'Raw Data'!EZ74</f>
        <v>138</v>
      </c>
      <c r="EM15" s="10">
        <f>'Raw Data'!FA74</f>
        <v>153</v>
      </c>
      <c r="EN15" s="10">
        <f>'Raw Data'!FB74</f>
        <v>155</v>
      </c>
      <c r="EO15" s="10">
        <f>'Raw Data'!FC74</f>
        <v>135</v>
      </c>
      <c r="EP15" s="10">
        <f>'Raw Data'!FD74</f>
        <v>127</v>
      </c>
      <c r="EQ15" s="10">
        <f>'Raw Data'!FE74</f>
        <v>134</v>
      </c>
      <c r="ER15" s="10">
        <f>'Raw Data'!FF74</f>
        <v>125</v>
      </c>
      <c r="ES15" s="10">
        <f>'Raw Data'!FG74</f>
        <v>119</v>
      </c>
      <c r="ET15" s="10">
        <f>'Raw Data'!FH74</f>
        <v>157</v>
      </c>
      <c r="EU15" s="10">
        <f>'Raw Data'!FI74</f>
        <v>99</v>
      </c>
      <c r="EV15" s="10">
        <f>'Raw Data'!FJ74</f>
        <v>114</v>
      </c>
      <c r="EW15" s="10">
        <f>'Raw Data'!FK74</f>
        <v>159</v>
      </c>
      <c r="EX15" s="10">
        <f>'Raw Data'!FL74</f>
        <v>155</v>
      </c>
      <c r="EY15" s="10">
        <f>'Raw Data'!FM74</f>
        <v>170</v>
      </c>
      <c r="EZ15" s="10">
        <f>'Raw Data'!FN74</f>
        <v>189</v>
      </c>
      <c r="FA15" s="10">
        <f>'Raw Data'!FO74</f>
        <v>113</v>
      </c>
      <c r="FB15" s="10">
        <f>'Raw Data'!FP74</f>
        <v>134</v>
      </c>
      <c r="FC15" s="10">
        <f>'Raw Data'!FQ74</f>
        <v>146</v>
      </c>
      <c r="FD15" s="10">
        <f>'Raw Data'!FR74</f>
        <v>142</v>
      </c>
      <c r="FE15" s="10">
        <f>'Raw Data'!FS74</f>
        <v>141</v>
      </c>
      <c r="FF15" s="10">
        <f>'Raw Data'!FT74</f>
        <v>146</v>
      </c>
      <c r="FG15" s="10">
        <f>'Raw Data'!FU74</f>
        <v>100</v>
      </c>
      <c r="FH15" s="10">
        <f>'Raw Data'!FV74</f>
        <v>79</v>
      </c>
      <c r="FI15" s="10">
        <f>'Raw Data'!FW74</f>
        <v>159</v>
      </c>
      <c r="FJ15" s="10">
        <f>'Raw Data'!FX74</f>
        <v>154</v>
      </c>
      <c r="FK15" s="10">
        <f>'Raw Data'!FY74</f>
        <v>189</v>
      </c>
      <c r="FL15" s="10">
        <f>'Raw Data'!FZ74</f>
        <v>161</v>
      </c>
      <c r="FM15" s="10">
        <f>'Raw Data'!GA74</f>
        <v>146</v>
      </c>
      <c r="FN15" s="10">
        <f>'Raw Data'!GB74</f>
        <v>156</v>
      </c>
      <c r="FO15" s="10">
        <f>'Raw Data'!GC74</f>
        <v>118</v>
      </c>
      <c r="FP15" s="10">
        <f>'Raw Data'!GD74</f>
        <v>154</v>
      </c>
      <c r="FQ15" s="10">
        <f>'Raw Data'!GE74</f>
        <v>121</v>
      </c>
      <c r="FR15" s="10">
        <f>'Raw Data'!GF74</f>
        <v>142</v>
      </c>
      <c r="FS15" s="10">
        <f>'Raw Data'!GG74</f>
        <v>105</v>
      </c>
      <c r="FT15" s="10">
        <f>'Raw Data'!GH74</f>
        <v>104</v>
      </c>
      <c r="FU15" s="10">
        <f>'Raw Data'!GI74</f>
        <v>158</v>
      </c>
      <c r="FV15" s="10">
        <f>'Raw Data'!GJ74</f>
        <v>170</v>
      </c>
      <c r="FW15" s="10">
        <f>'Raw Data'!GK74</f>
        <v>188</v>
      </c>
      <c r="FX15" s="10">
        <f>'Raw Data'!GL74</f>
        <v>166</v>
      </c>
      <c r="FY15" s="10">
        <f>'Raw Data'!GM74</f>
        <v>156</v>
      </c>
      <c r="FZ15" s="10">
        <f>'Raw Data'!GN74</f>
        <v>171</v>
      </c>
      <c r="GA15" s="10">
        <f>'Raw Data'!GO74</f>
        <v>138</v>
      </c>
      <c r="GB15" s="10">
        <f>'Raw Data'!GP74</f>
        <v>162</v>
      </c>
      <c r="GC15" s="10">
        <f>'Raw Data'!GQ74</f>
        <v>174</v>
      </c>
      <c r="GD15" s="10">
        <f>'Raw Data'!GR74</f>
        <v>146</v>
      </c>
      <c r="GE15" s="10">
        <f>'Raw Data'!GS74</f>
        <v>125</v>
      </c>
      <c r="GF15" s="10">
        <f>'Raw Data'!GT74</f>
        <v>126</v>
      </c>
      <c r="GG15" s="10">
        <f>'Raw Data'!GU74</f>
        <v>175</v>
      </c>
      <c r="GH15" s="10">
        <f>'Raw Data'!GV74</f>
        <v>131</v>
      </c>
      <c r="GI15" s="10">
        <f>'Raw Data'!GW74</f>
        <v>128</v>
      </c>
      <c r="GJ15" s="10">
        <f>'Raw Data'!GX74</f>
        <v>175</v>
      </c>
      <c r="GK15" s="10">
        <f>'Raw Data'!GY74</f>
        <v>327</v>
      </c>
      <c r="GL15" s="10">
        <f>'Raw Data'!GZ74</f>
        <v>262</v>
      </c>
      <c r="GM15" s="10">
        <f>'Raw Data'!HA74</f>
        <v>306</v>
      </c>
      <c r="GN15" s="10">
        <f>'Raw Data'!HB74</f>
        <v>314</v>
      </c>
      <c r="GO15" s="10">
        <f>'Raw Data'!HC74</f>
        <v>272</v>
      </c>
      <c r="GP15" s="10">
        <f>'Raw Data'!HD74</f>
        <v>265</v>
      </c>
      <c r="GQ15" s="10">
        <f>'Raw Data'!HE74</f>
        <v>233</v>
      </c>
      <c r="GR15" s="10">
        <f>'Raw Data'!HF74</f>
        <v>203</v>
      </c>
      <c r="GS15" s="10">
        <f>'Raw Data'!HG74</f>
        <v>316</v>
      </c>
      <c r="GT15" s="10">
        <f>'Raw Data'!HH74</f>
        <v>295</v>
      </c>
      <c r="GU15" s="10">
        <f>'Raw Data'!HI74</f>
        <v>278</v>
      </c>
      <c r="GV15" s="10">
        <f>'Raw Data'!HJ74</f>
        <v>292</v>
      </c>
      <c r="GW15" s="10">
        <f>'Raw Data'!HK74</f>
        <v>220</v>
      </c>
      <c r="GX15" s="10">
        <f>'Raw Data'!HL74</f>
        <v>199</v>
      </c>
      <c r="GY15" s="10">
        <f>'Raw Data'!HM74</f>
        <v>192</v>
      </c>
      <c r="GZ15" s="10">
        <f>'Raw Data'!HN74</f>
        <v>205</v>
      </c>
      <c r="HA15" s="10">
        <f>'Raw Data'!HO74</f>
        <v>228</v>
      </c>
      <c r="HB15" s="10">
        <f>'Raw Data'!HP74</f>
        <v>214</v>
      </c>
      <c r="HC15" s="10">
        <f>'Raw Data'!HQ74</f>
        <v>197</v>
      </c>
      <c r="HD15" s="10">
        <f>'Raw Data'!HR74</f>
        <v>150</v>
      </c>
      <c r="HE15" s="10">
        <f>'Raw Data'!HS74</f>
        <v>255</v>
      </c>
      <c r="HF15" s="10">
        <f>'Raw Data'!HT74</f>
        <v>226</v>
      </c>
      <c r="HG15" s="10">
        <f>'Raw Data'!HU74</f>
        <v>217</v>
      </c>
      <c r="HH15" s="10">
        <f>'Raw Data'!HV74</f>
        <v>203</v>
      </c>
      <c r="HI15" s="10">
        <f>'Raw Data'!HW74</f>
        <v>145</v>
      </c>
      <c r="HJ15" s="10">
        <f>'Raw Data'!HX74</f>
        <v>164</v>
      </c>
      <c r="HK15" s="10">
        <f>'Raw Data'!HY74</f>
        <v>143</v>
      </c>
      <c r="HL15" s="10">
        <f>'Raw Data'!HZ74</f>
        <v>143</v>
      </c>
      <c r="HM15" s="10">
        <f>'Raw Data'!IA74</f>
        <v>137</v>
      </c>
      <c r="HN15" s="10">
        <f>'Raw Data'!IB74</f>
        <v>102</v>
      </c>
      <c r="HO15" s="10">
        <f>'Raw Data'!IC74</f>
        <v>79</v>
      </c>
      <c r="HP15" s="10">
        <f>'Raw Data'!ID74</f>
        <v>106</v>
      </c>
      <c r="HQ15" s="10">
        <f>'Raw Data'!IE74</f>
        <v>162</v>
      </c>
      <c r="HR15" s="10">
        <f>'Raw Data'!IF74</f>
        <v>133</v>
      </c>
      <c r="HS15" s="10">
        <f>'Raw Data'!IG74</f>
        <v>149</v>
      </c>
      <c r="HT15" s="10">
        <f>'Raw Data'!IH74</f>
        <v>162</v>
      </c>
      <c r="HU15" s="10">
        <f>'Raw Data'!II74</f>
        <v>102</v>
      </c>
      <c r="HV15" s="10">
        <f>'Raw Data'!IJ74</f>
        <v>108</v>
      </c>
      <c r="HW15" s="10">
        <f>'Raw Data'!IK74</f>
        <v>0</v>
      </c>
      <c r="HX15" s="10">
        <f>'Raw Data'!IL74</f>
        <v>0</v>
      </c>
      <c r="HY15" s="10">
        <f>'Raw Data'!IM74</f>
        <v>0</v>
      </c>
      <c r="HZ15" s="10">
        <f>'Raw Data'!IN74</f>
        <v>0</v>
      </c>
      <c r="IA15" s="10">
        <f>'Raw Data'!IO74</f>
        <v>0</v>
      </c>
      <c r="IB15" s="10">
        <f>'Raw Data'!IP74</f>
        <v>0</v>
      </c>
      <c r="IC15" s="10">
        <f>'Raw Data'!IQ74</f>
        <v>0</v>
      </c>
      <c r="ID15" s="10">
        <f>'Raw Data'!IR74</f>
        <v>0</v>
      </c>
      <c r="IE15" s="10">
        <f>'Raw Data'!IS74</f>
        <v>0</v>
      </c>
      <c r="IF15" s="10">
        <f>'Raw Data'!IT74</f>
        <v>0</v>
      </c>
      <c r="IG15" s="10">
        <f>'Raw Data'!IU74</f>
        <v>0</v>
      </c>
      <c r="IH15" s="10">
        <f>'Raw Data'!IV74</f>
        <v>0</v>
      </c>
      <c r="II15" s="10">
        <f>'Raw Data'!IW74</f>
        <v>0</v>
      </c>
      <c r="IJ15" s="10">
        <f>'Raw Data'!IX74</f>
        <v>0</v>
      </c>
      <c r="IK15" s="10">
        <f>'Raw Data'!IY74</f>
        <v>0</v>
      </c>
      <c r="IL15" s="10">
        <f>'Raw Data'!IZ74</f>
        <v>0</v>
      </c>
      <c r="IM15" s="10">
        <f>'Raw Data'!JA74</f>
        <v>0</v>
      </c>
      <c r="IN15" s="10">
        <f>'Raw Data'!JB74</f>
        <v>0</v>
      </c>
      <c r="IO15" s="10">
        <f>'Raw Data'!JC74</f>
        <v>0</v>
      </c>
      <c r="IP15" s="10">
        <f>'Raw Data'!JD74</f>
        <v>0</v>
      </c>
      <c r="IQ15" s="10">
        <f>'Raw Data'!JE74</f>
        <v>0</v>
      </c>
      <c r="IR15" s="10">
        <f>'Raw Data'!JF74</f>
        <v>0</v>
      </c>
      <c r="IS15" s="10">
        <f>'Raw Data'!JG74</f>
        <v>0</v>
      </c>
      <c r="IT15" s="10">
        <f>'Raw Data'!JH74</f>
        <v>0</v>
      </c>
      <c r="IU15" s="10">
        <f>'Raw Data'!JI74</f>
        <v>0</v>
      </c>
      <c r="IV15" s="10">
        <f>'Raw Data'!JJ74</f>
        <v>0</v>
      </c>
      <c r="IW15" s="10">
        <f>'Raw Data'!JK74</f>
        <v>0</v>
      </c>
      <c r="IX15" s="10">
        <f>'Raw Data'!JL74</f>
        <v>0</v>
      </c>
    </row>
    <row r="16" spans="1:258" ht="14.25" customHeight="1" x14ac:dyDescent="0.35">
      <c r="A16" s="4"/>
    </row>
    <row r="17" spans="1:258" ht="14.25" customHeight="1" x14ac:dyDescent="0.35">
      <c r="A17" s="13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2">
        <f t="shared" ref="AS17:GQ17" si="3">AS1</f>
        <v>39510</v>
      </c>
      <c r="AT17" s="12">
        <f t="shared" si="3"/>
        <v>39539</v>
      </c>
      <c r="AU17" s="12">
        <f t="shared" si="3"/>
        <v>39569</v>
      </c>
      <c r="AV17" s="12">
        <f t="shared" si="3"/>
        <v>39600</v>
      </c>
      <c r="AW17" s="12">
        <f t="shared" si="3"/>
        <v>39630</v>
      </c>
      <c r="AX17" s="12">
        <f t="shared" si="3"/>
        <v>39661</v>
      </c>
      <c r="AY17" s="12">
        <f t="shared" si="3"/>
        <v>39692</v>
      </c>
      <c r="AZ17" s="12">
        <f t="shared" si="3"/>
        <v>39729</v>
      </c>
      <c r="BA17" s="12">
        <f t="shared" si="3"/>
        <v>39766</v>
      </c>
      <c r="BB17" s="12">
        <f t="shared" si="3"/>
        <v>39803</v>
      </c>
      <c r="BC17" s="12">
        <f t="shared" si="3"/>
        <v>39840</v>
      </c>
      <c r="BD17" s="12">
        <f t="shared" si="3"/>
        <v>39853</v>
      </c>
      <c r="BE17" s="12">
        <f t="shared" si="3"/>
        <v>39881</v>
      </c>
      <c r="BF17" s="12">
        <f t="shared" si="3"/>
        <v>39912</v>
      </c>
      <c r="BG17" s="12">
        <f t="shared" si="3"/>
        <v>39942</v>
      </c>
      <c r="BH17" s="12">
        <f t="shared" si="3"/>
        <v>39973</v>
      </c>
      <c r="BI17" s="12">
        <f t="shared" si="3"/>
        <v>40003</v>
      </c>
      <c r="BJ17" s="12">
        <f t="shared" si="3"/>
        <v>40034</v>
      </c>
      <c r="BK17" s="12">
        <f t="shared" si="3"/>
        <v>40065</v>
      </c>
      <c r="BL17" s="12">
        <f t="shared" si="3"/>
        <v>40095</v>
      </c>
      <c r="BM17" s="12">
        <f t="shared" si="3"/>
        <v>40126</v>
      </c>
      <c r="BN17" s="12">
        <f t="shared" si="3"/>
        <v>40156</v>
      </c>
      <c r="BO17" s="12">
        <f t="shared" si="3"/>
        <v>40187</v>
      </c>
      <c r="BP17" s="12">
        <f t="shared" si="3"/>
        <v>40218</v>
      </c>
      <c r="BQ17" s="12">
        <f t="shared" si="3"/>
        <v>40246</v>
      </c>
      <c r="BR17" s="12">
        <f t="shared" si="3"/>
        <v>40277</v>
      </c>
      <c r="BS17" s="12">
        <f t="shared" si="3"/>
        <v>40307</v>
      </c>
      <c r="BT17" s="12">
        <f t="shared" si="3"/>
        <v>40338</v>
      </c>
      <c r="BU17" s="12">
        <f t="shared" si="3"/>
        <v>40368</v>
      </c>
      <c r="BV17" s="12">
        <f t="shared" si="3"/>
        <v>40399</v>
      </c>
      <c r="BW17" s="12">
        <f t="shared" si="3"/>
        <v>40430</v>
      </c>
      <c r="BX17" s="12">
        <f t="shared" si="3"/>
        <v>40460</v>
      </c>
      <c r="BY17" s="12">
        <f t="shared" si="3"/>
        <v>40491</v>
      </c>
      <c r="BZ17" s="12">
        <f t="shared" si="3"/>
        <v>40521</v>
      </c>
      <c r="CA17" s="12">
        <f t="shared" si="3"/>
        <v>40552</v>
      </c>
      <c r="CB17" s="12">
        <f t="shared" si="3"/>
        <v>40583</v>
      </c>
      <c r="CC17" s="12">
        <f t="shared" si="3"/>
        <v>40611</v>
      </c>
      <c r="CD17" s="12">
        <f t="shared" si="3"/>
        <v>40642</v>
      </c>
      <c r="CE17" s="12">
        <f t="shared" si="3"/>
        <v>40672</v>
      </c>
      <c r="CF17" s="12">
        <f t="shared" si="3"/>
        <v>40703</v>
      </c>
      <c r="CG17" s="12">
        <f t="shared" si="3"/>
        <v>40733</v>
      </c>
      <c r="CH17" s="12">
        <f t="shared" si="3"/>
        <v>40764</v>
      </c>
      <c r="CI17" s="12">
        <f t="shared" si="3"/>
        <v>40795</v>
      </c>
      <c r="CJ17" s="12">
        <f t="shared" si="3"/>
        <v>40825</v>
      </c>
      <c r="CK17" s="12">
        <f t="shared" si="3"/>
        <v>40856</v>
      </c>
      <c r="CL17" s="12">
        <f t="shared" si="3"/>
        <v>40886</v>
      </c>
      <c r="CM17" s="12">
        <f t="shared" si="3"/>
        <v>40917</v>
      </c>
      <c r="CN17" s="12">
        <f t="shared" si="3"/>
        <v>40948</v>
      </c>
      <c r="CO17" s="12">
        <f t="shared" si="3"/>
        <v>40977</v>
      </c>
      <c r="CP17" s="12">
        <f t="shared" si="3"/>
        <v>41008</v>
      </c>
      <c r="CQ17" s="12">
        <f t="shared" si="3"/>
        <v>41038</v>
      </c>
      <c r="CR17" s="12">
        <f t="shared" si="3"/>
        <v>41069</v>
      </c>
      <c r="CS17" s="12">
        <f t="shared" si="3"/>
        <v>41099</v>
      </c>
      <c r="CT17" s="12">
        <f t="shared" si="3"/>
        <v>41130</v>
      </c>
      <c r="CU17" s="12">
        <f t="shared" si="3"/>
        <v>41161</v>
      </c>
      <c r="CV17" s="12">
        <f t="shared" si="3"/>
        <v>41191</v>
      </c>
      <c r="CW17" s="12">
        <f t="shared" si="3"/>
        <v>41222</v>
      </c>
      <c r="CX17" s="12">
        <f t="shared" si="3"/>
        <v>41252</v>
      </c>
      <c r="CY17" s="12">
        <f t="shared" si="3"/>
        <v>41283</v>
      </c>
      <c r="CZ17" s="12">
        <f t="shared" si="3"/>
        <v>41314</v>
      </c>
      <c r="DA17" s="12">
        <f t="shared" si="3"/>
        <v>41342</v>
      </c>
      <c r="DB17" s="12">
        <f t="shared" si="3"/>
        <v>41373</v>
      </c>
      <c r="DC17" s="12">
        <f t="shared" si="3"/>
        <v>41403</v>
      </c>
      <c r="DD17" s="12">
        <f t="shared" si="3"/>
        <v>41434</v>
      </c>
      <c r="DE17" s="12">
        <f t="shared" si="3"/>
        <v>41464</v>
      </c>
      <c r="DF17" s="12">
        <f t="shared" si="3"/>
        <v>41495</v>
      </c>
      <c r="DG17" s="12">
        <f t="shared" si="3"/>
        <v>41526</v>
      </c>
      <c r="DH17" s="12">
        <f t="shared" si="3"/>
        <v>41556</v>
      </c>
      <c r="DI17" s="12">
        <f t="shared" si="3"/>
        <v>41587</v>
      </c>
      <c r="DJ17" s="12">
        <f t="shared" si="3"/>
        <v>41617</v>
      </c>
      <c r="DK17" s="12">
        <f t="shared" si="3"/>
        <v>41648</v>
      </c>
      <c r="DL17" s="12">
        <f t="shared" si="3"/>
        <v>41679</v>
      </c>
      <c r="DM17" s="12">
        <f t="shared" si="3"/>
        <v>41707</v>
      </c>
      <c r="DN17" s="12">
        <f t="shared" si="3"/>
        <v>41738</v>
      </c>
      <c r="DO17" s="12">
        <f t="shared" si="3"/>
        <v>41768</v>
      </c>
      <c r="DP17" s="12">
        <f t="shared" si="3"/>
        <v>41799</v>
      </c>
      <c r="DQ17" s="12">
        <f t="shared" si="3"/>
        <v>41829</v>
      </c>
      <c r="DR17" s="12">
        <f t="shared" si="3"/>
        <v>41860</v>
      </c>
      <c r="DS17" s="12">
        <f t="shared" si="3"/>
        <v>41891</v>
      </c>
      <c r="DT17" s="12">
        <f t="shared" si="3"/>
        <v>41921</v>
      </c>
      <c r="DU17" s="12">
        <f t="shared" si="3"/>
        <v>41952</v>
      </c>
      <c r="DV17" s="12">
        <f t="shared" si="3"/>
        <v>41982</v>
      </c>
      <c r="DW17" s="12">
        <f t="shared" si="3"/>
        <v>42013</v>
      </c>
      <c r="DX17" s="12">
        <f t="shared" si="3"/>
        <v>42044</v>
      </c>
      <c r="DY17" s="12">
        <f t="shared" si="3"/>
        <v>42072</v>
      </c>
      <c r="DZ17" s="12">
        <f t="shared" si="3"/>
        <v>42103</v>
      </c>
      <c r="EA17" s="12">
        <f t="shared" si="3"/>
        <v>42133</v>
      </c>
      <c r="EB17" s="12">
        <f t="shared" si="3"/>
        <v>42164</v>
      </c>
      <c r="EC17" s="12">
        <f t="shared" si="3"/>
        <v>42194</v>
      </c>
      <c r="ED17" s="12">
        <f t="shared" si="3"/>
        <v>42225</v>
      </c>
      <c r="EE17" s="12">
        <f t="shared" si="3"/>
        <v>42256</v>
      </c>
      <c r="EF17" s="12">
        <f t="shared" si="3"/>
        <v>42286</v>
      </c>
      <c r="EG17" s="12">
        <f t="shared" si="3"/>
        <v>42317</v>
      </c>
      <c r="EH17" s="12">
        <f t="shared" si="3"/>
        <v>42347</v>
      </c>
      <c r="EI17" s="12">
        <f t="shared" si="3"/>
        <v>42378</v>
      </c>
      <c r="EJ17" s="12">
        <f t="shared" si="3"/>
        <v>42409</v>
      </c>
      <c r="EK17" s="12">
        <f t="shared" si="3"/>
        <v>42438</v>
      </c>
      <c r="EL17" s="12">
        <f t="shared" si="3"/>
        <v>42469</v>
      </c>
      <c r="EM17" s="12">
        <f t="shared" si="3"/>
        <v>42499</v>
      </c>
      <c r="EN17" s="12">
        <f t="shared" si="3"/>
        <v>42530</v>
      </c>
      <c r="EO17" s="12">
        <f t="shared" si="3"/>
        <v>42560</v>
      </c>
      <c r="EP17" s="12">
        <f t="shared" si="3"/>
        <v>42591</v>
      </c>
      <c r="EQ17" s="12">
        <f t="shared" si="3"/>
        <v>42622</v>
      </c>
      <c r="ER17" s="12">
        <f t="shared" si="3"/>
        <v>42652</v>
      </c>
      <c r="ES17" s="12">
        <f t="shared" si="3"/>
        <v>42683</v>
      </c>
      <c r="ET17" s="12">
        <f t="shared" si="3"/>
        <v>42713</v>
      </c>
      <c r="EU17" s="12">
        <f t="shared" si="3"/>
        <v>42744</v>
      </c>
      <c r="EV17" s="12">
        <f t="shared" si="3"/>
        <v>42775</v>
      </c>
      <c r="EW17" s="12">
        <f t="shared" si="3"/>
        <v>42803</v>
      </c>
      <c r="EX17" s="12">
        <f t="shared" si="3"/>
        <v>42834</v>
      </c>
      <c r="EY17" s="12">
        <f t="shared" si="3"/>
        <v>42864</v>
      </c>
      <c r="EZ17" s="12">
        <f t="shared" si="3"/>
        <v>42895</v>
      </c>
      <c r="FA17" s="12">
        <f t="shared" si="3"/>
        <v>42925</v>
      </c>
      <c r="FB17" s="12">
        <f t="shared" si="3"/>
        <v>42956</v>
      </c>
      <c r="FC17" s="12">
        <f t="shared" si="3"/>
        <v>42987</v>
      </c>
      <c r="FD17" s="12">
        <f t="shared" si="3"/>
        <v>43017</v>
      </c>
      <c r="FE17" s="12">
        <f t="shared" si="3"/>
        <v>43048</v>
      </c>
      <c r="FF17" s="12">
        <f t="shared" si="3"/>
        <v>43078</v>
      </c>
      <c r="FG17" s="12">
        <f t="shared" si="3"/>
        <v>43109</v>
      </c>
      <c r="FH17" s="12">
        <f t="shared" si="3"/>
        <v>43140</v>
      </c>
      <c r="FI17" s="12">
        <f t="shared" si="3"/>
        <v>43168</v>
      </c>
      <c r="FJ17" s="12">
        <f t="shared" si="3"/>
        <v>43199</v>
      </c>
      <c r="FK17" s="12">
        <f t="shared" si="3"/>
        <v>43229</v>
      </c>
      <c r="FL17" s="12">
        <f t="shared" si="3"/>
        <v>43260</v>
      </c>
      <c r="FM17" s="12">
        <f t="shared" si="3"/>
        <v>43290</v>
      </c>
      <c r="FN17" s="12">
        <f t="shared" si="3"/>
        <v>43321</v>
      </c>
      <c r="FO17" s="12">
        <f t="shared" si="3"/>
        <v>43352</v>
      </c>
      <c r="FP17" s="12">
        <f t="shared" si="3"/>
        <v>43382</v>
      </c>
      <c r="FQ17" s="12">
        <f t="shared" si="3"/>
        <v>43413</v>
      </c>
      <c r="FR17" s="12">
        <f t="shared" si="3"/>
        <v>43443</v>
      </c>
      <c r="FS17" s="12">
        <f t="shared" si="3"/>
        <v>43474</v>
      </c>
      <c r="FT17" s="12">
        <f t="shared" si="3"/>
        <v>43505</v>
      </c>
      <c r="FU17" s="12">
        <f t="shared" si="3"/>
        <v>43533</v>
      </c>
      <c r="FV17" s="12">
        <f t="shared" si="3"/>
        <v>43564</v>
      </c>
      <c r="FW17" s="12">
        <f t="shared" si="3"/>
        <v>43594</v>
      </c>
      <c r="FX17" s="12">
        <f t="shared" si="3"/>
        <v>43625</v>
      </c>
      <c r="FY17" s="12">
        <f t="shared" si="3"/>
        <v>43655</v>
      </c>
      <c r="FZ17" s="12">
        <f t="shared" si="3"/>
        <v>43686</v>
      </c>
      <c r="GA17" s="12">
        <f t="shared" si="3"/>
        <v>43717</v>
      </c>
      <c r="GB17" s="12">
        <f t="shared" si="3"/>
        <v>43747</v>
      </c>
      <c r="GC17" s="12">
        <f t="shared" si="3"/>
        <v>43778</v>
      </c>
      <c r="GD17" s="12">
        <f t="shared" si="3"/>
        <v>43808</v>
      </c>
      <c r="GE17" s="12">
        <f t="shared" si="3"/>
        <v>43839</v>
      </c>
      <c r="GF17" s="12">
        <f t="shared" si="3"/>
        <v>43870</v>
      </c>
      <c r="GG17" s="12">
        <f t="shared" si="3"/>
        <v>43899</v>
      </c>
      <c r="GH17" s="12">
        <f t="shared" si="3"/>
        <v>43930</v>
      </c>
      <c r="GI17" s="12">
        <f t="shared" si="3"/>
        <v>43960</v>
      </c>
      <c r="GJ17" s="12">
        <f t="shared" si="3"/>
        <v>43991</v>
      </c>
      <c r="GK17" s="12">
        <f t="shared" si="3"/>
        <v>44021</v>
      </c>
      <c r="GL17" s="12">
        <f t="shared" si="3"/>
        <v>44052</v>
      </c>
      <c r="GM17" s="12">
        <f t="shared" si="3"/>
        <v>44083</v>
      </c>
      <c r="GN17" s="12">
        <f t="shared" si="3"/>
        <v>44113</v>
      </c>
      <c r="GO17" s="12">
        <f t="shared" si="3"/>
        <v>44144</v>
      </c>
      <c r="GP17" s="12">
        <f t="shared" si="3"/>
        <v>44174</v>
      </c>
      <c r="GQ17" s="12">
        <f t="shared" si="3"/>
        <v>44205</v>
      </c>
      <c r="GR17" s="12">
        <v>44247</v>
      </c>
      <c r="GS17" s="12">
        <v>44275</v>
      </c>
      <c r="GT17" s="12">
        <v>44306</v>
      </c>
      <c r="GU17" s="12">
        <v>44336</v>
      </c>
      <c r="GV17" s="12">
        <v>44367</v>
      </c>
      <c r="GW17" s="12">
        <v>44397</v>
      </c>
      <c r="GX17" s="12">
        <v>44428</v>
      </c>
      <c r="GY17" s="12">
        <v>44459</v>
      </c>
      <c r="GZ17" s="12">
        <v>44489</v>
      </c>
      <c r="HA17" s="12">
        <v>44520</v>
      </c>
      <c r="HB17" s="12">
        <v>44550</v>
      </c>
      <c r="HC17" s="12">
        <v>44581</v>
      </c>
      <c r="HD17" s="12">
        <v>44612</v>
      </c>
      <c r="HE17" s="12">
        <v>44640</v>
      </c>
      <c r="HF17" s="12">
        <v>44671</v>
      </c>
      <c r="HG17" s="12">
        <v>44701</v>
      </c>
      <c r="HH17" s="12">
        <v>44732</v>
      </c>
      <c r="HI17" s="12">
        <v>44762</v>
      </c>
      <c r="HJ17" s="12">
        <v>44793</v>
      </c>
      <c r="HK17" s="12">
        <v>44824</v>
      </c>
      <c r="HL17" s="12">
        <v>44854</v>
      </c>
      <c r="HM17" s="12">
        <v>44885</v>
      </c>
      <c r="HN17" s="12">
        <v>44915</v>
      </c>
      <c r="HO17" s="12">
        <v>44946</v>
      </c>
      <c r="HP17" s="12">
        <v>44977</v>
      </c>
      <c r="HQ17" s="12">
        <v>45005</v>
      </c>
      <c r="HR17" s="12">
        <v>45036</v>
      </c>
      <c r="HS17" s="12">
        <v>45066</v>
      </c>
      <c r="HT17" s="12">
        <v>45097</v>
      </c>
      <c r="HU17" s="12">
        <v>45127</v>
      </c>
      <c r="HV17" s="12">
        <v>45158</v>
      </c>
      <c r="HW17" s="12">
        <v>45189</v>
      </c>
      <c r="HX17" s="12">
        <v>45219</v>
      </c>
      <c r="HY17" s="12">
        <v>45250</v>
      </c>
      <c r="HZ17" s="12">
        <v>45280</v>
      </c>
      <c r="IA17" s="12">
        <v>45311</v>
      </c>
      <c r="IB17" s="12">
        <v>45342</v>
      </c>
      <c r="IC17" s="12">
        <v>45371</v>
      </c>
      <c r="ID17" s="12">
        <v>45402</v>
      </c>
      <c r="IE17" s="12">
        <v>45432</v>
      </c>
      <c r="IF17" s="12">
        <v>45463</v>
      </c>
      <c r="IG17" s="12">
        <v>45493</v>
      </c>
      <c r="IH17" s="12">
        <v>45524</v>
      </c>
      <c r="II17" s="12">
        <v>45555</v>
      </c>
      <c r="IJ17" s="12">
        <v>45585</v>
      </c>
      <c r="IK17" s="12">
        <v>45616</v>
      </c>
      <c r="IL17" s="12">
        <v>45646</v>
      </c>
      <c r="IM17" s="12">
        <v>45677</v>
      </c>
      <c r="IN17" s="12">
        <v>45708</v>
      </c>
      <c r="IO17" s="12">
        <v>45736</v>
      </c>
      <c r="IP17" s="12">
        <v>45767</v>
      </c>
      <c r="IQ17" s="12">
        <v>45797</v>
      </c>
      <c r="IR17" s="12">
        <v>45828</v>
      </c>
      <c r="IS17" s="12">
        <v>45858</v>
      </c>
      <c r="IT17" s="12">
        <v>45889</v>
      </c>
      <c r="IU17" s="12">
        <v>45920</v>
      </c>
      <c r="IV17" s="12">
        <v>45950</v>
      </c>
      <c r="IW17" s="12">
        <v>45981</v>
      </c>
      <c r="IX17" s="12">
        <v>46011</v>
      </c>
    </row>
    <row r="18" spans="1:258" ht="14.25" customHeight="1" x14ac:dyDescent="0.35">
      <c r="A18" s="13" t="s">
        <v>92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31">
        <f>'Raw Data'!BG81</f>
        <v>197500</v>
      </c>
      <c r="AT18" s="31">
        <f>'Raw Data'!BH81</f>
        <v>285900</v>
      </c>
      <c r="AU18" s="31">
        <f>'Raw Data'!BI81</f>
        <v>325000</v>
      </c>
      <c r="AV18" s="31">
        <f>'Raw Data'!BJ81</f>
        <v>284000</v>
      </c>
      <c r="AW18" s="31">
        <f>'Raw Data'!BK81</f>
        <v>570000</v>
      </c>
      <c r="AX18" s="31">
        <f>'Raw Data'!BL81</f>
        <v>280000</v>
      </c>
      <c r="AY18" s="31">
        <f>'Raw Data'!BM81</f>
        <v>264500</v>
      </c>
      <c r="AZ18" s="31">
        <f>'Raw Data'!BN81</f>
        <v>347500</v>
      </c>
      <c r="BA18" s="31">
        <f>'Raw Data'!BO81</f>
        <v>395000</v>
      </c>
      <c r="BB18" s="31">
        <f>'Raw Data'!BP81</f>
        <v>141225</v>
      </c>
      <c r="BC18" s="31">
        <f>'Raw Data'!BQ81</f>
        <v>400000</v>
      </c>
      <c r="BD18" s="31">
        <f>'Raw Data'!BR81</f>
        <v>295000</v>
      </c>
      <c r="BE18" s="31">
        <f>'Raw Data'!BS81</f>
        <v>369950</v>
      </c>
      <c r="BF18" s="31">
        <f>'Raw Data'!BT81</f>
        <v>350000</v>
      </c>
      <c r="BG18" s="31">
        <f>'Raw Data'!BU81</f>
        <v>228000</v>
      </c>
      <c r="BH18" s="31">
        <f>'Raw Data'!BV81</f>
        <v>320000</v>
      </c>
      <c r="BI18" s="31">
        <f>'Raw Data'!BW81</f>
        <v>206950</v>
      </c>
      <c r="BJ18" s="31">
        <f>'Raw Data'!BX81</f>
        <v>235000</v>
      </c>
      <c r="BK18" s="31">
        <f>'Raw Data'!BY81</f>
        <v>230125</v>
      </c>
      <c r="BL18" s="31">
        <f>'Raw Data'!BZ81</f>
        <v>250500</v>
      </c>
      <c r="BM18" s="31">
        <f>'Raw Data'!CA81</f>
        <v>255500</v>
      </c>
      <c r="BN18" s="31">
        <f>'Raw Data'!CB81</f>
        <v>198000</v>
      </c>
      <c r="BO18" s="31">
        <f>'Raw Data'!CC81</f>
        <v>227300</v>
      </c>
      <c r="BP18" s="31">
        <f>'Raw Data'!CD81</f>
        <v>189000</v>
      </c>
      <c r="BQ18" s="31">
        <f>'Raw Data'!CE81</f>
        <v>157500</v>
      </c>
      <c r="BR18" s="31">
        <f>'Raw Data'!CF81</f>
        <v>210000</v>
      </c>
      <c r="BS18" s="31">
        <f>'Raw Data'!CG81</f>
        <v>237050</v>
      </c>
      <c r="BT18" s="31">
        <f>'Raw Data'!CH81</f>
        <v>292325</v>
      </c>
      <c r="BU18" s="31">
        <f>'Raw Data'!CI81</f>
        <v>252000</v>
      </c>
      <c r="BV18" s="31">
        <f>'Raw Data'!CJ81</f>
        <v>199000</v>
      </c>
      <c r="BW18" s="31">
        <f>'Raw Data'!CK81</f>
        <v>257155</v>
      </c>
      <c r="BX18" s="31">
        <f>'Raw Data'!CL81</f>
        <v>249542</v>
      </c>
      <c r="BY18" s="31">
        <f>'Raw Data'!CM81</f>
        <v>190500</v>
      </c>
      <c r="BZ18" s="31">
        <f>'Raw Data'!CN81</f>
        <v>155000</v>
      </c>
      <c r="CA18" s="31">
        <f>'Raw Data'!CO81</f>
        <v>259128</v>
      </c>
      <c r="CB18" s="31">
        <f>'Raw Data'!CP81</f>
        <v>178833</v>
      </c>
      <c r="CC18" s="31">
        <f>'Raw Data'!CQ81</f>
        <v>134750</v>
      </c>
      <c r="CD18" s="31">
        <f>'Raw Data'!CR81</f>
        <v>210000</v>
      </c>
      <c r="CE18" s="31">
        <f>'Raw Data'!CS81</f>
        <v>144488</v>
      </c>
      <c r="CF18" s="31">
        <f>'Raw Data'!CT81</f>
        <v>181600</v>
      </c>
      <c r="CG18" s="31">
        <f>'Raw Data'!CU81</f>
        <v>152500</v>
      </c>
      <c r="CH18" s="31">
        <f>'Raw Data'!CV81</f>
        <v>185000</v>
      </c>
      <c r="CI18" s="31">
        <f>'Raw Data'!CW81</f>
        <v>277750</v>
      </c>
      <c r="CJ18" s="31">
        <f>'Raw Data'!CX81</f>
        <v>190000</v>
      </c>
      <c r="CK18" s="31">
        <f>'Raw Data'!CY81</f>
        <v>160000</v>
      </c>
      <c r="CL18" s="31">
        <f>'Raw Data'!CZ81</f>
        <v>258000</v>
      </c>
      <c r="CM18" s="31">
        <f>'Raw Data'!DA81</f>
        <v>232500</v>
      </c>
      <c r="CN18" s="31">
        <f>'Raw Data'!DB81</f>
        <v>164000</v>
      </c>
      <c r="CO18" s="31">
        <f>'Raw Data'!DC81</f>
        <v>229500</v>
      </c>
      <c r="CP18" s="31">
        <f>'Raw Data'!DD81</f>
        <v>207525</v>
      </c>
      <c r="CQ18" s="31">
        <f>'Raw Data'!DE81</f>
        <v>205000</v>
      </c>
      <c r="CR18" s="31">
        <f>'Raw Data'!DF81</f>
        <v>224000</v>
      </c>
      <c r="CS18" s="31">
        <f>'Raw Data'!DG81</f>
        <v>177525</v>
      </c>
      <c r="CT18" s="31">
        <f>'Raw Data'!DH81</f>
        <v>177000</v>
      </c>
      <c r="CU18" s="31">
        <f>'Raw Data'!DI81</f>
        <v>177500</v>
      </c>
      <c r="CV18" s="31">
        <f>'Raw Data'!DJ81</f>
        <v>246750</v>
      </c>
      <c r="CW18" s="31">
        <f>'Raw Data'!DK81</f>
        <v>214500</v>
      </c>
      <c r="CX18" s="31">
        <f>'Raw Data'!DL81</f>
        <v>235000</v>
      </c>
      <c r="CY18" s="31">
        <f>'Raw Data'!DM81</f>
        <v>113000</v>
      </c>
      <c r="CZ18" s="31">
        <f>'Raw Data'!DN81</f>
        <v>208900</v>
      </c>
      <c r="DA18" s="31">
        <f>'Raw Data'!DO81</f>
        <v>140000</v>
      </c>
      <c r="DB18" s="31">
        <f>'Raw Data'!DP81</f>
        <v>145000</v>
      </c>
      <c r="DC18" s="31">
        <f>'Raw Data'!DQ81</f>
        <v>181000</v>
      </c>
      <c r="DD18" s="31">
        <f>'Raw Data'!DR81</f>
        <v>247000</v>
      </c>
      <c r="DE18" s="31">
        <f>'Raw Data'!DS81</f>
        <v>189000</v>
      </c>
      <c r="DF18" s="31">
        <f>'Raw Data'!DT81</f>
        <v>231500</v>
      </c>
      <c r="DG18" s="31">
        <f>'Raw Data'!DU81</f>
        <v>255000</v>
      </c>
      <c r="DH18" s="31">
        <f>'Raw Data'!DV81</f>
        <v>246750</v>
      </c>
      <c r="DI18" s="31">
        <f>'Raw Data'!DW81</f>
        <v>203750</v>
      </c>
      <c r="DJ18" s="31">
        <f>'Raw Data'!DX81</f>
        <v>185000</v>
      </c>
      <c r="DK18" s="31">
        <f>'Raw Data'!DY81</f>
        <v>194750</v>
      </c>
      <c r="DL18" s="31">
        <f>'Raw Data'!DZ81</f>
        <v>280000</v>
      </c>
      <c r="DM18" s="31">
        <f>'Raw Data'!EA81</f>
        <v>238000</v>
      </c>
      <c r="DN18" s="31">
        <f>'Raw Data'!EB81</f>
        <v>205000</v>
      </c>
      <c r="DO18" s="31">
        <f>'Raw Data'!EC81</f>
        <v>180000</v>
      </c>
      <c r="DP18" s="31">
        <f>'Raw Data'!ED81</f>
        <v>225000</v>
      </c>
      <c r="DQ18" s="31">
        <f>'Raw Data'!EE81</f>
        <v>190000</v>
      </c>
      <c r="DR18" s="31">
        <f>'Raw Data'!EF81</f>
        <v>259500</v>
      </c>
      <c r="DS18" s="31">
        <f>'Raw Data'!EG81</f>
        <v>238000</v>
      </c>
      <c r="DT18" s="31">
        <f>'Raw Data'!EH81</f>
        <v>238000</v>
      </c>
      <c r="DU18" s="31">
        <f>'Raw Data'!EI81</f>
        <v>249500</v>
      </c>
      <c r="DV18" s="31">
        <f>'Raw Data'!EJ81</f>
        <v>224750</v>
      </c>
      <c r="DW18" s="31">
        <f>'Raw Data'!EK81</f>
        <v>192450</v>
      </c>
      <c r="DX18" s="31">
        <f>'Raw Data'!EL81</f>
        <v>156500</v>
      </c>
      <c r="DY18" s="31">
        <f>'Raw Data'!EM81</f>
        <v>245000</v>
      </c>
      <c r="DZ18" s="31">
        <f>'Raw Data'!EN81</f>
        <v>159500</v>
      </c>
      <c r="EA18" s="31">
        <f>'Raw Data'!EO81</f>
        <v>205000</v>
      </c>
      <c r="EB18" s="31">
        <f>'Raw Data'!EP81</f>
        <v>252500</v>
      </c>
      <c r="EC18" s="31">
        <f>'Raw Data'!EQ81</f>
        <v>169000</v>
      </c>
      <c r="ED18" s="31">
        <f>'Raw Data'!ER81</f>
        <v>167500</v>
      </c>
      <c r="EE18" s="31">
        <f>'Raw Data'!ES81</f>
        <v>259000</v>
      </c>
      <c r="EF18" s="31">
        <f>'Raw Data'!ET81</f>
        <v>285000</v>
      </c>
      <c r="EG18" s="31">
        <f>'Raw Data'!EU81</f>
        <v>169900</v>
      </c>
      <c r="EH18" s="31">
        <f>'Raw Data'!EV81</f>
        <v>243000</v>
      </c>
      <c r="EI18" s="31">
        <f>'Raw Data'!EW81</f>
        <v>220200</v>
      </c>
      <c r="EJ18" s="31">
        <f>'Raw Data'!EX81</f>
        <v>225000</v>
      </c>
      <c r="EK18" s="31">
        <f>'Raw Data'!EY81</f>
        <v>197500</v>
      </c>
      <c r="EL18" s="31">
        <f>'Raw Data'!EZ81</f>
        <v>249000</v>
      </c>
      <c r="EM18" s="31">
        <f>'Raw Data'!FA81</f>
        <v>195000</v>
      </c>
      <c r="EN18" s="31">
        <f>'Raw Data'!FB81</f>
        <v>261250</v>
      </c>
      <c r="EO18" s="31">
        <f>'Raw Data'!FC81</f>
        <v>265000</v>
      </c>
      <c r="EP18" s="31">
        <f>'Raw Data'!FD81</f>
        <v>249450</v>
      </c>
      <c r="EQ18" s="31">
        <f>'Raw Data'!FE81</f>
        <v>284000</v>
      </c>
      <c r="ER18" s="31">
        <f>'Raw Data'!FF81</f>
        <v>233450</v>
      </c>
      <c r="ES18" s="31">
        <f>'Raw Data'!FG81</f>
        <v>225000</v>
      </c>
      <c r="ET18" s="31">
        <f>'Raw Data'!FH81</f>
        <v>237375</v>
      </c>
      <c r="EU18" s="31">
        <f>'Raw Data'!FI81</f>
        <v>284500</v>
      </c>
      <c r="EV18" s="31">
        <f>'Raw Data'!FJ81</f>
        <v>265000</v>
      </c>
      <c r="EW18" s="31">
        <f>'Raw Data'!FK81</f>
        <v>277500</v>
      </c>
      <c r="EX18" s="31">
        <f>'Raw Data'!FL81</f>
        <v>226250</v>
      </c>
      <c r="EY18" s="31">
        <f>'Raw Data'!FM81</f>
        <v>236525</v>
      </c>
      <c r="EZ18" s="31">
        <f>'Raw Data'!FN81</f>
        <v>292009</v>
      </c>
      <c r="FA18" s="31">
        <f>'Raw Data'!FO81</f>
        <v>236950</v>
      </c>
      <c r="FB18" s="31">
        <f>'Raw Data'!FP81</f>
        <v>259000</v>
      </c>
      <c r="FC18" s="31">
        <f>'Raw Data'!FQ81</f>
        <v>209950</v>
      </c>
      <c r="FD18" s="31">
        <f>'Raw Data'!FR81</f>
        <v>288750</v>
      </c>
      <c r="FE18" s="31">
        <f>'Raw Data'!FS81</f>
        <v>284880</v>
      </c>
      <c r="FF18" s="31">
        <f>'Raw Data'!FT81</f>
        <v>320000</v>
      </c>
      <c r="FG18" s="31">
        <f>'Raw Data'!FU81</f>
        <v>189900</v>
      </c>
      <c r="FH18" s="31">
        <f>'Raw Data'!FV81</f>
        <v>250000</v>
      </c>
      <c r="FI18" s="31">
        <f>'Raw Data'!FW81</f>
        <v>238500</v>
      </c>
      <c r="FJ18" s="31">
        <f>'Raw Data'!FX81</f>
        <v>264750</v>
      </c>
      <c r="FK18" s="31">
        <f>'Raw Data'!FY81</f>
        <v>239900</v>
      </c>
      <c r="FL18" s="31">
        <f>'Raw Data'!FZ81</f>
        <v>225000</v>
      </c>
      <c r="FM18" s="31">
        <f>'Raw Data'!GA81</f>
        <v>247500</v>
      </c>
      <c r="FN18" s="31">
        <f>'Raw Data'!GB81</f>
        <v>195000</v>
      </c>
      <c r="FO18" s="31">
        <f>'Raw Data'!GC81</f>
        <v>254000</v>
      </c>
      <c r="FP18" s="31">
        <f>'Raw Data'!GD81</f>
        <v>250000</v>
      </c>
      <c r="FQ18" s="31">
        <f>'Raw Data'!GE81</f>
        <v>320000</v>
      </c>
      <c r="FR18" s="31">
        <f>'Raw Data'!GF81</f>
        <v>264605</v>
      </c>
      <c r="FS18" s="31">
        <f>'Raw Data'!GG81</f>
        <v>263000</v>
      </c>
      <c r="FT18" s="31">
        <f>'Raw Data'!GH81</f>
        <v>225000</v>
      </c>
      <c r="FU18" s="31">
        <f>'Raw Data'!GI81</f>
        <v>234500</v>
      </c>
      <c r="FV18" s="31">
        <f>'Raw Data'!GJ81</f>
        <v>320000</v>
      </c>
      <c r="FW18" s="31">
        <f>'Raw Data'!GK81</f>
        <v>262500</v>
      </c>
      <c r="FX18" s="31">
        <f>'Raw Data'!GL81</f>
        <v>300000</v>
      </c>
      <c r="FY18" s="31">
        <f>'Raw Data'!GM81</f>
        <v>232000</v>
      </c>
      <c r="FZ18" s="31">
        <f>'Raw Data'!GN81</f>
        <v>225000</v>
      </c>
      <c r="GA18" s="31">
        <f>'Raw Data'!GO81</f>
        <v>226950</v>
      </c>
      <c r="GB18" s="31">
        <f>'Raw Data'!GP81</f>
        <v>217500</v>
      </c>
      <c r="GC18" s="31">
        <f>'Raw Data'!GQ81</f>
        <v>302045</v>
      </c>
      <c r="GD18" s="31">
        <f>'Raw Data'!GR81</f>
        <v>269000</v>
      </c>
      <c r="GE18" s="31">
        <f>'Raw Data'!GS81</f>
        <v>284900</v>
      </c>
      <c r="GF18" s="31">
        <f>'Raw Data'!GT81</f>
        <v>223000</v>
      </c>
      <c r="GG18" s="31">
        <f>'Raw Data'!GU81</f>
        <v>202950</v>
      </c>
      <c r="GH18" s="31">
        <f>'Raw Data'!GV81</f>
        <v>225000</v>
      </c>
      <c r="GI18" s="31">
        <f>'Raw Data'!GW81</f>
        <v>237495</v>
      </c>
      <c r="GJ18" s="31">
        <f>'Raw Data'!GX81</f>
        <v>269750</v>
      </c>
      <c r="GK18" s="31">
        <f>'Raw Data'!GY81</f>
        <v>260000</v>
      </c>
      <c r="GL18" s="31">
        <f>'Raw Data'!GZ81</f>
        <v>249000</v>
      </c>
      <c r="GM18" s="31">
        <f>'Raw Data'!HA81</f>
        <v>262000</v>
      </c>
      <c r="GN18" s="31">
        <f>'Raw Data'!HB81</f>
        <v>314500</v>
      </c>
      <c r="GO18" s="31">
        <f>'Raw Data'!HC81</f>
        <v>285000</v>
      </c>
      <c r="GP18" s="31">
        <f>'Raw Data'!HD81</f>
        <v>284000</v>
      </c>
      <c r="GQ18" s="31">
        <f>'Raw Data'!HE81</f>
        <v>320000</v>
      </c>
      <c r="GR18" s="31">
        <f>'Raw Data'!HF81</f>
        <v>295000</v>
      </c>
      <c r="GS18" s="31">
        <f>'Raw Data'!HG81</f>
        <v>339000</v>
      </c>
      <c r="GT18" s="31">
        <f>'Raw Data'!HH81</f>
        <v>300000</v>
      </c>
      <c r="GU18" s="31">
        <f>'Raw Data'!HI81</f>
        <v>349000</v>
      </c>
      <c r="GV18" s="31">
        <f>'Raw Data'!HJ81</f>
        <v>292000</v>
      </c>
      <c r="GW18" s="31">
        <f>'Raw Data'!HK81</f>
        <v>387500</v>
      </c>
      <c r="GX18" s="31">
        <f>'Raw Data'!HL81</f>
        <v>373700</v>
      </c>
      <c r="GY18" s="31">
        <f>'Raw Data'!HM81</f>
        <v>342500</v>
      </c>
      <c r="GZ18" s="31">
        <f>'Raw Data'!HN81</f>
        <v>425000</v>
      </c>
      <c r="HA18" s="31">
        <f>'Raw Data'!HO81</f>
        <v>315000</v>
      </c>
      <c r="HB18" s="31">
        <f>'Raw Data'!HP81</f>
        <v>435000</v>
      </c>
      <c r="HC18" s="31">
        <f>'Raw Data'!HQ81</f>
        <v>365000</v>
      </c>
      <c r="HD18" s="31">
        <f>'Raw Data'!HR81</f>
        <v>392500</v>
      </c>
      <c r="HE18" s="31">
        <f>'Raw Data'!HS81</f>
        <v>340850</v>
      </c>
      <c r="HF18" s="31">
        <f>'Raw Data'!HT81</f>
        <v>455000</v>
      </c>
      <c r="HG18" s="31">
        <f>'Raw Data'!HU81</f>
        <v>381500</v>
      </c>
      <c r="HH18" s="31">
        <f>'Raw Data'!HV81</f>
        <v>431750</v>
      </c>
      <c r="HI18" s="31">
        <f>'Raw Data'!HW81</f>
        <v>363000</v>
      </c>
      <c r="HJ18" s="31">
        <f>'Raw Data'!HX81</f>
        <v>385000</v>
      </c>
      <c r="HK18" s="31">
        <f>'Raw Data'!HY81</f>
        <v>433500</v>
      </c>
      <c r="HL18" s="31">
        <f>'Raw Data'!HZ81</f>
        <v>387250</v>
      </c>
      <c r="HM18" s="31">
        <f>'Raw Data'!IA81</f>
        <v>390000</v>
      </c>
      <c r="HN18" s="31">
        <f>'Raw Data'!IB81</f>
        <v>347000</v>
      </c>
      <c r="HO18" s="31">
        <f>'Raw Data'!IC81</f>
        <v>462500</v>
      </c>
      <c r="HP18" s="31">
        <f>'Raw Data'!ID81</f>
        <v>410000</v>
      </c>
      <c r="HQ18" s="31">
        <f>'Raw Data'!IE81</f>
        <v>399000</v>
      </c>
      <c r="HR18" s="31">
        <f>'Raw Data'!IF81</f>
        <v>425500</v>
      </c>
      <c r="HS18" s="31">
        <f>'Raw Data'!IG81</f>
        <v>395000</v>
      </c>
      <c r="HT18" s="31">
        <f>'Raw Data'!IH81</f>
        <v>480500</v>
      </c>
      <c r="HU18" s="31">
        <f>'Raw Data'!II81</f>
        <v>417500</v>
      </c>
      <c r="HV18" s="31">
        <f>'Raw Data'!IJ81</f>
        <v>517500</v>
      </c>
      <c r="HW18" s="31">
        <f>'Raw Data'!IK81</f>
        <v>0</v>
      </c>
      <c r="HX18" s="31">
        <f>'Raw Data'!IL81</f>
        <v>0</v>
      </c>
      <c r="HY18" s="31">
        <f>'Raw Data'!IM81</f>
        <v>0</v>
      </c>
      <c r="HZ18" s="31">
        <f>'Raw Data'!IN81</f>
        <v>0</v>
      </c>
      <c r="IA18" s="31">
        <f>'Raw Data'!IO81</f>
        <v>0</v>
      </c>
      <c r="IB18" s="31">
        <f>'Raw Data'!IP81</f>
        <v>0</v>
      </c>
      <c r="IC18" s="31">
        <f>'Raw Data'!IQ81</f>
        <v>0</v>
      </c>
      <c r="ID18" s="31">
        <f>'Raw Data'!IR81</f>
        <v>0</v>
      </c>
      <c r="IE18" s="31">
        <f>'Raw Data'!IS81</f>
        <v>0</v>
      </c>
      <c r="IF18" s="31">
        <f>'Raw Data'!IT81</f>
        <v>0</v>
      </c>
      <c r="IG18" s="31">
        <f>'Raw Data'!IU81</f>
        <v>0</v>
      </c>
      <c r="IH18" s="31">
        <f>'Raw Data'!IV81</f>
        <v>0</v>
      </c>
      <c r="II18" s="31">
        <f>'Raw Data'!IW81</f>
        <v>0</v>
      </c>
      <c r="IJ18" s="31">
        <f>'Raw Data'!IX81</f>
        <v>0</v>
      </c>
      <c r="IK18" s="31">
        <f>'Raw Data'!IY81</f>
        <v>0</v>
      </c>
      <c r="IL18" s="31">
        <f>'Raw Data'!IZ81</f>
        <v>0</v>
      </c>
      <c r="IM18" s="31">
        <f>'Raw Data'!JA81</f>
        <v>0</v>
      </c>
      <c r="IN18" s="31">
        <f>'Raw Data'!JB81</f>
        <v>0</v>
      </c>
      <c r="IO18" s="31">
        <f>'Raw Data'!JC81</f>
        <v>0</v>
      </c>
      <c r="IP18" s="31">
        <f>'Raw Data'!JD81</f>
        <v>0</v>
      </c>
      <c r="IQ18" s="31">
        <f>'Raw Data'!JE81</f>
        <v>0</v>
      </c>
      <c r="IR18" s="31">
        <f>'Raw Data'!JF81</f>
        <v>0</v>
      </c>
      <c r="IS18" s="31">
        <f>'Raw Data'!JG81</f>
        <v>0</v>
      </c>
      <c r="IT18" s="31">
        <f>'Raw Data'!JH81</f>
        <v>0</v>
      </c>
      <c r="IU18" s="31">
        <f>'Raw Data'!JI81</f>
        <v>0</v>
      </c>
      <c r="IV18" s="31">
        <f>'Raw Data'!JJ81</f>
        <v>0</v>
      </c>
      <c r="IW18" s="31">
        <f>'Raw Data'!JK81</f>
        <v>0</v>
      </c>
      <c r="IX18" s="31">
        <f>'Raw Data'!JL81</f>
        <v>0</v>
      </c>
    </row>
    <row r="19" spans="1:258" ht="14.25" customHeight="1" x14ac:dyDescent="0.35">
      <c r="A19" s="13" t="s">
        <v>90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>
        <f>'Raw Data'!BG79</f>
        <v>10</v>
      </c>
      <c r="AT19" s="10">
        <f>'Raw Data'!BH79</f>
        <v>5</v>
      </c>
      <c r="AU19" s="10">
        <f>'Raw Data'!BI79</f>
        <v>13</v>
      </c>
      <c r="AV19" s="10">
        <f>'Raw Data'!BJ79</f>
        <v>9</v>
      </c>
      <c r="AW19" s="10">
        <f>'Raw Data'!BK79</f>
        <v>13</v>
      </c>
      <c r="AX19" s="10">
        <f>'Raw Data'!BL79</f>
        <v>13</v>
      </c>
      <c r="AY19" s="10">
        <f>'Raw Data'!BM79</f>
        <v>10</v>
      </c>
      <c r="AZ19" s="10">
        <f>'Raw Data'!BN79</f>
        <v>4</v>
      </c>
      <c r="BA19" s="10">
        <f>'Raw Data'!BO79</f>
        <v>5</v>
      </c>
      <c r="BB19" s="10">
        <f>'Raw Data'!BP79</f>
        <v>2</v>
      </c>
      <c r="BC19" s="10">
        <f>'Raw Data'!BQ79</f>
        <v>1</v>
      </c>
      <c r="BD19" s="10">
        <f>'Raw Data'!BR79</f>
        <v>5</v>
      </c>
      <c r="BE19" s="10">
        <f>'Raw Data'!BS79</f>
        <v>2</v>
      </c>
      <c r="BF19" s="10">
        <f>'Raw Data'!BT79</f>
        <v>3</v>
      </c>
      <c r="BG19" s="10">
        <f>'Raw Data'!BU79</f>
        <v>4</v>
      </c>
      <c r="BH19" s="10">
        <f>'Raw Data'!BV79</f>
        <v>7</v>
      </c>
      <c r="BI19" s="10">
        <f>'Raw Data'!BW79</f>
        <v>8</v>
      </c>
      <c r="BJ19" s="10">
        <f>'Raw Data'!BX79</f>
        <v>13</v>
      </c>
      <c r="BK19" s="10">
        <f>'Raw Data'!BY79</f>
        <v>12</v>
      </c>
      <c r="BL19" s="10">
        <f>'Raw Data'!BZ79</f>
        <v>9</v>
      </c>
      <c r="BM19" s="10">
        <f>'Raw Data'!CA79</f>
        <v>4</v>
      </c>
      <c r="BN19" s="10">
        <f>'Raw Data'!CB79</f>
        <v>7</v>
      </c>
      <c r="BO19" s="10">
        <f>'Raw Data'!CC79</f>
        <v>4</v>
      </c>
      <c r="BP19" s="10">
        <f>'Raw Data'!CD79</f>
        <v>1</v>
      </c>
      <c r="BQ19" s="10">
        <f>'Raw Data'!CE79</f>
        <v>4</v>
      </c>
      <c r="BR19" s="10">
        <f>'Raw Data'!CF79</f>
        <v>24</v>
      </c>
      <c r="BS19" s="10">
        <f>'Raw Data'!CG79</f>
        <v>22</v>
      </c>
      <c r="BT19" s="10">
        <f>'Raw Data'!CH79</f>
        <v>12</v>
      </c>
      <c r="BU19" s="10">
        <f>'Raw Data'!CI79</f>
        <v>15</v>
      </c>
      <c r="BV19" s="10">
        <f>'Raw Data'!CJ79</f>
        <v>5</v>
      </c>
      <c r="BW19" s="10">
        <f>'Raw Data'!CK79</f>
        <v>9</v>
      </c>
      <c r="BX19" s="10">
        <f>'Raw Data'!CL79</f>
        <v>7</v>
      </c>
      <c r="BY19" s="10">
        <f>'Raw Data'!CM79</f>
        <v>10</v>
      </c>
      <c r="BZ19" s="10">
        <f>'Raw Data'!CN79</f>
        <v>9</v>
      </c>
      <c r="CA19" s="10">
        <f>'Raw Data'!CO79</f>
        <v>7</v>
      </c>
      <c r="CB19" s="10">
        <f>'Raw Data'!CP79</f>
        <v>6</v>
      </c>
      <c r="CC19" s="10">
        <f>'Raw Data'!CQ79</f>
        <v>10</v>
      </c>
      <c r="CD19" s="10">
        <f>'Raw Data'!CR79</f>
        <v>11</v>
      </c>
      <c r="CE19" s="10">
        <f>'Raw Data'!CS79</f>
        <v>4</v>
      </c>
      <c r="CF19" s="10">
        <f>'Raw Data'!CT79</f>
        <v>12</v>
      </c>
      <c r="CG19" s="10">
        <f>'Raw Data'!CU79</f>
        <v>20</v>
      </c>
      <c r="CH19" s="10">
        <f>'Raw Data'!CV79</f>
        <v>8</v>
      </c>
      <c r="CI19" s="10">
        <f>'Raw Data'!CW79</f>
        <v>8</v>
      </c>
      <c r="CJ19" s="10">
        <f>'Raw Data'!CX79</f>
        <v>12</v>
      </c>
      <c r="CK19" s="10">
        <f>'Raw Data'!CY79</f>
        <v>9</v>
      </c>
      <c r="CL19" s="10">
        <f>'Raw Data'!CZ79</f>
        <v>8</v>
      </c>
      <c r="CM19" s="10">
        <f>'Raw Data'!DA79</f>
        <v>10</v>
      </c>
      <c r="CN19" s="10">
        <f>'Raw Data'!DB79</f>
        <v>10</v>
      </c>
      <c r="CO19" s="10">
        <f>'Raw Data'!DC79</f>
        <v>13</v>
      </c>
      <c r="CP19" s="10">
        <f>'Raw Data'!DD79</f>
        <v>8</v>
      </c>
      <c r="CQ19" s="10">
        <f>'Raw Data'!DE79</f>
        <v>19</v>
      </c>
      <c r="CR19" s="10">
        <f>'Raw Data'!DF79</f>
        <v>16</v>
      </c>
      <c r="CS19" s="10">
        <f>'Raw Data'!DG79</f>
        <v>10</v>
      </c>
      <c r="CT19" s="10">
        <f>'Raw Data'!DH79</f>
        <v>7</v>
      </c>
      <c r="CU19" s="10">
        <f>'Raw Data'!DI79</f>
        <v>12</v>
      </c>
      <c r="CV19" s="10">
        <f>'Raw Data'!DJ79</f>
        <v>12</v>
      </c>
      <c r="CW19" s="10">
        <f>'Raw Data'!DK79</f>
        <v>14</v>
      </c>
      <c r="CX19" s="10">
        <f>'Raw Data'!DL79</f>
        <v>10</v>
      </c>
      <c r="CY19" s="10">
        <f>'Raw Data'!DM79</f>
        <v>6</v>
      </c>
      <c r="CZ19" s="10">
        <f>'Raw Data'!DN79</f>
        <v>7</v>
      </c>
      <c r="DA19" s="10">
        <f>'Raw Data'!DO79</f>
        <v>7</v>
      </c>
      <c r="DB19" s="10">
        <f>'Raw Data'!DP79</f>
        <v>7</v>
      </c>
      <c r="DC19" s="10">
        <f>'Raw Data'!DQ79</f>
        <v>13</v>
      </c>
      <c r="DD19" s="10">
        <f>'Raw Data'!DR79</f>
        <v>10</v>
      </c>
      <c r="DE19" s="10">
        <f>'Raw Data'!DS79</f>
        <v>13</v>
      </c>
      <c r="DF19" s="10">
        <f>'Raw Data'!DT79</f>
        <v>12</v>
      </c>
      <c r="DG19" s="10">
        <f>'Raw Data'!DU79</f>
        <v>11</v>
      </c>
      <c r="DH19" s="10">
        <f>'Raw Data'!DV79</f>
        <v>12</v>
      </c>
      <c r="DI19" s="10">
        <f>'Raw Data'!DW79</f>
        <v>14</v>
      </c>
      <c r="DJ19" s="10">
        <f>'Raw Data'!DX79</f>
        <v>10</v>
      </c>
      <c r="DK19" s="10">
        <f>'Raw Data'!DY79</f>
        <v>12</v>
      </c>
      <c r="DL19" s="10">
        <f>'Raw Data'!DZ79</f>
        <v>8</v>
      </c>
      <c r="DM19" s="10">
        <f>'Raw Data'!EA79</f>
        <v>13</v>
      </c>
      <c r="DN19" s="10">
        <f>'Raw Data'!EB79</f>
        <v>17</v>
      </c>
      <c r="DO19" s="10">
        <f>'Raw Data'!EC79</f>
        <v>15</v>
      </c>
      <c r="DP19" s="10">
        <f>'Raw Data'!ED79</f>
        <v>8</v>
      </c>
      <c r="DQ19" s="10">
        <f>'Raw Data'!EE79</f>
        <v>11</v>
      </c>
      <c r="DR19" s="10">
        <f>'Raw Data'!EF79</f>
        <v>18</v>
      </c>
      <c r="DS19" s="10">
        <f>'Raw Data'!EG79</f>
        <v>5</v>
      </c>
      <c r="DT19" s="10">
        <f>'Raw Data'!EH79</f>
        <v>7</v>
      </c>
      <c r="DU19" s="10">
        <f>'Raw Data'!EI79</f>
        <v>18</v>
      </c>
      <c r="DV19" s="10">
        <f>'Raw Data'!EJ79</f>
        <v>9</v>
      </c>
      <c r="DW19" s="10">
        <f>'Raw Data'!EK79</f>
        <v>4</v>
      </c>
      <c r="DX19" s="10">
        <f>'Raw Data'!EL79</f>
        <v>7</v>
      </c>
      <c r="DY19" s="10">
        <f>'Raw Data'!EM79</f>
        <v>17</v>
      </c>
      <c r="DZ19" s="10">
        <f>'Raw Data'!EN79</f>
        <v>7</v>
      </c>
      <c r="EA19" s="10">
        <f>'Raw Data'!EO79</f>
        <v>15</v>
      </c>
      <c r="EB19" s="10">
        <f>'Raw Data'!EP79</f>
        <v>21</v>
      </c>
      <c r="EC19" s="10">
        <f>'Raw Data'!EQ79</f>
        <v>9</v>
      </c>
      <c r="ED19" s="10">
        <f>'Raw Data'!ER79</f>
        <v>9</v>
      </c>
      <c r="EE19" s="10">
        <f>'Raw Data'!ES79</f>
        <v>15</v>
      </c>
      <c r="EF19" s="10">
        <f>'Raw Data'!ET79</f>
        <v>15</v>
      </c>
      <c r="EG19" s="10">
        <f>'Raw Data'!EU79</f>
        <v>11</v>
      </c>
      <c r="EH19" s="10">
        <f>'Raw Data'!EV79</f>
        <v>9</v>
      </c>
      <c r="EI19" s="10">
        <f>'Raw Data'!EW79</f>
        <v>9</v>
      </c>
      <c r="EJ19" s="10">
        <f>'Raw Data'!EX79</f>
        <v>11</v>
      </c>
      <c r="EK19" s="10">
        <f>'Raw Data'!EY79</f>
        <v>12</v>
      </c>
      <c r="EL19" s="10">
        <f>'Raw Data'!EZ79</f>
        <v>13</v>
      </c>
      <c r="EM19" s="10">
        <f>'Raw Data'!FA79</f>
        <v>15</v>
      </c>
      <c r="EN19" s="10">
        <f>'Raw Data'!FB79</f>
        <v>22</v>
      </c>
      <c r="EO19" s="10">
        <f>'Raw Data'!FC79</f>
        <v>18</v>
      </c>
      <c r="EP19" s="10">
        <f>'Raw Data'!FD79</f>
        <v>22</v>
      </c>
      <c r="EQ19" s="10">
        <f>'Raw Data'!FE79</f>
        <v>14</v>
      </c>
      <c r="ER19" s="10">
        <f>'Raw Data'!FF79</f>
        <v>12</v>
      </c>
      <c r="ES19" s="10">
        <f>'Raw Data'!FG79</f>
        <v>17</v>
      </c>
      <c r="ET19" s="10">
        <f>'Raw Data'!FH79</f>
        <v>13</v>
      </c>
      <c r="EU19" s="10">
        <f>'Raw Data'!FI79</f>
        <v>11</v>
      </c>
      <c r="EV19" s="10">
        <f>'Raw Data'!FJ79</f>
        <v>11</v>
      </c>
      <c r="EW19" s="10">
        <f>'Raw Data'!FK79</f>
        <v>14</v>
      </c>
      <c r="EX19" s="10">
        <f>'Raw Data'!FL79</f>
        <v>18</v>
      </c>
      <c r="EY19" s="10">
        <f>'Raw Data'!FM79</f>
        <v>26</v>
      </c>
      <c r="EZ19" s="10">
        <f>'Raw Data'!FN79</f>
        <v>22</v>
      </c>
      <c r="FA19" s="10">
        <f>'Raw Data'!FO79</f>
        <v>16</v>
      </c>
      <c r="FB19" s="10">
        <f>'Raw Data'!FP79</f>
        <v>23</v>
      </c>
      <c r="FC19" s="10">
        <f>'Raw Data'!FQ79</f>
        <v>10</v>
      </c>
      <c r="FD19" s="10">
        <f>'Raw Data'!FR79</f>
        <v>14</v>
      </c>
      <c r="FE19" s="10">
        <f>'Raw Data'!FS79</f>
        <v>15</v>
      </c>
      <c r="FF19" s="10">
        <f>'Raw Data'!FT79</f>
        <v>13</v>
      </c>
      <c r="FG19" s="10">
        <f>'Raw Data'!FU79</f>
        <v>13</v>
      </c>
      <c r="FH19" s="10">
        <f>'Raw Data'!FV79</f>
        <v>9</v>
      </c>
      <c r="FI19" s="10">
        <f>'Raw Data'!FW79</f>
        <v>22</v>
      </c>
      <c r="FJ19" s="10">
        <f>'Raw Data'!FX79</f>
        <v>26</v>
      </c>
      <c r="FK19" s="10">
        <f>'Raw Data'!FY79</f>
        <v>27</v>
      </c>
      <c r="FL19" s="10">
        <f>'Raw Data'!FZ79</f>
        <v>21</v>
      </c>
      <c r="FM19" s="10">
        <f>'Raw Data'!GA79</f>
        <v>18</v>
      </c>
      <c r="FN19" s="10">
        <f>'Raw Data'!GB79</f>
        <v>29</v>
      </c>
      <c r="FO19" s="10">
        <f>'Raw Data'!GC79</f>
        <v>18</v>
      </c>
      <c r="FP19" s="10">
        <f>'Raw Data'!GD79</f>
        <v>15</v>
      </c>
      <c r="FQ19" s="10">
        <f>'Raw Data'!GE79</f>
        <v>9</v>
      </c>
      <c r="FR19" s="10">
        <f>'Raw Data'!GF79</f>
        <v>18</v>
      </c>
      <c r="FS19" s="10">
        <f>'Raw Data'!GG79</f>
        <v>5</v>
      </c>
      <c r="FT19" s="10">
        <f>'Raw Data'!GH79</f>
        <v>8</v>
      </c>
      <c r="FU19" s="10">
        <f>'Raw Data'!GI79</f>
        <v>22</v>
      </c>
      <c r="FV19" s="10">
        <f>'Raw Data'!GJ79</f>
        <v>11</v>
      </c>
      <c r="FW19" s="10">
        <f>'Raw Data'!GK79</f>
        <v>23</v>
      </c>
      <c r="FX19" s="10">
        <f>'Raw Data'!GL79</f>
        <v>15</v>
      </c>
      <c r="FY19" s="10">
        <f>'Raw Data'!GM79</f>
        <v>19</v>
      </c>
      <c r="FZ19" s="10">
        <f>'Raw Data'!GN79</f>
        <v>21</v>
      </c>
      <c r="GA19" s="10">
        <f>'Raw Data'!GO79</f>
        <v>16</v>
      </c>
      <c r="GB19" s="10">
        <f>'Raw Data'!GP79</f>
        <v>13</v>
      </c>
      <c r="GC19" s="10">
        <f>'Raw Data'!GQ79</f>
        <v>20</v>
      </c>
      <c r="GD19" s="10">
        <f>'Raw Data'!GR79</f>
        <v>18</v>
      </c>
      <c r="GE19" s="10">
        <f>'Raw Data'!GS79</f>
        <v>13</v>
      </c>
      <c r="GF19" s="10">
        <f>'Raw Data'!GT79</f>
        <v>12</v>
      </c>
      <c r="GG19" s="10">
        <f>'Raw Data'!GU79</f>
        <v>16</v>
      </c>
      <c r="GH19" s="10">
        <f>'Raw Data'!GV79</f>
        <v>20</v>
      </c>
      <c r="GI19" s="10">
        <f>'Raw Data'!GW79</f>
        <v>12</v>
      </c>
      <c r="GJ19" s="10">
        <f>'Raw Data'!GX79</f>
        <v>24</v>
      </c>
      <c r="GK19" s="10">
        <f>'Raw Data'!GY79</f>
        <v>39</v>
      </c>
      <c r="GL19" s="10">
        <f>'Raw Data'!GZ79</f>
        <v>43</v>
      </c>
      <c r="GM19" s="10">
        <f>'Raw Data'!HA79</f>
        <v>36</v>
      </c>
      <c r="GN19" s="10">
        <f>'Raw Data'!HB79</f>
        <v>36</v>
      </c>
      <c r="GO19" s="10">
        <f>'Raw Data'!HC79</f>
        <v>23</v>
      </c>
      <c r="GP19" s="10">
        <f>'Raw Data'!HD79</f>
        <v>34</v>
      </c>
      <c r="GQ19" s="10">
        <f>'Raw Data'!HE79</f>
        <v>19</v>
      </c>
      <c r="GR19" s="10">
        <f>'Raw Data'!HF79</f>
        <v>15</v>
      </c>
      <c r="GS19" s="10">
        <f>'Raw Data'!HG79</f>
        <v>43</v>
      </c>
      <c r="GT19" s="10">
        <f>'Raw Data'!HH79</f>
        <v>29</v>
      </c>
      <c r="GU19" s="10">
        <f>'Raw Data'!HI79</f>
        <v>31</v>
      </c>
      <c r="GV19" s="10">
        <f>'Raw Data'!HJ79</f>
        <v>14</v>
      </c>
      <c r="GW19" s="10">
        <f>'Raw Data'!HK79</f>
        <v>22</v>
      </c>
      <c r="GX19" s="10">
        <f>'Raw Data'!HL79</f>
        <v>24</v>
      </c>
      <c r="GY19" s="10">
        <f>'Raw Data'!HM79</f>
        <v>23</v>
      </c>
      <c r="GZ19" s="10">
        <f>'Raw Data'!HN79</f>
        <v>27</v>
      </c>
      <c r="HA19" s="10">
        <f>'Raw Data'!HO79</f>
        <v>21</v>
      </c>
      <c r="HB19" s="10">
        <f>'Raw Data'!HP79</f>
        <v>16</v>
      </c>
      <c r="HC19" s="10">
        <f>'Raw Data'!HQ79</f>
        <v>21</v>
      </c>
      <c r="HD19" s="10">
        <f>'Raw Data'!HR79</f>
        <v>22</v>
      </c>
      <c r="HE19" s="10">
        <f>'Raw Data'!HS79</f>
        <v>25</v>
      </c>
      <c r="HF19" s="10">
        <f>'Raw Data'!HT79</f>
        <v>31</v>
      </c>
      <c r="HG19" s="10">
        <f>'Raw Data'!HU79</f>
        <v>20</v>
      </c>
      <c r="HH19" s="10">
        <f>'Raw Data'!HV79</f>
        <v>22</v>
      </c>
      <c r="HI19" s="10">
        <f>'Raw Data'!HW79</f>
        <v>20</v>
      </c>
      <c r="HJ19" s="10">
        <f>'Raw Data'!HX79</f>
        <v>21</v>
      </c>
      <c r="HK19" s="10">
        <f>'Raw Data'!HY79</f>
        <v>12</v>
      </c>
      <c r="HL19" s="10">
        <f>'Raw Data'!HZ79</f>
        <v>12</v>
      </c>
      <c r="HM19" s="10">
        <f>'Raw Data'!IA79</f>
        <v>17</v>
      </c>
      <c r="HN19" s="10">
        <f>'Raw Data'!IB79</f>
        <v>16</v>
      </c>
      <c r="HO19" s="10">
        <f>'Raw Data'!IC79</f>
        <v>12</v>
      </c>
      <c r="HP19" s="10">
        <f>'Raw Data'!ID79</f>
        <v>19</v>
      </c>
      <c r="HQ19" s="10">
        <f>'Raw Data'!IE79</f>
        <v>25</v>
      </c>
      <c r="HR19" s="10">
        <f>'Raw Data'!IF79</f>
        <v>22</v>
      </c>
      <c r="HS19" s="10">
        <f>'Raw Data'!IG79</f>
        <v>26</v>
      </c>
      <c r="HT19" s="10">
        <f>'Raw Data'!IH79</f>
        <v>18</v>
      </c>
      <c r="HU19" s="10">
        <f>'Raw Data'!II79</f>
        <v>17</v>
      </c>
      <c r="HV19" s="10">
        <f>'Raw Data'!IJ79</f>
        <v>14</v>
      </c>
      <c r="HW19" s="10">
        <f>'Raw Data'!IK79</f>
        <v>0</v>
      </c>
      <c r="HX19" s="10">
        <f>'Raw Data'!IL79</f>
        <v>0</v>
      </c>
      <c r="HY19" s="10">
        <f>'Raw Data'!IM79</f>
        <v>0</v>
      </c>
      <c r="HZ19" s="10">
        <f>'Raw Data'!IN79</f>
        <v>0</v>
      </c>
      <c r="IA19" s="10">
        <f>'Raw Data'!IO79</f>
        <v>0</v>
      </c>
      <c r="IB19" s="10">
        <f>'Raw Data'!IP79</f>
        <v>0</v>
      </c>
      <c r="IC19" s="10">
        <f>'Raw Data'!IQ79</f>
        <v>0</v>
      </c>
      <c r="ID19" s="10">
        <f>'Raw Data'!IR79</f>
        <v>0</v>
      </c>
      <c r="IE19" s="10">
        <f>'Raw Data'!IS79</f>
        <v>0</v>
      </c>
      <c r="IF19" s="10">
        <f>'Raw Data'!IT79</f>
        <v>0</v>
      </c>
      <c r="IG19" s="10">
        <f>'Raw Data'!IU79</f>
        <v>0</v>
      </c>
      <c r="IH19" s="10">
        <f>'Raw Data'!IV79</f>
        <v>0</v>
      </c>
      <c r="II19" s="10">
        <f>'Raw Data'!IW79</f>
        <v>0</v>
      </c>
      <c r="IJ19" s="10">
        <f>'Raw Data'!IX79</f>
        <v>0</v>
      </c>
      <c r="IK19" s="10">
        <f>'Raw Data'!IY79</f>
        <v>0</v>
      </c>
      <c r="IL19" s="10">
        <f>'Raw Data'!IZ79</f>
        <v>0</v>
      </c>
      <c r="IM19" s="10">
        <f>'Raw Data'!JA79</f>
        <v>0</v>
      </c>
      <c r="IN19" s="10">
        <f>'Raw Data'!JB79</f>
        <v>0</v>
      </c>
      <c r="IO19" s="10">
        <f>'Raw Data'!JC79</f>
        <v>0</v>
      </c>
      <c r="IP19" s="10">
        <f>'Raw Data'!JD79</f>
        <v>0</v>
      </c>
      <c r="IQ19" s="10">
        <f>'Raw Data'!JE79</f>
        <v>0</v>
      </c>
      <c r="IR19" s="10">
        <f>'Raw Data'!JF79</f>
        <v>0</v>
      </c>
      <c r="IS19" s="10">
        <f>'Raw Data'!JG79</f>
        <v>0</v>
      </c>
      <c r="IT19" s="10">
        <f>'Raw Data'!JH79</f>
        <v>0</v>
      </c>
      <c r="IU19" s="10">
        <f>'Raw Data'!JI79</f>
        <v>0</v>
      </c>
      <c r="IV19" s="10">
        <f>'Raw Data'!JJ79</f>
        <v>0</v>
      </c>
      <c r="IW19" s="10">
        <f>'Raw Data'!JK79</f>
        <v>0</v>
      </c>
      <c r="IX19" s="10">
        <f>'Raw Data'!JL79</f>
        <v>0</v>
      </c>
    </row>
    <row r="20" spans="1:258" ht="14.25" customHeight="1" x14ac:dyDescent="0.35">
      <c r="A20" s="4"/>
    </row>
    <row r="21" spans="1:258" ht="14.25" customHeight="1" x14ac:dyDescent="0.35">
      <c r="A21" s="4"/>
    </row>
    <row r="22" spans="1:258" ht="14.25" customHeight="1" x14ac:dyDescent="0.35">
      <c r="A22" s="4" t="s">
        <v>93</v>
      </c>
      <c r="GW22" s="2" t="s">
        <v>93</v>
      </c>
    </row>
    <row r="23" spans="1:258" ht="14.25" customHeight="1" x14ac:dyDescent="0.35">
      <c r="A23" s="4"/>
      <c r="GY23" s="4" t="s">
        <v>0</v>
      </c>
      <c r="GZ23" s="4" t="s">
        <v>1</v>
      </c>
      <c r="HA23" s="4" t="s">
        <v>2</v>
      </c>
      <c r="HB23" s="4" t="s">
        <v>3</v>
      </c>
      <c r="HC23" s="4" t="s">
        <v>4</v>
      </c>
      <c r="HD23" s="4" t="s">
        <v>5</v>
      </c>
      <c r="HE23" s="4" t="s">
        <v>52</v>
      </c>
      <c r="HF23" s="4" t="s">
        <v>7</v>
      </c>
      <c r="HG23" s="4" t="s">
        <v>8</v>
      </c>
      <c r="HH23" s="4" t="s">
        <v>9</v>
      </c>
      <c r="HI23" s="4" t="s">
        <v>10</v>
      </c>
      <c r="HJ23" s="4" t="s">
        <v>11</v>
      </c>
    </row>
    <row r="24" spans="1:258" ht="14.25" hidden="1" customHeight="1" x14ac:dyDescent="0.35">
      <c r="A24" s="4">
        <v>2012</v>
      </c>
      <c r="GX24" s="2">
        <v>2012</v>
      </c>
      <c r="GY24" s="33">
        <f t="shared" ref="GY24:HJ24" si="4">CM6</f>
        <v>370741</v>
      </c>
      <c r="GZ24" s="33">
        <f t="shared" si="4"/>
        <v>348355</v>
      </c>
      <c r="HA24" s="33">
        <f t="shared" si="4"/>
        <v>412362</v>
      </c>
      <c r="HB24" s="33">
        <f t="shared" si="4"/>
        <v>337186</v>
      </c>
      <c r="HC24" s="33">
        <f t="shared" si="4"/>
        <v>349265</v>
      </c>
      <c r="HD24" s="33">
        <f t="shared" si="4"/>
        <v>378091</v>
      </c>
      <c r="HE24" s="33">
        <f t="shared" si="4"/>
        <v>378878</v>
      </c>
      <c r="HF24" s="33">
        <f t="shared" si="4"/>
        <v>327597</v>
      </c>
      <c r="HG24" s="33">
        <f t="shared" si="4"/>
        <v>295935</v>
      </c>
      <c r="HH24" s="33">
        <f t="shared" si="4"/>
        <v>366492</v>
      </c>
      <c r="HI24" s="33">
        <f t="shared" si="4"/>
        <v>388418</v>
      </c>
      <c r="HJ24" s="33">
        <f t="shared" si="4"/>
        <v>431401</v>
      </c>
    </row>
    <row r="25" spans="1:258" ht="14.25" hidden="1" customHeight="1" x14ac:dyDescent="0.35">
      <c r="A25" s="4">
        <v>2013</v>
      </c>
      <c r="GX25" s="2">
        <v>2013</v>
      </c>
      <c r="GY25" s="32">
        <f t="shared" ref="GY25:HJ25" si="5">CY6</f>
        <v>326127</v>
      </c>
      <c r="GZ25" s="32">
        <f t="shared" si="5"/>
        <v>314665</v>
      </c>
      <c r="HA25" s="32">
        <f t="shared" si="5"/>
        <v>379384</v>
      </c>
      <c r="HB25" s="32">
        <f t="shared" si="5"/>
        <v>319663</v>
      </c>
      <c r="HC25" s="32">
        <f t="shared" si="5"/>
        <v>371414</v>
      </c>
      <c r="HD25" s="32">
        <f t="shared" si="5"/>
        <v>372450</v>
      </c>
      <c r="HE25" s="32">
        <f t="shared" si="5"/>
        <v>358845</v>
      </c>
      <c r="HF25" s="32">
        <f t="shared" si="5"/>
        <v>329408</v>
      </c>
      <c r="HG25" s="32">
        <f t="shared" si="5"/>
        <v>306203</v>
      </c>
      <c r="HH25" s="32">
        <f t="shared" si="5"/>
        <v>383585</v>
      </c>
      <c r="HI25" s="32">
        <f t="shared" si="5"/>
        <v>342405</v>
      </c>
      <c r="HJ25" s="32">
        <f t="shared" si="5"/>
        <v>372046</v>
      </c>
    </row>
    <row r="26" spans="1:258" ht="14.25" hidden="1" customHeight="1" x14ac:dyDescent="0.35">
      <c r="A26" s="4">
        <v>2014</v>
      </c>
      <c r="GX26" s="2">
        <v>2014</v>
      </c>
      <c r="GY26" s="32">
        <f t="shared" ref="GY26:HJ26" si="6">DK6</f>
        <v>392065</v>
      </c>
      <c r="GZ26" s="32">
        <f t="shared" si="6"/>
        <v>349976</v>
      </c>
      <c r="HA26" s="32">
        <f t="shared" si="6"/>
        <v>391074</v>
      </c>
      <c r="HB26" s="32">
        <f t="shared" si="6"/>
        <v>435374</v>
      </c>
      <c r="HC26" s="32">
        <f t="shared" si="6"/>
        <v>392669</v>
      </c>
      <c r="HD26" s="32">
        <f t="shared" si="6"/>
        <v>371633</v>
      </c>
      <c r="HE26" s="32">
        <f t="shared" si="6"/>
        <v>351247</v>
      </c>
      <c r="HF26" s="32">
        <f t="shared" si="6"/>
        <v>303837</v>
      </c>
      <c r="HG26" s="32">
        <f t="shared" si="6"/>
        <v>343288</v>
      </c>
      <c r="HH26" s="32">
        <f t="shared" si="6"/>
        <v>361132</v>
      </c>
      <c r="HI26" s="32">
        <f t="shared" si="6"/>
        <v>342350</v>
      </c>
      <c r="HJ26" s="32">
        <f t="shared" si="6"/>
        <v>402759</v>
      </c>
    </row>
    <row r="27" spans="1:258" ht="14.25" hidden="1" customHeight="1" x14ac:dyDescent="0.35">
      <c r="A27" s="4">
        <v>2015</v>
      </c>
      <c r="GX27" s="2">
        <v>2015</v>
      </c>
      <c r="GY27" s="32">
        <f t="shared" ref="GY27:HJ27" si="7">DW6</f>
        <v>293223</v>
      </c>
      <c r="GZ27" s="32">
        <f t="shared" si="7"/>
        <v>358251</v>
      </c>
      <c r="HA27" s="32">
        <f t="shared" si="7"/>
        <v>336945</v>
      </c>
      <c r="HB27" s="32">
        <f t="shared" si="7"/>
        <v>397372</v>
      </c>
      <c r="HC27" s="32">
        <f t="shared" si="7"/>
        <v>340012</v>
      </c>
      <c r="HD27" s="32">
        <f t="shared" si="7"/>
        <v>403782</v>
      </c>
      <c r="HE27" s="32">
        <f t="shared" si="7"/>
        <v>331603</v>
      </c>
      <c r="HF27" s="32">
        <f t="shared" si="7"/>
        <v>351395</v>
      </c>
      <c r="HG27" s="32">
        <f t="shared" si="7"/>
        <v>300000</v>
      </c>
      <c r="HH27" s="32">
        <f t="shared" si="7"/>
        <v>309539</v>
      </c>
      <c r="HI27" s="32">
        <f t="shared" si="7"/>
        <v>379797</v>
      </c>
      <c r="HJ27" s="32">
        <f t="shared" si="7"/>
        <v>380843</v>
      </c>
    </row>
    <row r="28" spans="1:258" ht="14.25" hidden="1" customHeight="1" x14ac:dyDescent="0.35">
      <c r="A28" s="4">
        <v>2015</v>
      </c>
      <c r="GX28" s="2">
        <v>2015</v>
      </c>
      <c r="GY28" s="32">
        <f t="shared" ref="GY28:HJ28" si="8">DW6</f>
        <v>293223</v>
      </c>
      <c r="GZ28" s="32">
        <f t="shared" si="8"/>
        <v>358251</v>
      </c>
      <c r="HA28" s="32">
        <f t="shared" si="8"/>
        <v>336945</v>
      </c>
      <c r="HB28" s="32">
        <f t="shared" si="8"/>
        <v>397372</v>
      </c>
      <c r="HC28" s="32">
        <f t="shared" si="8"/>
        <v>340012</v>
      </c>
      <c r="HD28" s="32">
        <f t="shared" si="8"/>
        <v>403782</v>
      </c>
      <c r="HE28" s="32">
        <f t="shared" si="8"/>
        <v>331603</v>
      </c>
      <c r="HF28" s="32">
        <f t="shared" si="8"/>
        <v>351395</v>
      </c>
      <c r="HG28" s="32">
        <f t="shared" si="8"/>
        <v>300000</v>
      </c>
      <c r="HH28" s="32">
        <f t="shared" si="8"/>
        <v>309539</v>
      </c>
      <c r="HI28" s="32">
        <f t="shared" si="8"/>
        <v>379797</v>
      </c>
      <c r="HJ28" s="32">
        <f t="shared" si="8"/>
        <v>380843</v>
      </c>
    </row>
    <row r="29" spans="1:258" ht="14.25" hidden="1" customHeight="1" x14ac:dyDescent="0.35">
      <c r="A29" s="4">
        <v>2016</v>
      </c>
      <c r="BQ29" s="2">
        <v>2009</v>
      </c>
      <c r="BR29" s="2">
        <v>2010</v>
      </c>
      <c r="BS29" s="2">
        <v>2011</v>
      </c>
      <c r="BT29" s="2">
        <v>2012</v>
      </c>
      <c r="BU29" s="2">
        <v>2013</v>
      </c>
      <c r="BV29" s="2">
        <v>2014</v>
      </c>
      <c r="BW29" s="2">
        <v>2015</v>
      </c>
      <c r="BX29" s="2">
        <v>2016</v>
      </c>
      <c r="BY29" s="2">
        <v>2017</v>
      </c>
      <c r="GX29" s="2">
        <v>2016</v>
      </c>
      <c r="GY29" s="32">
        <f t="shared" ref="GY29:HJ29" si="9">EI6</f>
        <v>426842</v>
      </c>
      <c r="GZ29" s="32">
        <f t="shared" si="9"/>
        <v>363445</v>
      </c>
      <c r="HA29" s="32">
        <f t="shared" si="9"/>
        <v>379449</v>
      </c>
      <c r="HB29" s="32">
        <f t="shared" si="9"/>
        <v>372897</v>
      </c>
      <c r="HC29" s="32">
        <f t="shared" si="9"/>
        <v>362336</v>
      </c>
      <c r="HD29" s="32">
        <f t="shared" si="9"/>
        <v>388450</v>
      </c>
      <c r="HE29" s="32">
        <f t="shared" si="9"/>
        <v>347995</v>
      </c>
      <c r="HF29" s="32">
        <f t="shared" si="9"/>
        <v>346598</v>
      </c>
      <c r="HG29" s="32">
        <f t="shared" si="9"/>
        <v>351734</v>
      </c>
      <c r="HH29" s="32">
        <f t="shared" si="9"/>
        <v>353644</v>
      </c>
      <c r="HI29" s="32">
        <f t="shared" si="9"/>
        <v>365359</v>
      </c>
      <c r="HJ29" s="32">
        <f t="shared" si="9"/>
        <v>395274</v>
      </c>
    </row>
    <row r="30" spans="1:258" ht="14.25" customHeight="1" x14ac:dyDescent="0.35">
      <c r="A30" s="4">
        <v>2017</v>
      </c>
      <c r="BQ30" s="32">
        <v>367000</v>
      </c>
      <c r="BR30" s="32">
        <v>341500</v>
      </c>
      <c r="BS30" s="32">
        <v>263900</v>
      </c>
      <c r="BT30" s="32">
        <v>330000</v>
      </c>
      <c r="BU30" s="32">
        <v>300000</v>
      </c>
      <c r="BV30" s="32">
        <v>318000</v>
      </c>
      <c r="BW30" s="32">
        <v>286000</v>
      </c>
      <c r="BX30" s="32">
        <v>335000</v>
      </c>
      <c r="BY30" s="32">
        <v>350000</v>
      </c>
      <c r="BZ30" s="34">
        <f>SUM(BQ30:BY30)/9</f>
        <v>321266.66666666669</v>
      </c>
      <c r="GX30" s="190">
        <v>2017</v>
      </c>
      <c r="GY30" s="32">
        <f t="shared" ref="GY30:HJ30" si="10">EU6</f>
        <v>412247</v>
      </c>
      <c r="GZ30" s="32">
        <f t="shared" si="10"/>
        <v>385976</v>
      </c>
      <c r="HA30" s="32">
        <f t="shared" si="10"/>
        <v>369762</v>
      </c>
      <c r="HB30" s="32">
        <f t="shared" si="10"/>
        <v>401042</v>
      </c>
      <c r="HC30" s="32">
        <f t="shared" si="10"/>
        <v>403833</v>
      </c>
      <c r="HD30" s="32">
        <f t="shared" si="10"/>
        <v>388478</v>
      </c>
      <c r="HE30" s="32">
        <f t="shared" si="10"/>
        <v>395374</v>
      </c>
      <c r="HF30" s="32">
        <f t="shared" si="10"/>
        <v>355968</v>
      </c>
      <c r="HG30" s="32">
        <f t="shared" si="10"/>
        <v>376051</v>
      </c>
      <c r="HH30" s="32">
        <f t="shared" si="10"/>
        <v>346594</v>
      </c>
      <c r="HI30" s="32">
        <f t="shared" si="10"/>
        <v>374534</v>
      </c>
      <c r="HJ30" s="32">
        <f t="shared" si="10"/>
        <v>434910</v>
      </c>
    </row>
    <row r="31" spans="1:258" ht="14.25" customHeight="1" x14ac:dyDescent="0.35">
      <c r="A31" s="4">
        <v>2018</v>
      </c>
      <c r="GX31" s="190">
        <v>2018</v>
      </c>
      <c r="GY31" s="32">
        <f t="shared" ref="GY31:HJ31" si="11">FG6</f>
        <v>351673</v>
      </c>
      <c r="GZ31" s="32">
        <f t="shared" si="11"/>
        <v>424444</v>
      </c>
      <c r="HA31" s="32">
        <f t="shared" si="11"/>
        <v>400295</v>
      </c>
      <c r="HB31" s="32">
        <f t="shared" si="11"/>
        <v>390869</v>
      </c>
      <c r="HC31" s="32">
        <f t="shared" si="11"/>
        <v>438104</v>
      </c>
      <c r="HD31" s="32">
        <f t="shared" si="11"/>
        <v>414252</v>
      </c>
      <c r="HE31" s="32">
        <f t="shared" si="11"/>
        <v>418554</v>
      </c>
      <c r="HF31" s="32">
        <f t="shared" si="11"/>
        <v>373293</v>
      </c>
      <c r="HG31" s="32">
        <f t="shared" si="11"/>
        <v>359545</v>
      </c>
      <c r="HH31" s="32">
        <f t="shared" si="11"/>
        <v>390986</v>
      </c>
      <c r="HI31" s="32">
        <f t="shared" si="11"/>
        <v>397900</v>
      </c>
      <c r="HJ31" s="32">
        <f t="shared" si="11"/>
        <v>451876</v>
      </c>
    </row>
    <row r="32" spans="1:258" ht="14.25" customHeight="1" x14ac:dyDescent="0.35">
      <c r="A32" s="4">
        <v>2019</v>
      </c>
      <c r="GX32" s="190">
        <v>2019</v>
      </c>
      <c r="GY32" s="32">
        <f t="shared" ref="GY32:HJ32" si="12">FS6</f>
        <v>410227</v>
      </c>
      <c r="GZ32" s="32">
        <f t="shared" si="12"/>
        <v>386500</v>
      </c>
      <c r="HA32" s="32">
        <f t="shared" si="12"/>
        <v>397695</v>
      </c>
      <c r="HB32" s="32">
        <f t="shared" si="12"/>
        <v>412075</v>
      </c>
      <c r="HC32" s="32">
        <f t="shared" si="12"/>
        <v>394673</v>
      </c>
      <c r="HD32" s="32">
        <f t="shared" si="12"/>
        <v>409902</v>
      </c>
      <c r="HE32" s="32">
        <f t="shared" si="12"/>
        <v>369758</v>
      </c>
      <c r="HF32" s="32">
        <f t="shared" si="12"/>
        <v>373816</v>
      </c>
      <c r="HG32" s="32">
        <f t="shared" si="12"/>
        <v>413273</v>
      </c>
      <c r="HH32" s="32">
        <f t="shared" si="12"/>
        <v>402082</v>
      </c>
      <c r="HI32" s="32">
        <f t="shared" si="12"/>
        <v>438268</v>
      </c>
      <c r="HJ32" s="32">
        <f t="shared" si="12"/>
        <v>421379</v>
      </c>
    </row>
    <row r="33" spans="1:219" ht="14.25" customHeight="1" x14ac:dyDescent="0.35">
      <c r="A33" s="4">
        <v>2020</v>
      </c>
      <c r="GX33" s="190">
        <v>2020</v>
      </c>
      <c r="GY33" s="32">
        <f t="shared" ref="GY33:HJ33" si="13">GE6</f>
        <v>406071</v>
      </c>
      <c r="GZ33" s="32">
        <f t="shared" si="13"/>
        <v>371718</v>
      </c>
      <c r="HA33" s="32">
        <f t="shared" si="13"/>
        <v>435388</v>
      </c>
      <c r="HB33" s="32">
        <f t="shared" si="13"/>
        <v>415048</v>
      </c>
      <c r="HC33" s="32">
        <f t="shared" si="13"/>
        <v>405862</v>
      </c>
      <c r="HD33" s="32">
        <f t="shared" si="13"/>
        <v>395114</v>
      </c>
      <c r="HE33" s="32">
        <f t="shared" si="13"/>
        <v>443748</v>
      </c>
      <c r="HF33" s="32">
        <f t="shared" si="13"/>
        <v>475269</v>
      </c>
      <c r="HG33" s="32">
        <f t="shared" si="13"/>
        <v>490079</v>
      </c>
      <c r="HH33" s="32">
        <f t="shared" si="13"/>
        <v>535611</v>
      </c>
      <c r="HI33" s="32">
        <f t="shared" si="13"/>
        <v>567366</v>
      </c>
      <c r="HJ33" s="32">
        <f t="shared" si="13"/>
        <v>578292</v>
      </c>
    </row>
    <row r="34" spans="1:219" ht="14.25" customHeight="1" x14ac:dyDescent="0.35">
      <c r="A34" s="4">
        <v>2021</v>
      </c>
      <c r="GX34" s="190">
        <v>2021</v>
      </c>
      <c r="GY34" s="32">
        <f t="shared" ref="GY34:HJ34" si="14">GQ6</f>
        <v>528590</v>
      </c>
      <c r="GZ34" s="32">
        <f t="shared" si="14"/>
        <v>529619</v>
      </c>
      <c r="HA34" s="32">
        <f t="shared" si="14"/>
        <v>596636</v>
      </c>
      <c r="HB34" s="32">
        <f t="shared" si="14"/>
        <v>606262</v>
      </c>
      <c r="HC34" s="32">
        <f t="shared" si="14"/>
        <v>642117</v>
      </c>
      <c r="HD34" s="32">
        <f t="shared" si="14"/>
        <v>688595</v>
      </c>
      <c r="HE34" s="32">
        <f t="shared" si="14"/>
        <v>628784</v>
      </c>
      <c r="HF34" s="32">
        <f t="shared" si="14"/>
        <v>611258</v>
      </c>
      <c r="HG34" s="32">
        <f t="shared" si="14"/>
        <v>619187</v>
      </c>
      <c r="HH34" s="32">
        <f t="shared" si="14"/>
        <v>667132</v>
      </c>
      <c r="HI34" s="32">
        <f t="shared" si="14"/>
        <v>617710</v>
      </c>
      <c r="HJ34" s="32">
        <f t="shared" si="14"/>
        <v>698947</v>
      </c>
    </row>
    <row r="35" spans="1:219" ht="14.25" customHeight="1" x14ac:dyDescent="0.35">
      <c r="A35" s="4">
        <v>2022</v>
      </c>
      <c r="GX35" s="4">
        <v>2022</v>
      </c>
      <c r="GY35" s="32">
        <f>HC6</f>
        <v>725669</v>
      </c>
      <c r="GZ35" s="32">
        <f t="shared" ref="GZ35:HJ35" si="15">HD6</f>
        <v>772979</v>
      </c>
      <c r="HA35" s="32">
        <f t="shared" si="15"/>
        <v>740515</v>
      </c>
      <c r="HB35" s="32">
        <f t="shared" si="15"/>
        <v>751899</v>
      </c>
      <c r="HC35" s="32">
        <f t="shared" si="15"/>
        <v>765320</v>
      </c>
      <c r="HD35" s="32">
        <f t="shared" si="15"/>
        <v>711955</v>
      </c>
      <c r="HE35" s="32">
        <f t="shared" si="15"/>
        <v>712237</v>
      </c>
      <c r="HF35" s="32">
        <f t="shared" si="15"/>
        <v>614297</v>
      </c>
      <c r="HG35" s="32">
        <f t="shared" si="15"/>
        <v>693245</v>
      </c>
      <c r="HH35" s="32">
        <f t="shared" si="15"/>
        <v>711033</v>
      </c>
      <c r="HI35" s="32">
        <f t="shared" si="15"/>
        <v>632584</v>
      </c>
      <c r="HJ35" s="32">
        <f t="shared" si="15"/>
        <v>694886</v>
      </c>
    </row>
    <row r="36" spans="1:219" ht="14.25" customHeight="1" x14ac:dyDescent="0.35">
      <c r="A36" s="4">
        <v>2023</v>
      </c>
      <c r="GX36" s="4">
        <v>2023</v>
      </c>
      <c r="GY36" s="32">
        <f>HO6</f>
        <v>713297</v>
      </c>
      <c r="GZ36" s="32">
        <f t="shared" ref="GZ36:HJ36" si="16">HP6</f>
        <v>566966</v>
      </c>
      <c r="HA36" s="32">
        <f t="shared" si="16"/>
        <v>699538</v>
      </c>
      <c r="HB36" s="32">
        <f t="shared" si="16"/>
        <v>652373</v>
      </c>
      <c r="HC36" s="32">
        <f t="shared" si="16"/>
        <v>690943</v>
      </c>
      <c r="HD36" s="32">
        <f t="shared" si="16"/>
        <v>748942</v>
      </c>
      <c r="HE36" s="32">
        <f t="shared" si="16"/>
        <v>616768</v>
      </c>
      <c r="HF36" s="32">
        <f t="shared" si="16"/>
        <v>657874</v>
      </c>
      <c r="HG36" s="32">
        <f t="shared" si="16"/>
        <v>0</v>
      </c>
      <c r="HH36" s="32">
        <f t="shared" si="16"/>
        <v>0</v>
      </c>
      <c r="HI36" s="32">
        <f t="shared" si="16"/>
        <v>0</v>
      </c>
      <c r="HJ36" s="32">
        <f t="shared" si="16"/>
        <v>0</v>
      </c>
    </row>
    <row r="37" spans="1:219" ht="14.25" customHeight="1" x14ac:dyDescent="0.3"/>
    <row r="38" spans="1:219" ht="14.25" customHeight="1" x14ac:dyDescent="0.35">
      <c r="A38" s="4" t="s">
        <v>89</v>
      </c>
      <c r="GW38" s="4" t="s">
        <v>89</v>
      </c>
      <c r="GY38" s="192" t="s">
        <v>0</v>
      </c>
      <c r="GZ38" s="192" t="s">
        <v>1</v>
      </c>
      <c r="HA38" s="191" t="s">
        <v>2</v>
      </c>
      <c r="HB38" s="192" t="s">
        <v>3</v>
      </c>
      <c r="HC38" s="192" t="s">
        <v>4</v>
      </c>
      <c r="HD38" s="192" t="s">
        <v>51</v>
      </c>
      <c r="HE38" s="191" t="s">
        <v>52</v>
      </c>
      <c r="HF38" s="192" t="s">
        <v>7</v>
      </c>
      <c r="HG38" s="192" t="s">
        <v>8</v>
      </c>
      <c r="HH38" s="192" t="s">
        <v>9</v>
      </c>
      <c r="HI38" s="191" t="s">
        <v>10</v>
      </c>
      <c r="HJ38" s="192" t="s">
        <v>11</v>
      </c>
    </row>
    <row r="39" spans="1:219" ht="14.25" hidden="1" customHeight="1" x14ac:dyDescent="0.35">
      <c r="A39" s="4"/>
      <c r="GY39" s="4" t="s">
        <v>0</v>
      </c>
      <c r="GZ39" s="4" t="s">
        <v>1</v>
      </c>
      <c r="HA39" s="4" t="s">
        <v>2</v>
      </c>
      <c r="HB39" s="4" t="s">
        <v>3</v>
      </c>
      <c r="HC39" s="4" t="s">
        <v>4</v>
      </c>
      <c r="HD39" s="4" t="s">
        <v>5</v>
      </c>
      <c r="HE39" s="4" t="s">
        <v>7</v>
      </c>
      <c r="HF39" s="4" t="s">
        <v>7</v>
      </c>
      <c r="HG39" s="4" t="s">
        <v>8</v>
      </c>
      <c r="HH39" s="4" t="s">
        <v>9</v>
      </c>
      <c r="HI39" s="4" t="s">
        <v>10</v>
      </c>
      <c r="HJ39" s="4" t="s">
        <v>11</v>
      </c>
    </row>
    <row r="40" spans="1:219" ht="15" hidden="1" customHeight="1" x14ac:dyDescent="0.35">
      <c r="A40" s="4">
        <v>2015</v>
      </c>
      <c r="GX40" s="2">
        <v>2015</v>
      </c>
      <c r="GY40" s="32">
        <f t="shared" ref="GY40:HJ40" si="17">DW10</f>
        <v>258500</v>
      </c>
      <c r="GZ40" s="32">
        <f t="shared" si="17"/>
        <v>312000</v>
      </c>
      <c r="HA40" s="32">
        <f t="shared" si="17"/>
        <v>269500</v>
      </c>
      <c r="HB40" s="32">
        <f t="shared" si="17"/>
        <v>290000</v>
      </c>
      <c r="HC40" s="32">
        <f t="shared" si="17"/>
        <v>270000</v>
      </c>
      <c r="HD40" s="32">
        <f t="shared" si="17"/>
        <v>296000</v>
      </c>
      <c r="HE40" s="32">
        <f t="shared" si="17"/>
        <v>239750</v>
      </c>
      <c r="HF40" s="32">
        <f t="shared" si="17"/>
        <v>277450</v>
      </c>
      <c r="HG40" s="32">
        <f t="shared" si="17"/>
        <v>275000</v>
      </c>
      <c r="HH40" s="32">
        <f t="shared" si="17"/>
        <v>279000</v>
      </c>
      <c r="HI40" s="32">
        <f t="shared" si="17"/>
        <v>319500</v>
      </c>
      <c r="HJ40" s="32">
        <f t="shared" si="17"/>
        <v>278000</v>
      </c>
    </row>
    <row r="41" spans="1:219" ht="14.25" hidden="1" customHeight="1" x14ac:dyDescent="0.35">
      <c r="A41" s="4">
        <v>2016</v>
      </c>
      <c r="GX41" s="190">
        <v>2016</v>
      </c>
      <c r="GY41" s="32">
        <f t="shared" ref="GY41:HJ41" si="18">EI10</f>
        <v>300000</v>
      </c>
      <c r="GZ41" s="32">
        <f t="shared" si="18"/>
        <v>286000</v>
      </c>
      <c r="HA41" s="32">
        <f t="shared" si="18"/>
        <v>303400</v>
      </c>
      <c r="HB41" s="32">
        <f t="shared" si="18"/>
        <v>317500</v>
      </c>
      <c r="HC41" s="32">
        <f t="shared" si="18"/>
        <v>289000</v>
      </c>
      <c r="HD41" s="32">
        <f t="shared" si="18"/>
        <v>315000</v>
      </c>
      <c r="HE41" s="32">
        <f t="shared" si="18"/>
        <v>300000</v>
      </c>
      <c r="HF41" s="32">
        <f t="shared" si="18"/>
        <v>286000</v>
      </c>
      <c r="HG41" s="32">
        <f t="shared" si="18"/>
        <v>289000</v>
      </c>
      <c r="HH41" s="32">
        <f t="shared" si="18"/>
        <v>284500</v>
      </c>
      <c r="HI41" s="32">
        <f t="shared" si="18"/>
        <v>299450</v>
      </c>
      <c r="HJ41" s="32">
        <f t="shared" si="18"/>
        <v>327500</v>
      </c>
    </row>
    <row r="42" spans="1:219" ht="14.25" hidden="1" customHeight="1" x14ac:dyDescent="0.35">
      <c r="A42" s="4">
        <v>2017</v>
      </c>
      <c r="GX42" s="190">
        <v>2017</v>
      </c>
      <c r="GY42" s="32">
        <f t="shared" ref="GY42:HJ42" si="19">EU10</f>
        <v>306000</v>
      </c>
      <c r="GZ42" s="32">
        <f t="shared" si="19"/>
        <v>310000</v>
      </c>
      <c r="HA42" s="32">
        <f t="shared" si="19"/>
        <v>312500</v>
      </c>
      <c r="HB42" s="32">
        <f t="shared" si="19"/>
        <v>321750</v>
      </c>
      <c r="HC42" s="32">
        <f t="shared" si="19"/>
        <v>288000</v>
      </c>
      <c r="HD42" s="32">
        <f t="shared" si="19"/>
        <v>316000</v>
      </c>
      <c r="HE42" s="32">
        <f t="shared" si="19"/>
        <v>305000</v>
      </c>
      <c r="HF42" s="32">
        <f t="shared" si="19"/>
        <v>310000</v>
      </c>
      <c r="HG42" s="32">
        <f t="shared" si="19"/>
        <v>320000</v>
      </c>
      <c r="HH42" s="32">
        <f t="shared" si="19"/>
        <v>304500</v>
      </c>
      <c r="HI42" s="32">
        <f t="shared" si="19"/>
        <v>317500</v>
      </c>
      <c r="HJ42" s="32">
        <f t="shared" si="19"/>
        <v>345000</v>
      </c>
    </row>
    <row r="43" spans="1:219" ht="14.25" hidden="1" customHeight="1" x14ac:dyDescent="0.35">
      <c r="A43" s="4">
        <v>2018</v>
      </c>
      <c r="GX43" s="190">
        <v>2018</v>
      </c>
      <c r="GY43" s="32">
        <f t="shared" ref="GY43:HJ43" si="20">FG10</f>
        <v>273975</v>
      </c>
      <c r="GZ43" s="32">
        <f t="shared" si="20"/>
        <v>305000</v>
      </c>
      <c r="HA43" s="32">
        <f t="shared" si="20"/>
        <v>325000</v>
      </c>
      <c r="HB43" s="32">
        <f t="shared" si="20"/>
        <v>319250</v>
      </c>
      <c r="HC43" s="32">
        <f t="shared" si="20"/>
        <v>342000</v>
      </c>
      <c r="HD43" s="32">
        <f t="shared" si="20"/>
        <v>313750</v>
      </c>
      <c r="HE43" s="32">
        <f t="shared" si="20"/>
        <v>333500</v>
      </c>
      <c r="HF43" s="32">
        <f t="shared" si="20"/>
        <v>320000</v>
      </c>
      <c r="HG43" s="32">
        <f t="shared" si="20"/>
        <v>294193</v>
      </c>
      <c r="HH43" s="32">
        <f t="shared" si="20"/>
        <v>325000</v>
      </c>
      <c r="HI43" s="32">
        <f t="shared" si="20"/>
        <v>339000</v>
      </c>
      <c r="HJ43" s="32">
        <f t="shared" si="20"/>
        <v>341500</v>
      </c>
    </row>
    <row r="44" spans="1:219" ht="14.25" hidden="1" customHeight="1" x14ac:dyDescent="0.35">
      <c r="A44" s="4">
        <v>2019</v>
      </c>
      <c r="GX44" s="190">
        <v>2019</v>
      </c>
      <c r="GY44" s="32">
        <f t="shared" ref="GY44:HJ44" si="21">FS10</f>
        <v>329900</v>
      </c>
      <c r="GZ44" s="32">
        <f t="shared" si="21"/>
        <v>318500</v>
      </c>
      <c r="HA44" s="32">
        <f t="shared" si="21"/>
        <v>332500</v>
      </c>
      <c r="HB44" s="32">
        <f t="shared" si="21"/>
        <v>339900</v>
      </c>
      <c r="HC44" s="32">
        <f t="shared" si="21"/>
        <v>399100</v>
      </c>
      <c r="HD44" s="32">
        <f t="shared" si="21"/>
        <v>335000</v>
      </c>
      <c r="HE44" s="32">
        <f t="shared" si="21"/>
        <v>315000</v>
      </c>
      <c r="HF44" s="32">
        <f t="shared" si="21"/>
        <v>313000</v>
      </c>
      <c r="HG44" s="32">
        <f t="shared" si="21"/>
        <v>318750</v>
      </c>
      <c r="HH44" s="32">
        <f t="shared" si="21"/>
        <v>335000</v>
      </c>
      <c r="HI44" s="32">
        <f t="shared" si="21"/>
        <v>344000</v>
      </c>
      <c r="HJ44" s="32">
        <f t="shared" si="21"/>
        <v>371000</v>
      </c>
    </row>
    <row r="45" spans="1:219" ht="14.25" customHeight="1" x14ac:dyDescent="0.35">
      <c r="A45" s="4">
        <v>2020</v>
      </c>
      <c r="GX45" s="190">
        <v>2020</v>
      </c>
      <c r="GY45" s="32">
        <f t="shared" ref="GY45:HJ45" si="22">GE10</f>
        <v>342000</v>
      </c>
      <c r="GZ45" s="32">
        <f t="shared" si="22"/>
        <v>332000</v>
      </c>
      <c r="HA45" s="32">
        <f t="shared" si="22"/>
        <v>347900</v>
      </c>
      <c r="HB45" s="32">
        <f t="shared" si="22"/>
        <v>332500</v>
      </c>
      <c r="HC45" s="32">
        <f t="shared" si="22"/>
        <v>350000</v>
      </c>
      <c r="HD45" s="32">
        <f t="shared" si="22"/>
        <v>343000</v>
      </c>
      <c r="HE45" s="32">
        <f t="shared" si="22"/>
        <v>366500</v>
      </c>
      <c r="HF45" s="32">
        <f t="shared" si="22"/>
        <v>412500</v>
      </c>
      <c r="HG45" s="32">
        <f t="shared" si="22"/>
        <v>423200</v>
      </c>
      <c r="HH45" s="32">
        <f t="shared" si="22"/>
        <v>456500</v>
      </c>
      <c r="HI45" s="32">
        <f t="shared" si="22"/>
        <v>477500</v>
      </c>
      <c r="HJ45" s="32">
        <f t="shared" si="22"/>
        <v>480000</v>
      </c>
    </row>
    <row r="46" spans="1:219" ht="14.25" customHeight="1" x14ac:dyDescent="0.35">
      <c r="A46" s="4">
        <v>2021</v>
      </c>
      <c r="GX46" s="190">
        <v>2021</v>
      </c>
      <c r="GY46" s="32">
        <f t="shared" ref="GY46:HJ46" si="23">GQ10</f>
        <v>430000</v>
      </c>
      <c r="GZ46" s="32">
        <f t="shared" si="23"/>
        <v>450000</v>
      </c>
      <c r="HA46" s="32">
        <f t="shared" si="23"/>
        <v>473000</v>
      </c>
      <c r="HB46" s="32">
        <f t="shared" si="23"/>
        <v>454950</v>
      </c>
      <c r="HC46" s="32">
        <f t="shared" si="23"/>
        <v>470000</v>
      </c>
      <c r="HD46" s="32">
        <f t="shared" si="23"/>
        <v>529000</v>
      </c>
      <c r="HE46" s="32">
        <f t="shared" si="23"/>
        <v>490000</v>
      </c>
      <c r="HF46" s="32">
        <f t="shared" si="23"/>
        <v>500000</v>
      </c>
      <c r="HG46" s="32">
        <f t="shared" si="23"/>
        <v>495000</v>
      </c>
      <c r="HH46" s="32">
        <f t="shared" si="23"/>
        <v>507000</v>
      </c>
      <c r="HI46" s="32">
        <f t="shared" si="23"/>
        <v>480000</v>
      </c>
      <c r="HJ46" s="32">
        <f t="shared" si="23"/>
        <v>546500</v>
      </c>
    </row>
    <row r="47" spans="1:219" ht="14.25" customHeight="1" x14ac:dyDescent="0.35">
      <c r="A47" s="4">
        <v>2022</v>
      </c>
      <c r="GX47" s="190">
        <v>2022</v>
      </c>
      <c r="GY47" s="32">
        <f>HC10</f>
        <v>573910</v>
      </c>
      <c r="GZ47" s="32">
        <f t="shared" ref="GZ47:HJ47" si="24">HD10</f>
        <v>570000</v>
      </c>
      <c r="HA47" s="32">
        <f t="shared" si="24"/>
        <v>577250</v>
      </c>
      <c r="HB47" s="32">
        <f t="shared" si="24"/>
        <v>560000</v>
      </c>
      <c r="HC47" s="32">
        <f t="shared" si="24"/>
        <v>595000</v>
      </c>
      <c r="HD47" s="32">
        <f t="shared" si="24"/>
        <v>545000</v>
      </c>
      <c r="HE47" s="32">
        <f t="shared" si="24"/>
        <v>550000</v>
      </c>
      <c r="HF47" s="32">
        <f t="shared" si="24"/>
        <v>507000</v>
      </c>
      <c r="HG47" s="32">
        <f t="shared" si="24"/>
        <v>595000</v>
      </c>
      <c r="HH47" s="32">
        <f t="shared" si="24"/>
        <v>600000</v>
      </c>
      <c r="HI47" s="32">
        <f t="shared" si="24"/>
        <v>519654</v>
      </c>
      <c r="HJ47" s="32">
        <f t="shared" si="24"/>
        <v>515000</v>
      </c>
      <c r="HK47" s="196">
        <f>SUM(GY47:HH47)/10</f>
        <v>567316</v>
      </c>
    </row>
    <row r="48" spans="1:219" ht="14.25" customHeight="1" x14ac:dyDescent="0.35">
      <c r="A48" s="4">
        <v>2023</v>
      </c>
      <c r="GX48" s="190">
        <v>2023</v>
      </c>
      <c r="GY48" s="32">
        <f>HO10</f>
        <v>582500</v>
      </c>
      <c r="GZ48" s="32">
        <f t="shared" ref="GZ48:HJ48" si="25">HP10</f>
        <v>470000</v>
      </c>
      <c r="HA48" s="32">
        <f t="shared" si="25"/>
        <v>550000</v>
      </c>
      <c r="HB48" s="32">
        <f t="shared" si="25"/>
        <v>544950</v>
      </c>
      <c r="HC48" s="32">
        <f t="shared" si="25"/>
        <v>539000</v>
      </c>
      <c r="HD48" s="32">
        <f t="shared" si="25"/>
        <v>599000</v>
      </c>
      <c r="HE48" s="32">
        <f t="shared" si="25"/>
        <v>559499</v>
      </c>
      <c r="HF48" s="32">
        <f t="shared" si="25"/>
        <v>515000</v>
      </c>
      <c r="HG48" s="32">
        <f t="shared" si="25"/>
        <v>0</v>
      </c>
      <c r="HH48" s="32">
        <f t="shared" si="25"/>
        <v>0</v>
      </c>
      <c r="HI48" s="32">
        <f t="shared" si="25"/>
        <v>0</v>
      </c>
      <c r="HJ48" s="32">
        <f t="shared" si="25"/>
        <v>0</v>
      </c>
      <c r="HK48" s="196"/>
    </row>
    <row r="49" spans="1:219" ht="14.25" customHeight="1" x14ac:dyDescent="0.3"/>
    <row r="50" spans="1:219" ht="14.25" customHeight="1" x14ac:dyDescent="0.35">
      <c r="A50" s="4" t="s">
        <v>94</v>
      </c>
      <c r="GW50" s="4" t="s">
        <v>94</v>
      </c>
      <c r="GY50" s="192" t="s">
        <v>0</v>
      </c>
      <c r="GZ50" s="192" t="s">
        <v>1</v>
      </c>
      <c r="HA50" s="191" t="s">
        <v>2</v>
      </c>
      <c r="HB50" s="192" t="s">
        <v>3</v>
      </c>
      <c r="HC50" s="192" t="s">
        <v>4</v>
      </c>
      <c r="HD50" s="192" t="s">
        <v>51</v>
      </c>
      <c r="HE50" s="191" t="s">
        <v>52</v>
      </c>
      <c r="HF50" s="192" t="s">
        <v>7</v>
      </c>
      <c r="HG50" s="192" t="s">
        <v>8</v>
      </c>
      <c r="HH50" s="192" t="s">
        <v>9</v>
      </c>
      <c r="HI50" s="191" t="s">
        <v>10</v>
      </c>
      <c r="HJ50" s="192" t="s">
        <v>11</v>
      </c>
    </row>
    <row r="51" spans="1:219" ht="14.25" hidden="1" customHeight="1" x14ac:dyDescent="0.35">
      <c r="A51" s="4"/>
      <c r="GX51" s="182"/>
      <c r="GY51" s="192" t="s">
        <v>0</v>
      </c>
      <c r="GZ51" s="192" t="s">
        <v>1</v>
      </c>
      <c r="HA51" s="192" t="s">
        <v>2</v>
      </c>
      <c r="HB51" s="192" t="s">
        <v>3</v>
      </c>
      <c r="HC51" s="192" t="s">
        <v>4</v>
      </c>
      <c r="HD51" s="192" t="s">
        <v>5</v>
      </c>
      <c r="HE51" s="192" t="s">
        <v>7</v>
      </c>
      <c r="HF51" s="192" t="s">
        <v>7</v>
      </c>
      <c r="HG51" s="192" t="s">
        <v>8</v>
      </c>
      <c r="HH51" s="192" t="s">
        <v>9</v>
      </c>
      <c r="HI51" s="192" t="s">
        <v>10</v>
      </c>
      <c r="HJ51" s="192" t="s">
        <v>11</v>
      </c>
    </row>
    <row r="52" spans="1:219" ht="14.25" hidden="1" customHeight="1" x14ac:dyDescent="0.35">
      <c r="A52" s="4">
        <v>2015</v>
      </c>
      <c r="GX52" s="182">
        <v>2015</v>
      </c>
      <c r="GY52" s="193">
        <f t="shared" ref="GY52:HJ52" si="26">DW14</f>
        <v>335000</v>
      </c>
      <c r="GZ52" s="193">
        <f t="shared" si="26"/>
        <v>317500</v>
      </c>
      <c r="HA52" s="193">
        <f t="shared" si="26"/>
        <v>283880</v>
      </c>
      <c r="HB52" s="193">
        <f t="shared" si="26"/>
        <v>300750</v>
      </c>
      <c r="HC52" s="193">
        <f t="shared" si="26"/>
        <v>280000</v>
      </c>
      <c r="HD52" s="193">
        <f t="shared" si="26"/>
        <v>300000</v>
      </c>
      <c r="HE52" s="193">
        <f t="shared" si="26"/>
        <v>279000</v>
      </c>
      <c r="HF52" s="193">
        <f t="shared" si="26"/>
        <v>325000</v>
      </c>
      <c r="HG52" s="193">
        <f t="shared" si="26"/>
        <v>288500</v>
      </c>
      <c r="HH52" s="193">
        <f t="shared" si="26"/>
        <v>284500</v>
      </c>
      <c r="HI52" s="193">
        <f t="shared" si="26"/>
        <v>328500</v>
      </c>
      <c r="HJ52" s="193">
        <f t="shared" si="26"/>
        <v>286000</v>
      </c>
    </row>
    <row r="53" spans="1:219" ht="14.25" hidden="1" customHeight="1" x14ac:dyDescent="0.35">
      <c r="A53" s="4">
        <v>2016</v>
      </c>
      <c r="GX53" s="182">
        <v>2016</v>
      </c>
      <c r="GY53" s="193">
        <f t="shared" ref="GY53:HJ53" si="27">EI14</f>
        <v>325000</v>
      </c>
      <c r="GZ53" s="193">
        <f t="shared" si="27"/>
        <v>288000</v>
      </c>
      <c r="HA53" s="193">
        <f t="shared" si="27"/>
        <v>325000</v>
      </c>
      <c r="HB53" s="193">
        <f t="shared" si="27"/>
        <v>340000</v>
      </c>
      <c r="HC53" s="193">
        <f t="shared" si="27"/>
        <v>325000</v>
      </c>
      <c r="HD53" s="193">
        <f t="shared" si="27"/>
        <v>330000</v>
      </c>
      <c r="HE53" s="193">
        <f t="shared" si="27"/>
        <v>309000</v>
      </c>
      <c r="HF53" s="193">
        <f t="shared" si="27"/>
        <v>310000</v>
      </c>
      <c r="HG53" s="193">
        <f t="shared" si="27"/>
        <v>294450</v>
      </c>
      <c r="HH53" s="193">
        <f t="shared" si="27"/>
        <v>290000</v>
      </c>
      <c r="HI53" s="193">
        <f t="shared" si="27"/>
        <v>310500</v>
      </c>
      <c r="HJ53" s="193">
        <f t="shared" si="27"/>
        <v>335000</v>
      </c>
    </row>
    <row r="54" spans="1:219" ht="14.25" hidden="1" customHeight="1" x14ac:dyDescent="0.35">
      <c r="A54" s="4">
        <v>2017</v>
      </c>
      <c r="GX54" s="192">
        <v>2017</v>
      </c>
      <c r="GY54" s="193">
        <f t="shared" ref="GY54:HJ54" si="28">EU14</f>
        <v>309000</v>
      </c>
      <c r="GZ54" s="193">
        <f t="shared" si="28"/>
        <v>311500</v>
      </c>
      <c r="HA54" s="193">
        <f t="shared" si="28"/>
        <v>329000</v>
      </c>
      <c r="HB54" s="193">
        <f t="shared" si="28"/>
        <v>339000</v>
      </c>
      <c r="HC54" s="193">
        <f t="shared" si="28"/>
        <v>326000</v>
      </c>
      <c r="HD54" s="193">
        <f t="shared" si="28"/>
        <v>325000</v>
      </c>
      <c r="HE54" s="193">
        <f t="shared" si="28"/>
        <v>330000</v>
      </c>
      <c r="HF54" s="193">
        <f t="shared" si="28"/>
        <v>324000</v>
      </c>
      <c r="HG54" s="193">
        <f t="shared" si="28"/>
        <v>324950</v>
      </c>
      <c r="HH54" s="193">
        <f t="shared" si="28"/>
        <v>327000</v>
      </c>
      <c r="HI54" s="193">
        <f t="shared" si="28"/>
        <v>325000</v>
      </c>
      <c r="HJ54" s="193">
        <f t="shared" si="28"/>
        <v>350000</v>
      </c>
    </row>
    <row r="55" spans="1:219" ht="14.25" hidden="1" customHeight="1" x14ac:dyDescent="0.35">
      <c r="A55" s="4">
        <v>2018</v>
      </c>
      <c r="GX55" s="192">
        <v>2018</v>
      </c>
      <c r="GY55" s="193">
        <f t="shared" ref="GY55:HJ55" si="29">FG14</f>
        <v>321500</v>
      </c>
      <c r="GZ55" s="193">
        <f t="shared" si="29"/>
        <v>325000</v>
      </c>
      <c r="HA55" s="193">
        <f t="shared" si="29"/>
        <v>340000</v>
      </c>
      <c r="HB55" s="193">
        <f t="shared" si="29"/>
        <v>335000</v>
      </c>
      <c r="HC55" s="193">
        <f t="shared" si="29"/>
        <v>370000</v>
      </c>
      <c r="HD55" s="193">
        <f t="shared" si="29"/>
        <v>330000</v>
      </c>
      <c r="HE55" s="193">
        <f t="shared" si="29"/>
        <v>346500</v>
      </c>
      <c r="HF55" s="193">
        <f t="shared" si="29"/>
        <v>346450</v>
      </c>
      <c r="HG55" s="193">
        <f t="shared" si="29"/>
        <v>311000</v>
      </c>
      <c r="HH55" s="193">
        <f t="shared" si="29"/>
        <v>348500</v>
      </c>
      <c r="HI55" s="193">
        <f t="shared" si="29"/>
        <v>356000</v>
      </c>
      <c r="HJ55" s="193">
        <f t="shared" si="29"/>
        <v>354500</v>
      </c>
    </row>
    <row r="56" spans="1:219" ht="14.25" hidden="1" customHeight="1" x14ac:dyDescent="0.35">
      <c r="A56" s="4">
        <v>2019</v>
      </c>
      <c r="GX56" s="192">
        <v>2019</v>
      </c>
      <c r="GY56" s="193">
        <f t="shared" ref="GY56:HJ56" si="30">FS14</f>
        <v>339000</v>
      </c>
      <c r="GZ56" s="193">
        <f t="shared" si="30"/>
        <v>332750</v>
      </c>
      <c r="HA56" s="193">
        <f t="shared" si="30"/>
        <v>347250</v>
      </c>
      <c r="HB56" s="193">
        <f t="shared" si="30"/>
        <v>345000</v>
      </c>
      <c r="HC56" s="193">
        <f t="shared" si="30"/>
        <v>349950</v>
      </c>
      <c r="HD56" s="193">
        <f t="shared" si="30"/>
        <v>342500</v>
      </c>
      <c r="HE56" s="193">
        <f t="shared" si="30"/>
        <v>332500</v>
      </c>
      <c r="HF56" s="193">
        <f t="shared" si="30"/>
        <v>331780</v>
      </c>
      <c r="HG56" s="193">
        <f t="shared" si="30"/>
        <v>347250</v>
      </c>
      <c r="HH56" s="193">
        <f t="shared" si="30"/>
        <v>351000</v>
      </c>
      <c r="HI56" s="193">
        <f t="shared" si="30"/>
        <v>359000</v>
      </c>
      <c r="HJ56" s="193">
        <f t="shared" si="30"/>
        <v>384500</v>
      </c>
    </row>
    <row r="57" spans="1:219" ht="14.25" customHeight="1" x14ac:dyDescent="0.35">
      <c r="A57" s="4">
        <v>2020</v>
      </c>
      <c r="GX57" s="192">
        <v>2020</v>
      </c>
      <c r="GY57" s="193">
        <f t="shared" ref="GY57:HJ57" si="31">GE14</f>
        <v>370000</v>
      </c>
      <c r="GZ57" s="193">
        <f t="shared" si="31"/>
        <v>356000</v>
      </c>
      <c r="HA57" s="193">
        <f t="shared" si="31"/>
        <v>365000</v>
      </c>
      <c r="HB57" s="193">
        <f t="shared" si="31"/>
        <v>360000</v>
      </c>
      <c r="HC57" s="193">
        <f t="shared" si="31"/>
        <v>373750</v>
      </c>
      <c r="HD57" s="193">
        <f t="shared" si="31"/>
        <v>364570</v>
      </c>
      <c r="HE57" s="193">
        <f t="shared" si="31"/>
        <v>398000</v>
      </c>
      <c r="HF57" s="193">
        <f t="shared" si="31"/>
        <v>459000</v>
      </c>
      <c r="HG57" s="193">
        <f t="shared" si="31"/>
        <v>457500</v>
      </c>
      <c r="HH57" s="193">
        <f t="shared" si="31"/>
        <v>508000</v>
      </c>
      <c r="HI57" s="193">
        <f t="shared" si="31"/>
        <v>500000</v>
      </c>
      <c r="HJ57" s="193">
        <f t="shared" si="31"/>
        <v>515000</v>
      </c>
      <c r="HK57" s="187"/>
    </row>
    <row r="58" spans="1:219" ht="14.25" customHeight="1" x14ac:dyDescent="0.35">
      <c r="A58" s="4">
        <v>2021</v>
      </c>
      <c r="GX58" s="192">
        <v>2021</v>
      </c>
      <c r="GY58" s="193">
        <f t="shared" ref="GY58:HJ58" si="32">GQ14</f>
        <v>449000</v>
      </c>
      <c r="GZ58" s="193">
        <f t="shared" si="32"/>
        <v>469000</v>
      </c>
      <c r="HA58" s="193">
        <f t="shared" si="32"/>
        <v>507500</v>
      </c>
      <c r="HB58" s="193">
        <f t="shared" si="32"/>
        <v>510000</v>
      </c>
      <c r="HC58" s="193">
        <f t="shared" si="32"/>
        <v>522500</v>
      </c>
      <c r="HD58" s="193">
        <f t="shared" si="32"/>
        <v>562000</v>
      </c>
      <c r="HE58" s="193">
        <f t="shared" si="32"/>
        <v>530300</v>
      </c>
      <c r="HF58" s="193">
        <f t="shared" si="32"/>
        <v>545000</v>
      </c>
      <c r="HG58" s="193">
        <f t="shared" si="32"/>
        <v>503750</v>
      </c>
      <c r="HH58" s="193">
        <f t="shared" si="32"/>
        <v>526000</v>
      </c>
      <c r="HI58" s="193">
        <f t="shared" si="32"/>
        <v>525500</v>
      </c>
      <c r="HJ58" s="193">
        <f t="shared" si="32"/>
        <v>546750</v>
      </c>
    </row>
    <row r="59" spans="1:219" ht="14.25" customHeight="1" x14ac:dyDescent="0.35">
      <c r="A59" s="4">
        <v>2022</v>
      </c>
      <c r="GX59" s="192">
        <v>2022</v>
      </c>
      <c r="GY59" s="193">
        <f>HC14</f>
        <v>660000</v>
      </c>
      <c r="GZ59" s="193">
        <f t="shared" ref="GZ59:HJ59" si="33">HD14</f>
        <v>637000</v>
      </c>
      <c r="HA59" s="193">
        <f t="shared" si="33"/>
        <v>635000</v>
      </c>
      <c r="HB59" s="193">
        <f t="shared" si="33"/>
        <v>620000</v>
      </c>
      <c r="HC59" s="193">
        <f t="shared" si="33"/>
        <v>650000</v>
      </c>
      <c r="HD59" s="193">
        <f t="shared" si="33"/>
        <v>581000</v>
      </c>
      <c r="HE59" s="193">
        <f t="shared" si="33"/>
        <v>608000</v>
      </c>
      <c r="HF59" s="193">
        <f t="shared" si="33"/>
        <v>549450</v>
      </c>
      <c r="HG59" s="193">
        <f t="shared" si="33"/>
        <v>635000</v>
      </c>
      <c r="HH59" s="193">
        <f>HL14</f>
        <v>650000</v>
      </c>
      <c r="HI59" s="193">
        <f t="shared" si="33"/>
        <v>560000</v>
      </c>
      <c r="HJ59" s="193">
        <f t="shared" si="33"/>
        <v>565000</v>
      </c>
    </row>
    <row r="60" spans="1:219" ht="14.25" customHeight="1" x14ac:dyDescent="0.35">
      <c r="A60" s="4">
        <v>2023</v>
      </c>
      <c r="GX60" s="192">
        <v>2023</v>
      </c>
      <c r="GY60" s="193">
        <f>HO14</f>
        <v>629900</v>
      </c>
      <c r="GZ60" s="193">
        <f>HP14</f>
        <v>500000</v>
      </c>
      <c r="HA60" s="193">
        <f t="shared" ref="HA60:HJ60" si="34">HQ14</f>
        <v>573750</v>
      </c>
      <c r="HB60" s="193">
        <f t="shared" si="34"/>
        <v>585000</v>
      </c>
      <c r="HC60" s="193">
        <f t="shared" si="34"/>
        <v>590000</v>
      </c>
      <c r="HD60" s="193">
        <f t="shared" si="34"/>
        <v>627500</v>
      </c>
      <c r="HE60" s="193">
        <f t="shared" si="34"/>
        <v>602450</v>
      </c>
      <c r="HF60" s="193">
        <f t="shared" si="34"/>
        <v>534000</v>
      </c>
      <c r="HG60" s="193">
        <f t="shared" si="34"/>
        <v>0</v>
      </c>
      <c r="HH60" s="193">
        <f t="shared" si="34"/>
        <v>0</v>
      </c>
      <c r="HI60" s="193">
        <f t="shared" si="34"/>
        <v>0</v>
      </c>
      <c r="HJ60" s="193">
        <f t="shared" si="34"/>
        <v>0</v>
      </c>
    </row>
    <row r="61" spans="1:219" ht="14.25" customHeight="1" x14ac:dyDescent="0.35">
      <c r="A61" s="4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</row>
    <row r="62" spans="1:219" ht="14.25" customHeight="1" x14ac:dyDescent="0.35">
      <c r="GW62" s="4" t="s">
        <v>95</v>
      </c>
      <c r="GY62" s="192" t="s">
        <v>0</v>
      </c>
      <c r="GZ62" s="192" t="s">
        <v>1</v>
      </c>
      <c r="HA62" s="191" t="s">
        <v>2</v>
      </c>
      <c r="HB62" s="192" t="s">
        <v>3</v>
      </c>
      <c r="HC62" s="192" t="s">
        <v>4</v>
      </c>
      <c r="HD62" s="192" t="s">
        <v>51</v>
      </c>
      <c r="HE62" s="191" t="s">
        <v>387</v>
      </c>
      <c r="HF62" s="192" t="s">
        <v>7</v>
      </c>
      <c r="HG62" s="192" t="s">
        <v>8</v>
      </c>
      <c r="HH62" s="192" t="s">
        <v>9</v>
      </c>
      <c r="HI62" s="191" t="s">
        <v>10</v>
      </c>
      <c r="HJ62" s="192" t="s">
        <v>11</v>
      </c>
    </row>
    <row r="63" spans="1:219" ht="14.25" hidden="1" customHeight="1" x14ac:dyDescent="0.35">
      <c r="A63" s="4">
        <v>2015</v>
      </c>
      <c r="GY63" s="2" t="s">
        <v>0</v>
      </c>
      <c r="GZ63" s="2" t="s">
        <v>1</v>
      </c>
      <c r="HA63" s="4" t="s">
        <v>2</v>
      </c>
      <c r="HB63" s="4" t="s">
        <v>3</v>
      </c>
      <c r="HC63" s="4" t="s">
        <v>4</v>
      </c>
      <c r="HD63" s="4" t="s">
        <v>5</v>
      </c>
      <c r="HE63" s="4" t="s">
        <v>7</v>
      </c>
      <c r="HF63" s="4" t="s">
        <v>7</v>
      </c>
      <c r="HG63" s="4" t="s">
        <v>8</v>
      </c>
      <c r="HH63" s="4" t="s">
        <v>9</v>
      </c>
      <c r="HI63" s="4" t="s">
        <v>10</v>
      </c>
      <c r="HJ63" s="4" t="s">
        <v>11</v>
      </c>
    </row>
    <row r="64" spans="1:219" ht="14.25" hidden="1" customHeight="1" x14ac:dyDescent="0.35">
      <c r="A64" s="4">
        <v>2016</v>
      </c>
      <c r="GX64" s="2">
        <v>2015</v>
      </c>
      <c r="GY64" s="32">
        <f t="shared" ref="GY64:HJ64" si="35">DW18</f>
        <v>192450</v>
      </c>
      <c r="GZ64" s="32">
        <f t="shared" si="35"/>
        <v>156500</v>
      </c>
      <c r="HA64" s="32">
        <f t="shared" si="35"/>
        <v>245000</v>
      </c>
      <c r="HB64" s="32">
        <f t="shared" si="35"/>
        <v>159500</v>
      </c>
      <c r="HC64" s="32">
        <f t="shared" si="35"/>
        <v>205000</v>
      </c>
      <c r="HD64" s="32">
        <f t="shared" si="35"/>
        <v>252500</v>
      </c>
      <c r="HE64" s="32">
        <f t="shared" si="35"/>
        <v>169000</v>
      </c>
      <c r="HF64" s="32">
        <f t="shared" si="35"/>
        <v>167500</v>
      </c>
      <c r="HG64" s="32">
        <f t="shared" si="35"/>
        <v>259000</v>
      </c>
      <c r="HH64" s="32">
        <f t="shared" si="35"/>
        <v>285000</v>
      </c>
      <c r="HI64" s="32">
        <f t="shared" si="35"/>
        <v>169900</v>
      </c>
      <c r="HJ64" s="32">
        <f t="shared" si="35"/>
        <v>243000</v>
      </c>
    </row>
    <row r="65" spans="1:219" ht="14.25" hidden="1" customHeight="1" x14ac:dyDescent="0.35">
      <c r="A65" s="4">
        <v>2017</v>
      </c>
      <c r="GX65" s="4">
        <v>2016</v>
      </c>
      <c r="GY65" s="32">
        <f t="shared" ref="GY65:HJ65" si="36">EI18</f>
        <v>220200</v>
      </c>
      <c r="GZ65" s="32">
        <f t="shared" si="36"/>
        <v>225000</v>
      </c>
      <c r="HA65" s="32">
        <f t="shared" si="36"/>
        <v>197500</v>
      </c>
      <c r="HB65" s="32">
        <f t="shared" si="36"/>
        <v>249000</v>
      </c>
      <c r="HC65" s="32">
        <f t="shared" si="36"/>
        <v>195000</v>
      </c>
      <c r="HD65" s="32">
        <f t="shared" si="36"/>
        <v>261250</v>
      </c>
      <c r="HE65" s="32">
        <f t="shared" si="36"/>
        <v>265000</v>
      </c>
      <c r="HF65" s="32">
        <f t="shared" si="36"/>
        <v>249450</v>
      </c>
      <c r="HG65" s="32">
        <f t="shared" si="36"/>
        <v>284000</v>
      </c>
      <c r="HH65" s="32">
        <f t="shared" si="36"/>
        <v>233450</v>
      </c>
      <c r="HI65" s="32">
        <f t="shared" si="36"/>
        <v>225000</v>
      </c>
      <c r="HJ65" s="32">
        <f t="shared" si="36"/>
        <v>237375</v>
      </c>
    </row>
    <row r="66" spans="1:219" ht="15" hidden="1" customHeight="1" x14ac:dyDescent="0.35">
      <c r="GX66" s="4">
        <v>2017</v>
      </c>
      <c r="GY66" s="32">
        <f t="shared" ref="GY66:HJ66" si="37">EU18</f>
        <v>284500</v>
      </c>
      <c r="GZ66" s="32">
        <f t="shared" si="37"/>
        <v>265000</v>
      </c>
      <c r="HA66" s="32">
        <f t="shared" si="37"/>
        <v>277500</v>
      </c>
      <c r="HB66" s="32">
        <f t="shared" si="37"/>
        <v>226250</v>
      </c>
      <c r="HC66" s="32">
        <f t="shared" si="37"/>
        <v>236525</v>
      </c>
      <c r="HD66" s="32">
        <f t="shared" si="37"/>
        <v>292009</v>
      </c>
      <c r="HE66" s="32">
        <f t="shared" si="37"/>
        <v>236950</v>
      </c>
      <c r="HF66" s="32">
        <f t="shared" si="37"/>
        <v>259000</v>
      </c>
      <c r="HG66" s="32">
        <f t="shared" si="37"/>
        <v>209950</v>
      </c>
      <c r="HH66" s="32">
        <f t="shared" si="37"/>
        <v>288750</v>
      </c>
      <c r="HI66" s="32">
        <f t="shared" si="37"/>
        <v>284880</v>
      </c>
      <c r="HJ66" s="32">
        <f t="shared" si="37"/>
        <v>320000</v>
      </c>
    </row>
    <row r="67" spans="1:219" ht="14.25" hidden="1" customHeight="1" x14ac:dyDescent="0.35">
      <c r="A67" s="4">
        <v>2018</v>
      </c>
      <c r="GX67" s="4">
        <v>2018</v>
      </c>
      <c r="GY67" s="32">
        <f t="shared" ref="GY67:HJ67" si="38">FG18</f>
        <v>189900</v>
      </c>
      <c r="GZ67" s="32">
        <f t="shared" si="38"/>
        <v>250000</v>
      </c>
      <c r="HA67" s="32">
        <f t="shared" si="38"/>
        <v>238500</v>
      </c>
      <c r="HB67" s="32">
        <f t="shared" si="38"/>
        <v>264750</v>
      </c>
      <c r="HC67" s="32">
        <f t="shared" si="38"/>
        <v>239900</v>
      </c>
      <c r="HD67" s="32">
        <f t="shared" si="38"/>
        <v>225000</v>
      </c>
      <c r="HE67" s="32">
        <f t="shared" si="38"/>
        <v>247500</v>
      </c>
      <c r="HF67" s="32">
        <f t="shared" si="38"/>
        <v>195000</v>
      </c>
      <c r="HG67" s="32">
        <f t="shared" si="38"/>
        <v>254000</v>
      </c>
      <c r="HH67" s="32">
        <f t="shared" si="38"/>
        <v>250000</v>
      </c>
      <c r="HI67" s="32">
        <f t="shared" si="38"/>
        <v>320000</v>
      </c>
      <c r="HJ67" s="32">
        <f t="shared" si="38"/>
        <v>264605</v>
      </c>
    </row>
    <row r="68" spans="1:219" ht="14.25" hidden="1" customHeight="1" x14ac:dyDescent="0.35">
      <c r="A68" s="4">
        <v>2019</v>
      </c>
      <c r="GX68" s="4">
        <v>2019</v>
      </c>
      <c r="GY68" s="32">
        <f t="shared" ref="GY68:HJ68" si="39">FS18</f>
        <v>263000</v>
      </c>
      <c r="GZ68" s="32">
        <f t="shared" si="39"/>
        <v>225000</v>
      </c>
      <c r="HA68" s="32">
        <f t="shared" si="39"/>
        <v>234500</v>
      </c>
      <c r="HB68" s="32">
        <f t="shared" si="39"/>
        <v>320000</v>
      </c>
      <c r="HC68" s="32">
        <f t="shared" si="39"/>
        <v>262500</v>
      </c>
      <c r="HD68" s="32">
        <f t="shared" si="39"/>
        <v>300000</v>
      </c>
      <c r="HE68" s="32">
        <f t="shared" si="39"/>
        <v>232000</v>
      </c>
      <c r="HF68" s="32">
        <f t="shared" si="39"/>
        <v>225000</v>
      </c>
      <c r="HG68" s="32">
        <f t="shared" si="39"/>
        <v>226950</v>
      </c>
      <c r="HH68" s="32">
        <f t="shared" si="39"/>
        <v>217500</v>
      </c>
      <c r="HI68" s="32">
        <f t="shared" si="39"/>
        <v>302045</v>
      </c>
      <c r="HJ68" s="32">
        <f t="shared" si="39"/>
        <v>269000</v>
      </c>
    </row>
    <row r="69" spans="1:219" ht="14.25" customHeight="1" x14ac:dyDescent="0.35">
      <c r="A69" s="4">
        <v>2020</v>
      </c>
      <c r="GX69" s="4">
        <v>2020</v>
      </c>
      <c r="GY69" s="32">
        <f t="shared" ref="GY69:HJ69" si="40">GE18</f>
        <v>284900</v>
      </c>
      <c r="GZ69" s="32">
        <f t="shared" si="40"/>
        <v>223000</v>
      </c>
      <c r="HA69" s="32">
        <f t="shared" si="40"/>
        <v>202950</v>
      </c>
      <c r="HB69" s="32">
        <f t="shared" si="40"/>
        <v>225000</v>
      </c>
      <c r="HC69" s="32">
        <f t="shared" si="40"/>
        <v>237495</v>
      </c>
      <c r="HD69" s="32">
        <f t="shared" si="40"/>
        <v>269750</v>
      </c>
      <c r="HE69" s="32">
        <f t="shared" si="40"/>
        <v>260000</v>
      </c>
      <c r="HF69" s="32">
        <f t="shared" si="40"/>
        <v>249000</v>
      </c>
      <c r="HG69" s="32">
        <f t="shared" si="40"/>
        <v>262000</v>
      </c>
      <c r="HH69" s="32">
        <f t="shared" si="40"/>
        <v>314500</v>
      </c>
      <c r="HI69" s="32">
        <f t="shared" si="40"/>
        <v>285000</v>
      </c>
      <c r="HJ69" s="32">
        <f t="shared" si="40"/>
        <v>284000</v>
      </c>
    </row>
    <row r="70" spans="1:219" ht="14.25" customHeight="1" x14ac:dyDescent="0.35">
      <c r="A70" s="4">
        <v>2021</v>
      </c>
      <c r="GX70" s="4">
        <v>2021</v>
      </c>
      <c r="GY70" s="32">
        <f t="shared" ref="GY70:HJ70" si="41">GQ18</f>
        <v>320000</v>
      </c>
      <c r="GZ70" s="32">
        <f t="shared" si="41"/>
        <v>295000</v>
      </c>
      <c r="HA70" s="32">
        <f t="shared" si="41"/>
        <v>339000</v>
      </c>
      <c r="HB70" s="32">
        <f t="shared" si="41"/>
        <v>300000</v>
      </c>
      <c r="HC70" s="32">
        <f t="shared" si="41"/>
        <v>349000</v>
      </c>
      <c r="HD70" s="32">
        <f t="shared" si="41"/>
        <v>292000</v>
      </c>
      <c r="HE70" s="32">
        <f t="shared" si="41"/>
        <v>387500</v>
      </c>
      <c r="HF70" s="32">
        <f t="shared" si="41"/>
        <v>373700</v>
      </c>
      <c r="HG70" s="32">
        <f t="shared" si="41"/>
        <v>342500</v>
      </c>
      <c r="HH70" s="32">
        <f t="shared" si="41"/>
        <v>425000</v>
      </c>
      <c r="HI70" s="32">
        <f t="shared" si="41"/>
        <v>315000</v>
      </c>
      <c r="HJ70" s="32">
        <f t="shared" si="41"/>
        <v>435000</v>
      </c>
    </row>
    <row r="71" spans="1:219" ht="14.25" customHeight="1" x14ac:dyDescent="0.35">
      <c r="A71" s="4">
        <v>2022</v>
      </c>
      <c r="GX71" s="4">
        <v>2022</v>
      </c>
      <c r="GY71" s="32">
        <f>HC18</f>
        <v>365000</v>
      </c>
      <c r="GZ71" s="32">
        <f t="shared" ref="GZ71:HJ71" si="42">HD18</f>
        <v>392500</v>
      </c>
      <c r="HA71" s="32">
        <f t="shared" si="42"/>
        <v>340850</v>
      </c>
      <c r="HB71" s="32">
        <f t="shared" si="42"/>
        <v>455000</v>
      </c>
      <c r="HC71" s="32">
        <f t="shared" si="42"/>
        <v>381500</v>
      </c>
      <c r="HD71" s="32">
        <f t="shared" si="42"/>
        <v>431750</v>
      </c>
      <c r="HE71" s="32">
        <f t="shared" si="42"/>
        <v>363000</v>
      </c>
      <c r="HF71" s="32">
        <f t="shared" si="42"/>
        <v>385000</v>
      </c>
      <c r="HG71" s="32">
        <f t="shared" si="42"/>
        <v>433500</v>
      </c>
      <c r="HH71" s="32">
        <f t="shared" si="42"/>
        <v>387250</v>
      </c>
      <c r="HI71" s="32">
        <f t="shared" si="42"/>
        <v>390000</v>
      </c>
      <c r="HJ71" s="32">
        <f t="shared" si="42"/>
        <v>347000</v>
      </c>
    </row>
    <row r="72" spans="1:219" ht="14.25" customHeight="1" x14ac:dyDescent="0.35">
      <c r="A72" s="4">
        <v>2023</v>
      </c>
      <c r="GX72" s="4">
        <v>2023</v>
      </c>
      <c r="GY72" s="32">
        <f>HO18</f>
        <v>462500</v>
      </c>
      <c r="GZ72" s="32">
        <f>HP18</f>
        <v>410000</v>
      </c>
      <c r="HA72" s="32">
        <f t="shared" ref="HA72:HJ72" si="43">HQ18</f>
        <v>399000</v>
      </c>
      <c r="HB72" s="32">
        <f t="shared" si="43"/>
        <v>425500</v>
      </c>
      <c r="HC72" s="32">
        <f t="shared" si="43"/>
        <v>395000</v>
      </c>
      <c r="HD72" s="32">
        <f t="shared" si="43"/>
        <v>480500</v>
      </c>
      <c r="HE72" s="32">
        <f t="shared" si="43"/>
        <v>417500</v>
      </c>
      <c r="HF72" s="32">
        <f t="shared" si="43"/>
        <v>517500</v>
      </c>
      <c r="HG72" s="32">
        <f t="shared" si="43"/>
        <v>0</v>
      </c>
      <c r="HH72" s="32">
        <f t="shared" si="43"/>
        <v>0</v>
      </c>
      <c r="HI72" s="32">
        <f t="shared" si="43"/>
        <v>0</v>
      </c>
      <c r="HJ72" s="32">
        <f t="shared" si="43"/>
        <v>0</v>
      </c>
    </row>
    <row r="73" spans="1:219" ht="14.25" customHeight="1" x14ac:dyDescent="0.35">
      <c r="A73" s="4"/>
      <c r="GX73" s="4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</row>
    <row r="74" spans="1:219" ht="14.25" customHeight="1" x14ac:dyDescent="0.35">
      <c r="A74" s="4"/>
      <c r="GX74" s="4"/>
      <c r="GY74" s="32"/>
    </row>
    <row r="75" spans="1:219" ht="15" customHeight="1" x14ac:dyDescent="0.35">
      <c r="A75" s="4"/>
    </row>
    <row r="76" spans="1:219" ht="14.25" customHeight="1" thickBot="1" x14ac:dyDescent="0.4">
      <c r="A76" s="4"/>
      <c r="GW76" s="254" t="s">
        <v>96</v>
      </c>
      <c r="GX76" s="255"/>
      <c r="GY76" s="256"/>
      <c r="HA76" s="254" t="s">
        <v>97</v>
      </c>
      <c r="HB76" s="255"/>
      <c r="HC76" s="256"/>
      <c r="HE76" s="254" t="s">
        <v>94</v>
      </c>
      <c r="HF76" s="255"/>
      <c r="HG76" s="256"/>
      <c r="HI76" s="254" t="s">
        <v>95</v>
      </c>
      <c r="HJ76" s="255"/>
      <c r="HK76" s="256"/>
    </row>
    <row r="77" spans="1:219" ht="14.25" customHeight="1" thickTop="1" x14ac:dyDescent="0.35">
      <c r="A77" s="4"/>
      <c r="GW77" s="6" t="s">
        <v>15</v>
      </c>
      <c r="GX77" s="6" t="s">
        <v>16</v>
      </c>
      <c r="GY77" s="6" t="s">
        <v>98</v>
      </c>
      <c r="HA77" s="6" t="s">
        <v>15</v>
      </c>
      <c r="HB77" s="6" t="s">
        <v>16</v>
      </c>
      <c r="HC77" s="6" t="s">
        <v>98</v>
      </c>
      <c r="HE77" s="6" t="s">
        <v>15</v>
      </c>
      <c r="HF77" s="6" t="s">
        <v>16</v>
      </c>
      <c r="HG77" s="6" t="s">
        <v>98</v>
      </c>
      <c r="HI77" s="6" t="s">
        <v>15</v>
      </c>
      <c r="HJ77" s="6" t="s">
        <v>16</v>
      </c>
      <c r="HK77" s="6" t="s">
        <v>98</v>
      </c>
    </row>
    <row r="78" spans="1:219" ht="14.25" customHeight="1" x14ac:dyDescent="0.35">
      <c r="A78" s="4"/>
      <c r="GW78" s="7" t="s">
        <v>422</v>
      </c>
      <c r="GX78" s="35">
        <f>HF36</f>
        <v>657874</v>
      </c>
      <c r="GY78" s="9">
        <f>(GX78-GX79)/GX79</f>
        <v>7.0937999046064043E-2</v>
      </c>
      <c r="HA78" s="7" t="s">
        <v>422</v>
      </c>
      <c r="HB78" s="35">
        <f>HF48</f>
        <v>515000</v>
      </c>
      <c r="HC78" s="9">
        <f>(HB78-HB79)/HB79</f>
        <v>1.5779092702169626E-2</v>
      </c>
      <c r="HE78" s="7" t="s">
        <v>422</v>
      </c>
      <c r="HF78" s="35">
        <f>HF60</f>
        <v>534000</v>
      </c>
      <c r="HG78" s="9">
        <f>(HF78-HF79)/HF79</f>
        <v>-2.8119028119028118E-2</v>
      </c>
      <c r="HI78" s="7" t="s">
        <v>422</v>
      </c>
      <c r="HJ78" s="35">
        <f>HF72</f>
        <v>517500</v>
      </c>
      <c r="HK78" s="9">
        <f>(HJ78-HJ79)/HJ79</f>
        <v>0.34415584415584416</v>
      </c>
    </row>
    <row r="79" spans="1:219" ht="14.25" customHeight="1" x14ac:dyDescent="0.35">
      <c r="A79" s="4"/>
      <c r="GW79" s="7" t="s">
        <v>423</v>
      </c>
      <c r="GX79" s="35">
        <f>HF35</f>
        <v>614297</v>
      </c>
      <c r="GY79" s="9">
        <f>(GX79-GX80)/GX80</f>
        <v>4.9717140716358721E-3</v>
      </c>
      <c r="HA79" s="7" t="s">
        <v>423</v>
      </c>
      <c r="HB79" s="35">
        <f>HF47</f>
        <v>507000</v>
      </c>
      <c r="HC79" s="9">
        <f>(HB79-HB80)/HB80</f>
        <v>1.4E-2</v>
      </c>
      <c r="HE79" s="7" t="s">
        <v>423</v>
      </c>
      <c r="HF79" s="35">
        <f>HF59</f>
        <v>549450</v>
      </c>
      <c r="HG79" s="9">
        <f>(HF79-HF80)/HF80</f>
        <v>8.1651376146788992E-3</v>
      </c>
      <c r="HI79" s="7" t="s">
        <v>423</v>
      </c>
      <c r="HJ79" s="35">
        <f>HF71</f>
        <v>385000</v>
      </c>
      <c r="HK79" s="9">
        <f>(HJ79-HJ80)/HJ80</f>
        <v>3.0238158951030238E-2</v>
      </c>
    </row>
    <row r="80" spans="1:219" ht="14.25" customHeight="1" x14ac:dyDescent="0.35">
      <c r="A80" s="4"/>
      <c r="GW80" s="185" t="s">
        <v>424</v>
      </c>
      <c r="GX80" s="35">
        <f>HF34</f>
        <v>611258</v>
      </c>
      <c r="GY80" s="9">
        <f>(GX80-GX81)/GX81</f>
        <v>0.28613059130723861</v>
      </c>
      <c r="HA80" s="185" t="s">
        <v>424</v>
      </c>
      <c r="HB80" s="35">
        <f>HF46</f>
        <v>500000</v>
      </c>
      <c r="HC80" s="9">
        <f>(HB80-HB81)/HB81</f>
        <v>0.21212121212121213</v>
      </c>
      <c r="HE80" s="185" t="s">
        <v>424</v>
      </c>
      <c r="HF80" s="35">
        <f>HF58</f>
        <v>545000</v>
      </c>
      <c r="HG80" s="9">
        <f>(HF80-HF81)/HF81</f>
        <v>0.18736383442265794</v>
      </c>
      <c r="HI80" s="185" t="s">
        <v>424</v>
      </c>
      <c r="HJ80" s="35">
        <f>HF70</f>
        <v>373700</v>
      </c>
      <c r="HK80" s="9">
        <f>(HJ80-HJ81)/HJ81</f>
        <v>0.50080321285140561</v>
      </c>
    </row>
    <row r="81" spans="1:219" ht="14.25" customHeight="1" x14ac:dyDescent="0.35">
      <c r="A81" s="4"/>
      <c r="GW81" s="7" t="s">
        <v>425</v>
      </c>
      <c r="GX81" s="35">
        <f>HF33</f>
        <v>475269</v>
      </c>
      <c r="GY81" s="9"/>
      <c r="HA81" s="7" t="s">
        <v>425</v>
      </c>
      <c r="HB81" s="35">
        <f>HF45</f>
        <v>412500</v>
      </c>
      <c r="HC81" s="9"/>
      <c r="HE81" s="7" t="s">
        <v>425</v>
      </c>
      <c r="HF81" s="35">
        <f>HF57</f>
        <v>459000</v>
      </c>
      <c r="HG81" s="9"/>
      <c r="HI81" s="7" t="s">
        <v>425</v>
      </c>
      <c r="HJ81" s="35">
        <f>HF69</f>
        <v>249000</v>
      </c>
      <c r="HK81" s="9"/>
    </row>
    <row r="82" spans="1:219" ht="14.25" customHeight="1" x14ac:dyDescent="0.35">
      <c r="A82" s="4"/>
      <c r="GW82" s="235"/>
      <c r="GX82" s="236"/>
      <c r="GY82" s="237"/>
      <c r="HA82" s="238"/>
      <c r="HB82" s="236"/>
      <c r="HC82" s="237"/>
      <c r="HE82" s="238"/>
      <c r="HF82" s="236"/>
      <c r="HG82" s="237"/>
      <c r="HI82" s="177"/>
      <c r="HJ82" s="36"/>
      <c r="HK82" s="22"/>
    </row>
    <row r="83" spans="1:219" ht="14.25" customHeight="1" x14ac:dyDescent="0.35">
      <c r="A83" s="4"/>
      <c r="GW83" s="7"/>
      <c r="GX83" s="36"/>
      <c r="GY83" s="22"/>
      <c r="HA83" s="177"/>
      <c r="HB83" s="36"/>
      <c r="HC83" s="22"/>
      <c r="HE83" s="177"/>
      <c r="HF83" s="36"/>
      <c r="HG83" s="22"/>
    </row>
    <row r="84" spans="1:219" ht="14.25" customHeight="1" x14ac:dyDescent="0.35">
      <c r="A84" s="4"/>
      <c r="GX84" s="192"/>
      <c r="GY84" s="191" t="s">
        <v>0</v>
      </c>
      <c r="GZ84" s="192" t="s">
        <v>1</v>
      </c>
      <c r="HA84" s="191" t="s">
        <v>2</v>
      </c>
      <c r="HB84" s="192" t="s">
        <v>3</v>
      </c>
      <c r="HC84" s="191" t="s">
        <v>4</v>
      </c>
      <c r="HD84" s="192" t="s">
        <v>5</v>
      </c>
      <c r="HE84" s="191" t="s">
        <v>6</v>
      </c>
      <c r="HF84" s="192" t="s">
        <v>7</v>
      </c>
      <c r="HG84" s="191" t="s">
        <v>8</v>
      </c>
      <c r="HH84" s="192" t="s">
        <v>9</v>
      </c>
      <c r="HI84" s="191" t="s">
        <v>10</v>
      </c>
      <c r="HJ84" s="192" t="s">
        <v>11</v>
      </c>
    </row>
    <row r="85" spans="1:219" ht="14.25" hidden="1" customHeight="1" x14ac:dyDescent="0.35">
      <c r="A85" s="4">
        <v>2015</v>
      </c>
      <c r="GY85" s="192" t="s">
        <v>0</v>
      </c>
      <c r="GZ85" s="192" t="s">
        <v>1</v>
      </c>
      <c r="HA85" s="191" t="s">
        <v>2</v>
      </c>
      <c r="HB85" s="192" t="s">
        <v>3</v>
      </c>
      <c r="HC85" s="192" t="s">
        <v>4</v>
      </c>
      <c r="HD85" s="192" t="s">
        <v>51</v>
      </c>
      <c r="HE85" s="191" t="s">
        <v>386</v>
      </c>
      <c r="HF85" s="192" t="s">
        <v>7</v>
      </c>
      <c r="HG85" s="192" t="s">
        <v>8</v>
      </c>
      <c r="HH85" s="4" t="s">
        <v>9</v>
      </c>
      <c r="HI85" s="4" t="s">
        <v>10</v>
      </c>
      <c r="HJ85" s="4" t="s">
        <v>11</v>
      </c>
    </row>
    <row r="86" spans="1:219" ht="14.25" hidden="1" customHeight="1" x14ac:dyDescent="0.35">
      <c r="A86" s="4">
        <v>2016</v>
      </c>
      <c r="GX86" s="2" t="s">
        <v>99</v>
      </c>
      <c r="GZ86" s="4" t="s">
        <v>1</v>
      </c>
      <c r="HA86" s="4" t="s">
        <v>2</v>
      </c>
      <c r="HB86" s="4" t="s">
        <v>3</v>
      </c>
      <c r="HC86" s="4" t="s">
        <v>4</v>
      </c>
      <c r="HD86" s="4" t="s">
        <v>5</v>
      </c>
      <c r="HE86" s="4" t="s">
        <v>7</v>
      </c>
      <c r="HF86" s="4" t="s">
        <v>7</v>
      </c>
      <c r="HG86" s="4" t="s">
        <v>8</v>
      </c>
      <c r="HH86" s="2">
        <f>EF2</f>
        <v>159</v>
      </c>
      <c r="HI86" s="2">
        <f>EG2</f>
        <v>143</v>
      </c>
      <c r="HJ86" s="2">
        <f>EH2</f>
        <v>148</v>
      </c>
    </row>
    <row r="87" spans="1:219" ht="14.25" hidden="1" customHeight="1" x14ac:dyDescent="0.35">
      <c r="A87" s="4">
        <v>2017</v>
      </c>
      <c r="GY87" s="4" t="s">
        <v>0</v>
      </c>
      <c r="GZ87" s="2">
        <f t="shared" ref="GZ87:HG87" si="44">DX2</f>
        <v>105</v>
      </c>
      <c r="HA87" s="2">
        <f t="shared" si="44"/>
        <v>140</v>
      </c>
      <c r="HB87" s="2">
        <f t="shared" si="44"/>
        <v>153</v>
      </c>
      <c r="HC87" s="2">
        <f t="shared" si="44"/>
        <v>202</v>
      </c>
      <c r="HD87" s="2">
        <f t="shared" si="44"/>
        <v>185</v>
      </c>
      <c r="HE87" s="2">
        <f t="shared" si="44"/>
        <v>171</v>
      </c>
      <c r="HF87" s="2">
        <f t="shared" si="44"/>
        <v>146</v>
      </c>
      <c r="HG87" s="2">
        <f t="shared" si="44"/>
        <v>143</v>
      </c>
      <c r="HH87" s="2">
        <f>ER2</f>
        <v>145</v>
      </c>
      <c r="HI87" s="2">
        <f>ES2</f>
        <v>140</v>
      </c>
      <c r="HJ87" s="2">
        <f>ET2</f>
        <v>173</v>
      </c>
    </row>
    <row r="88" spans="1:219" ht="14.25" hidden="1" customHeight="1" x14ac:dyDescent="0.35">
      <c r="GX88" s="4">
        <v>2015</v>
      </c>
      <c r="GY88" s="2">
        <f>DW2</f>
        <v>96</v>
      </c>
      <c r="GZ88" s="2">
        <f t="shared" ref="GZ88:HG88" si="45">EJ2</f>
        <v>92</v>
      </c>
      <c r="HA88" s="2">
        <f t="shared" si="45"/>
        <v>138</v>
      </c>
      <c r="HB88" s="2">
        <f t="shared" si="45"/>
        <v>158</v>
      </c>
      <c r="HC88" s="2">
        <f t="shared" si="45"/>
        <v>175</v>
      </c>
      <c r="HD88" s="2">
        <f t="shared" si="45"/>
        <v>185</v>
      </c>
      <c r="HE88" s="2">
        <f t="shared" si="45"/>
        <v>155</v>
      </c>
      <c r="HF88" s="2">
        <f t="shared" si="45"/>
        <v>159</v>
      </c>
      <c r="HG88" s="2">
        <f t="shared" si="45"/>
        <v>159</v>
      </c>
      <c r="HH88" s="4">
        <f>FD2</f>
        <v>166</v>
      </c>
      <c r="HI88" s="4">
        <f>FE2</f>
        <v>164</v>
      </c>
      <c r="HJ88" s="4">
        <f>FF2</f>
        <v>164</v>
      </c>
    </row>
    <row r="89" spans="1:219" ht="14.25" hidden="1" customHeight="1" x14ac:dyDescent="0.35">
      <c r="GX89" s="4">
        <v>2016</v>
      </c>
      <c r="GY89" s="190">
        <f>EI2</f>
        <v>111</v>
      </c>
      <c r="GZ89" s="4">
        <f t="shared" ref="GZ89:HG89" si="46">EV2</f>
        <v>129</v>
      </c>
      <c r="HA89" s="4">
        <f t="shared" si="46"/>
        <v>180</v>
      </c>
      <c r="HB89" s="4">
        <f t="shared" si="46"/>
        <v>180</v>
      </c>
      <c r="HC89" s="4">
        <f t="shared" si="46"/>
        <v>203</v>
      </c>
      <c r="HD89" s="4">
        <f t="shared" si="46"/>
        <v>218</v>
      </c>
      <c r="HE89" s="4">
        <f t="shared" si="46"/>
        <v>136</v>
      </c>
      <c r="HF89" s="4">
        <f t="shared" si="46"/>
        <v>171</v>
      </c>
      <c r="HG89" s="4">
        <f t="shared" si="46"/>
        <v>162</v>
      </c>
      <c r="HH89" s="4">
        <f>FP2</f>
        <v>176</v>
      </c>
      <c r="HI89" s="4">
        <f>FQ2</f>
        <v>135</v>
      </c>
      <c r="HJ89" s="4">
        <f>FR2</f>
        <v>166</v>
      </c>
    </row>
    <row r="90" spans="1:219" ht="14.25" hidden="1" customHeight="1" x14ac:dyDescent="0.35">
      <c r="A90" s="4">
        <v>2018</v>
      </c>
      <c r="FS90" s="4"/>
      <c r="GX90" s="4">
        <v>2017</v>
      </c>
      <c r="GY90" s="4">
        <f>EU2</f>
        <v>112</v>
      </c>
      <c r="GZ90" s="4">
        <f t="shared" ref="GZ90:HG90" si="47">FH2</f>
        <v>89</v>
      </c>
      <c r="HA90" s="4">
        <f t="shared" si="47"/>
        <v>187</v>
      </c>
      <c r="HB90" s="4">
        <f t="shared" si="47"/>
        <v>186</v>
      </c>
      <c r="HC90" s="4">
        <f t="shared" si="47"/>
        <v>219</v>
      </c>
      <c r="HD90" s="4">
        <f t="shared" si="47"/>
        <v>188</v>
      </c>
      <c r="HE90" s="4">
        <f t="shared" si="47"/>
        <v>172</v>
      </c>
      <c r="HF90" s="4">
        <f t="shared" si="47"/>
        <v>189</v>
      </c>
      <c r="HG90" s="4">
        <f t="shared" si="47"/>
        <v>142</v>
      </c>
      <c r="HH90" s="4">
        <f>GB2</f>
        <v>189</v>
      </c>
      <c r="HI90" s="4">
        <f>GC2</f>
        <v>206</v>
      </c>
      <c r="HJ90" s="4">
        <f>GD2</f>
        <v>174</v>
      </c>
    </row>
    <row r="91" spans="1:219" ht="14.25" hidden="1" customHeight="1" x14ac:dyDescent="0.35">
      <c r="A91" s="4">
        <v>2019</v>
      </c>
      <c r="FS91" s="4"/>
      <c r="GX91" s="4">
        <v>2018</v>
      </c>
      <c r="GY91" s="4">
        <f>FG2</f>
        <v>118</v>
      </c>
      <c r="GZ91" s="4">
        <f t="shared" ref="GZ91:HG91" si="48">FT2</f>
        <v>123</v>
      </c>
      <c r="HA91" s="4">
        <f t="shared" si="48"/>
        <v>184</v>
      </c>
      <c r="HB91" s="4">
        <f t="shared" si="48"/>
        <v>189</v>
      </c>
      <c r="HC91" s="4">
        <f t="shared" si="48"/>
        <v>217</v>
      </c>
      <c r="HD91" s="4">
        <f t="shared" si="48"/>
        <v>190</v>
      </c>
      <c r="HE91" s="4">
        <f t="shared" si="48"/>
        <v>185</v>
      </c>
      <c r="HF91" s="4">
        <f t="shared" si="48"/>
        <v>201</v>
      </c>
      <c r="HG91" s="4">
        <f t="shared" si="48"/>
        <v>162</v>
      </c>
      <c r="HH91" s="4">
        <f>GB2</f>
        <v>189</v>
      </c>
      <c r="HI91" s="4">
        <f>GC2</f>
        <v>206</v>
      </c>
      <c r="HJ91" s="4">
        <f>GD2</f>
        <v>174</v>
      </c>
      <c r="HK91" s="4"/>
    </row>
    <row r="92" spans="1:219" ht="14.25" hidden="1" customHeight="1" x14ac:dyDescent="0.35">
      <c r="GX92" s="4">
        <v>2019</v>
      </c>
      <c r="GY92" s="4">
        <f t="shared" ref="GY92:HG92" si="49">FS2</f>
        <v>119</v>
      </c>
      <c r="GZ92" s="4">
        <f t="shared" si="49"/>
        <v>123</v>
      </c>
      <c r="HA92" s="4">
        <f t="shared" si="49"/>
        <v>184</v>
      </c>
      <c r="HB92" s="4">
        <f t="shared" si="49"/>
        <v>189</v>
      </c>
      <c r="HC92" s="4">
        <f t="shared" si="49"/>
        <v>217</v>
      </c>
      <c r="HD92" s="4">
        <f t="shared" si="49"/>
        <v>190</v>
      </c>
      <c r="HE92" s="4">
        <f t="shared" si="49"/>
        <v>185</v>
      </c>
      <c r="HF92" s="4">
        <f t="shared" si="49"/>
        <v>201</v>
      </c>
      <c r="HG92" s="4">
        <f t="shared" si="49"/>
        <v>162</v>
      </c>
      <c r="HH92" s="4">
        <f>GN2</f>
        <v>372</v>
      </c>
      <c r="HI92" s="4">
        <f>GO2</f>
        <v>310</v>
      </c>
      <c r="HJ92" s="4">
        <f>GP2</f>
        <v>316</v>
      </c>
      <c r="HK92" s="4"/>
    </row>
    <row r="93" spans="1:219" ht="14.25" customHeight="1" x14ac:dyDescent="0.35">
      <c r="A93" s="4">
        <v>2020</v>
      </c>
      <c r="GX93" s="4">
        <v>2020</v>
      </c>
      <c r="GY93" s="4">
        <f t="shared" ref="GY93:HG93" si="50">GE2</f>
        <v>148</v>
      </c>
      <c r="GZ93" s="4">
        <f t="shared" si="50"/>
        <v>146</v>
      </c>
      <c r="HA93" s="4">
        <f t="shared" si="50"/>
        <v>198</v>
      </c>
      <c r="HB93" s="4">
        <f t="shared" si="50"/>
        <v>154</v>
      </c>
      <c r="HC93" s="4">
        <f t="shared" si="50"/>
        <v>150</v>
      </c>
      <c r="HD93" s="4">
        <f t="shared" si="50"/>
        <v>221</v>
      </c>
      <c r="HE93" s="4">
        <f t="shared" si="50"/>
        <v>396</v>
      </c>
      <c r="HF93" s="4">
        <f t="shared" si="50"/>
        <v>322</v>
      </c>
      <c r="HG93" s="4">
        <f t="shared" si="50"/>
        <v>358</v>
      </c>
      <c r="HH93" s="4">
        <f>GZ2</f>
        <v>253</v>
      </c>
      <c r="HI93" s="4">
        <f>HA2</f>
        <v>267</v>
      </c>
      <c r="HJ93" s="4">
        <f>HB2</f>
        <v>240</v>
      </c>
      <c r="HK93" s="4"/>
    </row>
    <row r="94" spans="1:219" ht="14.25" customHeight="1" x14ac:dyDescent="0.35">
      <c r="A94" s="4">
        <v>2021</v>
      </c>
      <c r="GX94" s="4">
        <v>2021</v>
      </c>
      <c r="GY94" s="4">
        <f t="shared" ref="GY94:HG94" si="51">GQ2</f>
        <v>263</v>
      </c>
      <c r="GZ94" s="4">
        <f t="shared" si="51"/>
        <v>237</v>
      </c>
      <c r="HA94" s="4">
        <f t="shared" si="51"/>
        <v>377</v>
      </c>
      <c r="HB94" s="4">
        <f t="shared" si="51"/>
        <v>349</v>
      </c>
      <c r="HC94" s="4">
        <f t="shared" si="51"/>
        <v>337</v>
      </c>
      <c r="HD94" s="4">
        <f t="shared" si="51"/>
        <v>326</v>
      </c>
      <c r="HE94" s="4">
        <f t="shared" si="51"/>
        <v>263</v>
      </c>
      <c r="HF94" s="4">
        <f t="shared" si="51"/>
        <v>234</v>
      </c>
      <c r="HG94" s="4">
        <f t="shared" si="51"/>
        <v>230</v>
      </c>
      <c r="HH94" s="4">
        <f>HL2</f>
        <v>161</v>
      </c>
      <c r="HI94" s="4">
        <f>HM2</f>
        <v>161</v>
      </c>
      <c r="HJ94" s="4">
        <f>HN2</f>
        <v>131</v>
      </c>
    </row>
    <row r="95" spans="1:219" ht="14.25" customHeight="1" x14ac:dyDescent="0.35">
      <c r="A95" s="4">
        <v>2022</v>
      </c>
      <c r="GX95" s="4">
        <v>2022</v>
      </c>
      <c r="GY95" s="4">
        <f t="shared" ref="GY95:HG95" si="52">HC2</f>
        <v>225</v>
      </c>
      <c r="GZ95" s="4">
        <f t="shared" si="52"/>
        <v>182</v>
      </c>
      <c r="HA95" s="4">
        <f t="shared" si="52"/>
        <v>300</v>
      </c>
      <c r="HB95" s="4">
        <f t="shared" si="52"/>
        <v>265</v>
      </c>
      <c r="HC95" s="4">
        <f t="shared" si="52"/>
        <v>247</v>
      </c>
      <c r="HD95" s="4">
        <f t="shared" si="52"/>
        <v>235</v>
      </c>
      <c r="HE95" s="4">
        <f t="shared" si="52"/>
        <v>171</v>
      </c>
      <c r="HF95" s="4">
        <f t="shared" si="52"/>
        <v>201</v>
      </c>
      <c r="HG95" s="4">
        <f t="shared" si="52"/>
        <v>179</v>
      </c>
      <c r="HH95" s="4">
        <f>HL2</f>
        <v>161</v>
      </c>
      <c r="HI95" s="4">
        <f>HM2</f>
        <v>161</v>
      </c>
      <c r="HJ95" s="4">
        <f>HN2</f>
        <v>131</v>
      </c>
    </row>
    <row r="96" spans="1:219" ht="14.25" customHeight="1" x14ac:dyDescent="0.35">
      <c r="A96" s="4">
        <v>2023</v>
      </c>
      <c r="GX96" s="4">
        <v>2023</v>
      </c>
      <c r="GY96" s="4">
        <f>HO2</f>
        <v>101</v>
      </c>
      <c r="GZ96" s="4">
        <f t="shared" ref="GZ96:HJ96" si="53">HP2</f>
        <v>137</v>
      </c>
      <c r="HA96" s="4">
        <f t="shared" si="53"/>
        <v>193</v>
      </c>
      <c r="HB96" s="4">
        <f t="shared" si="53"/>
        <v>166</v>
      </c>
      <c r="HC96" s="4">
        <f t="shared" si="53"/>
        <v>185</v>
      </c>
      <c r="HD96" s="4">
        <f t="shared" si="53"/>
        <v>189</v>
      </c>
      <c r="HE96" s="4">
        <f t="shared" si="53"/>
        <v>126</v>
      </c>
      <c r="HF96" s="4">
        <f t="shared" si="53"/>
        <v>139</v>
      </c>
      <c r="HG96" s="4">
        <f t="shared" si="53"/>
        <v>0</v>
      </c>
      <c r="HH96" s="4">
        <f t="shared" si="53"/>
        <v>0</v>
      </c>
      <c r="HI96" s="4">
        <f t="shared" si="53"/>
        <v>0</v>
      </c>
      <c r="HJ96" s="4">
        <f t="shared" si="53"/>
        <v>0</v>
      </c>
    </row>
    <row r="97" spans="1:236" ht="14.25" customHeight="1" x14ac:dyDescent="0.35">
      <c r="A97" s="4"/>
      <c r="GX97" s="4"/>
      <c r="GY97" s="4"/>
      <c r="HA97" s="4"/>
      <c r="HB97" s="4"/>
      <c r="HC97" s="4"/>
      <c r="HD97" s="4"/>
      <c r="HE97" s="4"/>
      <c r="HF97" s="4"/>
      <c r="HG97" s="4"/>
    </row>
    <row r="98" spans="1:236" ht="14.25" customHeight="1" x14ac:dyDescent="0.35">
      <c r="A98" s="4"/>
    </row>
    <row r="99" spans="1:236" ht="14.25" customHeight="1" thickBot="1" x14ac:dyDescent="0.4">
      <c r="A99" s="4"/>
      <c r="GW99" s="257" t="s">
        <v>100</v>
      </c>
      <c r="GX99" s="257"/>
      <c r="GY99" s="257"/>
      <c r="HA99" s="257" t="s">
        <v>355</v>
      </c>
      <c r="HB99" s="257"/>
      <c r="HC99" s="257"/>
      <c r="HE99" s="257" t="s">
        <v>429</v>
      </c>
      <c r="HF99" s="257"/>
      <c r="HG99" s="257"/>
    </row>
    <row r="100" spans="1:236" ht="14.25" customHeight="1" thickTop="1" x14ac:dyDescent="0.35">
      <c r="A100" s="4"/>
      <c r="GW100" s="6" t="s">
        <v>15</v>
      </c>
      <c r="GX100" s="6" t="s">
        <v>16</v>
      </c>
      <c r="GY100" s="6" t="s">
        <v>17</v>
      </c>
      <c r="HA100" s="6" t="s">
        <v>15</v>
      </c>
      <c r="HB100" s="6" t="s">
        <v>16</v>
      </c>
      <c r="HC100" s="6" t="s">
        <v>17</v>
      </c>
      <c r="HD100" s="152"/>
      <c r="HE100" s="6" t="s">
        <v>15</v>
      </c>
      <c r="HF100" s="6" t="s">
        <v>16</v>
      </c>
      <c r="HG100" s="6" t="s">
        <v>17</v>
      </c>
    </row>
    <row r="101" spans="1:236" ht="14.25" customHeight="1" x14ac:dyDescent="0.35">
      <c r="A101" s="4"/>
      <c r="GW101" s="7" t="s">
        <v>422</v>
      </c>
      <c r="GX101" s="8">
        <f>HF96</f>
        <v>139</v>
      </c>
      <c r="GY101" s="9">
        <f>(GX101-GX102)/GX102</f>
        <v>-0.30845771144278605</v>
      </c>
      <c r="HA101" s="7">
        <v>2023</v>
      </c>
      <c r="HB101" s="8">
        <f>SUM(GY96:HF96)</f>
        <v>1236</v>
      </c>
      <c r="HC101" s="9">
        <f>(HB101-HB102)/HB102</f>
        <v>-0.32311062431544357</v>
      </c>
      <c r="HD101" s="152"/>
      <c r="HE101" s="7">
        <v>2023</v>
      </c>
      <c r="HF101" s="8">
        <f>SUM(HO108:HV108)</f>
        <v>1001</v>
      </c>
      <c r="HG101" s="9">
        <f>(HF101-HF102)/HF102</f>
        <v>-0.35709698137443802</v>
      </c>
    </row>
    <row r="102" spans="1:236" ht="14.25" customHeight="1" x14ac:dyDescent="0.35">
      <c r="A102" s="4"/>
      <c r="GW102" s="7" t="s">
        <v>423</v>
      </c>
      <c r="GX102" s="8">
        <f>HF95</f>
        <v>201</v>
      </c>
      <c r="GY102" s="9">
        <f>(GX102-GX103)/GX103</f>
        <v>-0.14102564102564102</v>
      </c>
      <c r="HA102" s="7">
        <v>2022</v>
      </c>
      <c r="HB102" s="8">
        <f>SUM(GY95:HF95)</f>
        <v>1826</v>
      </c>
      <c r="HC102" s="9">
        <f>(HB102-HB103)/HB103</f>
        <v>-0.23470243084660519</v>
      </c>
      <c r="HD102" s="152"/>
      <c r="HE102" s="7">
        <v>2022</v>
      </c>
      <c r="HF102" s="8">
        <f>SUM(HC108:HJ108)</f>
        <v>1557</v>
      </c>
      <c r="HG102" s="9">
        <f>(HF102-HF103)/HF103</f>
        <v>-0.23526522593320237</v>
      </c>
    </row>
    <row r="103" spans="1:236" ht="14.25" customHeight="1" x14ac:dyDescent="0.35">
      <c r="A103" s="4"/>
      <c r="GW103" s="185" t="s">
        <v>424</v>
      </c>
      <c r="GX103" s="8">
        <f>HF94</f>
        <v>234</v>
      </c>
      <c r="GY103" s="9">
        <f>(GX103-GX104)/GX104</f>
        <v>-0.27329192546583853</v>
      </c>
      <c r="HA103" s="7">
        <v>2021</v>
      </c>
      <c r="HB103" s="8">
        <f>SUM(GY94:HF94)</f>
        <v>2386</v>
      </c>
      <c r="HC103" s="9">
        <f>(HB103-HB104)/HB104</f>
        <v>0.37521613832853024</v>
      </c>
      <c r="HE103" s="7">
        <v>2021</v>
      </c>
      <c r="HF103" s="8">
        <f>SUM(GQ108:GX108)</f>
        <v>2036</v>
      </c>
      <c r="HG103" s="9">
        <f>(HF103-HF104)/HF104</f>
        <v>0.4051069703243616</v>
      </c>
    </row>
    <row r="104" spans="1:236" ht="14.25" customHeight="1" x14ac:dyDescent="0.35">
      <c r="A104" s="4"/>
      <c r="GW104" s="7" t="s">
        <v>425</v>
      </c>
      <c r="GX104" s="8">
        <f>HF93</f>
        <v>322</v>
      </c>
      <c r="GY104" s="9"/>
      <c r="HA104" s="7">
        <v>2020</v>
      </c>
      <c r="HB104" s="8">
        <f>SUM(GY93:HF93)</f>
        <v>1735</v>
      </c>
      <c r="HC104" s="9"/>
      <c r="HE104" s="7">
        <v>2020</v>
      </c>
      <c r="HF104" s="8">
        <f>SUM(GE108:GL108)</f>
        <v>1449</v>
      </c>
      <c r="HG104" s="9"/>
    </row>
    <row r="105" spans="1:236" ht="14.25" customHeight="1" x14ac:dyDescent="0.35">
      <c r="A105" s="4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W105" s="177"/>
      <c r="GX105" s="178"/>
      <c r="GY105" s="22"/>
      <c r="HA105" s="177"/>
      <c r="HB105" s="178"/>
      <c r="HC105" s="152"/>
    </row>
    <row r="106" spans="1:236" ht="14.25" customHeight="1" x14ac:dyDescent="0.35">
      <c r="A106" s="33"/>
      <c r="HA106" s="177"/>
      <c r="HH106" s="192"/>
      <c r="HI106" s="159"/>
      <c r="HJ106" s="192"/>
    </row>
    <row r="107" spans="1:236" ht="14.25" customHeight="1" x14ac:dyDescent="0.35">
      <c r="A107" s="4"/>
      <c r="B107" s="12">
        <v>38222</v>
      </c>
      <c r="C107" s="12">
        <v>38253</v>
      </c>
      <c r="D107" s="12">
        <v>38283</v>
      </c>
      <c r="E107" s="12">
        <v>38314</v>
      </c>
      <c r="F107" s="12">
        <v>38344</v>
      </c>
      <c r="G107" s="12">
        <v>38375</v>
      </c>
      <c r="H107" s="12">
        <v>38406</v>
      </c>
      <c r="I107" s="12">
        <v>38434</v>
      </c>
      <c r="J107" s="12">
        <v>38465</v>
      </c>
      <c r="K107" s="12">
        <v>38495</v>
      </c>
      <c r="L107" s="12">
        <v>38526</v>
      </c>
      <c r="M107" s="12">
        <v>38556</v>
      </c>
      <c r="N107" s="12">
        <v>38587</v>
      </c>
      <c r="O107" s="12">
        <v>38618</v>
      </c>
      <c r="P107" s="12">
        <v>38648</v>
      </c>
      <c r="Q107" s="12">
        <v>38679</v>
      </c>
      <c r="R107" s="12">
        <v>38709</v>
      </c>
      <c r="S107" s="12">
        <v>38740</v>
      </c>
      <c r="T107" s="12">
        <v>38771</v>
      </c>
      <c r="U107" s="12">
        <v>38799</v>
      </c>
      <c r="V107" s="12">
        <v>38830</v>
      </c>
      <c r="W107" s="12">
        <v>38860</v>
      </c>
      <c r="X107" s="12">
        <v>38891</v>
      </c>
      <c r="Y107" s="12">
        <v>38921</v>
      </c>
      <c r="Z107" s="12">
        <v>38952</v>
      </c>
      <c r="AA107" s="12">
        <v>38983</v>
      </c>
      <c r="AB107" s="12">
        <v>39013</v>
      </c>
      <c r="AC107" s="12">
        <v>39044</v>
      </c>
      <c r="AD107" s="12">
        <v>39074</v>
      </c>
      <c r="AE107" s="12">
        <v>39105</v>
      </c>
      <c r="AF107" s="12">
        <v>39136</v>
      </c>
      <c r="AG107" s="12">
        <v>39164</v>
      </c>
      <c r="AH107" s="12">
        <v>39195</v>
      </c>
      <c r="AI107" s="12">
        <v>39225</v>
      </c>
      <c r="AJ107" s="12">
        <v>39256</v>
      </c>
      <c r="AK107" s="12">
        <v>39286</v>
      </c>
      <c r="AL107" s="12">
        <v>39317</v>
      </c>
      <c r="AM107" s="12">
        <v>39348</v>
      </c>
      <c r="AN107" s="12">
        <v>39378</v>
      </c>
      <c r="AO107" s="12">
        <v>39409</v>
      </c>
      <c r="AP107" s="12">
        <v>39439</v>
      </c>
      <c r="AQ107" s="12">
        <v>39470</v>
      </c>
      <c r="AR107" s="12">
        <v>39501</v>
      </c>
      <c r="AS107" s="12">
        <v>39530</v>
      </c>
      <c r="AT107" s="12">
        <v>39561</v>
      </c>
      <c r="AU107" s="12">
        <v>39591</v>
      </c>
      <c r="AV107" s="12">
        <v>39622</v>
      </c>
      <c r="AW107" s="12">
        <v>39652</v>
      </c>
      <c r="AX107" s="12">
        <v>39683</v>
      </c>
      <c r="AY107" s="12">
        <v>39714</v>
      </c>
      <c r="AZ107" s="12">
        <v>39744</v>
      </c>
      <c r="BA107" s="12">
        <v>39775</v>
      </c>
      <c r="BB107" s="12">
        <v>39805</v>
      </c>
      <c r="BC107" s="12">
        <v>39836</v>
      </c>
      <c r="BD107" s="12">
        <v>39867</v>
      </c>
      <c r="BE107" s="12">
        <v>39895</v>
      </c>
      <c r="BF107" s="12">
        <v>39926</v>
      </c>
      <c r="BG107" s="12">
        <v>39956</v>
      </c>
      <c r="BH107" s="12">
        <v>39987</v>
      </c>
      <c r="BI107" s="12">
        <v>40017</v>
      </c>
      <c r="BJ107" s="12">
        <v>40048</v>
      </c>
      <c r="BK107" s="12">
        <v>40079</v>
      </c>
      <c r="BL107" s="12">
        <v>40109</v>
      </c>
      <c r="BM107" s="12">
        <v>40140</v>
      </c>
      <c r="BN107" s="12">
        <v>40170</v>
      </c>
      <c r="BO107" s="12">
        <v>40201</v>
      </c>
      <c r="BP107" s="12">
        <v>40232</v>
      </c>
      <c r="BQ107" s="12">
        <v>40260</v>
      </c>
      <c r="BR107" s="12">
        <v>40291</v>
      </c>
      <c r="BS107" s="12">
        <v>40321</v>
      </c>
      <c r="BT107" s="12">
        <v>40352</v>
      </c>
      <c r="BU107" s="12">
        <v>40382</v>
      </c>
      <c r="BV107" s="12">
        <v>40413</v>
      </c>
      <c r="BW107" s="12">
        <v>40444</v>
      </c>
      <c r="BX107" s="12">
        <v>40474</v>
      </c>
      <c r="BY107" s="12">
        <v>40505</v>
      </c>
      <c r="BZ107" s="12">
        <v>40535</v>
      </c>
      <c r="CA107" s="12">
        <v>40566</v>
      </c>
      <c r="CB107" s="12">
        <v>40597</v>
      </c>
      <c r="CC107" s="12">
        <v>40625</v>
      </c>
      <c r="CD107" s="12">
        <v>40656</v>
      </c>
      <c r="CE107" s="12">
        <v>40686</v>
      </c>
      <c r="CF107" s="12">
        <v>40717</v>
      </c>
      <c r="CG107" s="12">
        <v>40747</v>
      </c>
      <c r="CH107" s="12">
        <v>40778</v>
      </c>
      <c r="CI107" s="12">
        <v>40809</v>
      </c>
      <c r="CJ107" s="12">
        <v>40839</v>
      </c>
      <c r="CK107" s="12">
        <v>40870</v>
      </c>
      <c r="CL107" s="12">
        <v>40900</v>
      </c>
      <c r="CM107" s="12">
        <v>40931</v>
      </c>
      <c r="CN107" s="12">
        <v>40962</v>
      </c>
      <c r="CO107" s="12">
        <v>40991</v>
      </c>
      <c r="CP107" s="12">
        <v>41022</v>
      </c>
      <c r="CQ107" s="12">
        <v>41052</v>
      </c>
      <c r="CR107" s="12">
        <v>41083</v>
      </c>
      <c r="CS107" s="12">
        <v>41113</v>
      </c>
      <c r="CT107" s="12">
        <v>41144</v>
      </c>
      <c r="CU107" s="12">
        <v>41175</v>
      </c>
      <c r="CV107" s="12">
        <v>41205</v>
      </c>
      <c r="CW107" s="12">
        <v>41236</v>
      </c>
      <c r="CX107" s="12">
        <v>41266</v>
      </c>
      <c r="CY107" s="12">
        <v>41297</v>
      </c>
      <c r="CZ107" s="12">
        <v>41328</v>
      </c>
      <c r="DA107" s="12">
        <v>41356</v>
      </c>
      <c r="DB107" s="12">
        <v>41387</v>
      </c>
      <c r="DC107" s="12">
        <v>41417</v>
      </c>
      <c r="DD107" s="12">
        <v>41448</v>
      </c>
      <c r="DE107" s="12">
        <v>41478</v>
      </c>
      <c r="DF107" s="12">
        <v>41509</v>
      </c>
      <c r="DG107" s="12">
        <v>41540</v>
      </c>
      <c r="DH107" s="12">
        <v>41570</v>
      </c>
      <c r="DI107" s="12">
        <v>41601</v>
      </c>
      <c r="DJ107" s="12">
        <v>41631</v>
      </c>
      <c r="DK107" s="12">
        <v>41662</v>
      </c>
      <c r="DL107" s="12">
        <v>41693</v>
      </c>
      <c r="DM107" s="12">
        <v>41721</v>
      </c>
      <c r="DN107" s="12">
        <v>41752</v>
      </c>
      <c r="DO107" s="12">
        <v>41782</v>
      </c>
      <c r="DP107" s="12">
        <v>41813</v>
      </c>
      <c r="DQ107" s="12">
        <v>41843</v>
      </c>
      <c r="DR107" s="12">
        <v>41874</v>
      </c>
      <c r="DS107" s="12">
        <v>41905</v>
      </c>
      <c r="DT107" s="12">
        <v>41935</v>
      </c>
      <c r="DU107" s="12">
        <v>41966</v>
      </c>
      <c r="DV107" s="12">
        <v>41996</v>
      </c>
      <c r="DW107" s="12">
        <v>42027</v>
      </c>
      <c r="DX107" s="12">
        <v>42058</v>
      </c>
      <c r="DY107" s="12">
        <v>42086</v>
      </c>
      <c r="DZ107" s="12">
        <v>42117</v>
      </c>
      <c r="EA107" s="12">
        <v>42147</v>
      </c>
      <c r="EB107" s="12">
        <v>42178</v>
      </c>
      <c r="EC107" s="12">
        <v>42208</v>
      </c>
      <c r="ED107" s="12">
        <v>42239</v>
      </c>
      <c r="EE107" s="12">
        <v>42270</v>
      </c>
      <c r="EF107" s="12">
        <v>42300</v>
      </c>
      <c r="EG107" s="12">
        <v>42331</v>
      </c>
      <c r="EH107" s="12">
        <v>42361</v>
      </c>
      <c r="EI107" s="12">
        <v>42392</v>
      </c>
      <c r="EJ107" s="12">
        <v>42423</v>
      </c>
      <c r="EK107" s="12">
        <v>42452</v>
      </c>
      <c r="EL107" s="12">
        <v>42483</v>
      </c>
      <c r="EM107" s="12">
        <v>42513</v>
      </c>
      <c r="EN107" s="12">
        <v>42544</v>
      </c>
      <c r="EO107" s="12">
        <v>42574</v>
      </c>
      <c r="EP107" s="12">
        <v>42605</v>
      </c>
      <c r="EQ107" s="12">
        <v>42636</v>
      </c>
      <c r="ER107" s="12">
        <v>42666</v>
      </c>
      <c r="ES107" s="12">
        <v>42697</v>
      </c>
      <c r="ET107" s="12">
        <v>42727</v>
      </c>
      <c r="EU107" s="12">
        <v>42758</v>
      </c>
      <c r="EV107" s="12">
        <v>42789</v>
      </c>
      <c r="EW107" s="12">
        <v>42817</v>
      </c>
      <c r="EX107" s="12">
        <v>42848</v>
      </c>
      <c r="EY107" s="12">
        <v>42878</v>
      </c>
      <c r="EZ107" s="12">
        <v>42909</v>
      </c>
      <c r="FA107" s="12">
        <v>42939</v>
      </c>
      <c r="FB107" s="12">
        <v>42970</v>
      </c>
      <c r="FC107" s="12">
        <v>43001</v>
      </c>
      <c r="FD107" s="12">
        <v>43031</v>
      </c>
      <c r="FE107" s="12">
        <v>43062</v>
      </c>
      <c r="FF107" s="12">
        <v>43092</v>
      </c>
      <c r="FG107" s="12">
        <v>43123</v>
      </c>
      <c r="FH107" s="12">
        <v>43154</v>
      </c>
      <c r="FI107" s="12">
        <v>43182</v>
      </c>
      <c r="FJ107" s="12">
        <v>43213</v>
      </c>
      <c r="FK107" s="12">
        <v>43243</v>
      </c>
      <c r="FL107" s="12">
        <v>43274</v>
      </c>
      <c r="FM107" s="12">
        <v>43304</v>
      </c>
      <c r="FN107" s="12">
        <v>43335</v>
      </c>
      <c r="FO107" s="12">
        <v>43366</v>
      </c>
      <c r="FP107" s="12">
        <v>43396</v>
      </c>
      <c r="FQ107" s="12">
        <v>43427</v>
      </c>
      <c r="FR107" s="12">
        <v>43457</v>
      </c>
      <c r="FS107" s="12">
        <v>43488</v>
      </c>
      <c r="FT107" s="12">
        <v>43519</v>
      </c>
      <c r="FU107" s="12">
        <v>43547</v>
      </c>
      <c r="FV107" s="12">
        <v>43578</v>
      </c>
      <c r="FW107" s="12">
        <v>43608</v>
      </c>
      <c r="FX107" s="12">
        <v>43639</v>
      </c>
      <c r="FY107" s="12">
        <v>43669</v>
      </c>
      <c r="FZ107" s="12">
        <v>43700</v>
      </c>
      <c r="GA107" s="12">
        <v>43731</v>
      </c>
      <c r="GB107" s="12">
        <v>43761</v>
      </c>
      <c r="GC107" s="12">
        <v>43792</v>
      </c>
      <c r="GD107" s="12">
        <v>43822</v>
      </c>
      <c r="GE107" s="12">
        <v>43853</v>
      </c>
      <c r="GF107" s="12">
        <v>43884</v>
      </c>
      <c r="GG107" s="12">
        <v>43913</v>
      </c>
      <c r="GH107" s="12">
        <v>43944</v>
      </c>
      <c r="GI107" s="12">
        <v>43974</v>
      </c>
      <c r="GJ107" s="12">
        <v>44005</v>
      </c>
      <c r="GK107" s="12">
        <v>44035</v>
      </c>
      <c r="GL107" s="12">
        <v>44066</v>
      </c>
      <c r="GM107" s="12">
        <v>44097</v>
      </c>
      <c r="GN107" s="12">
        <v>44127</v>
      </c>
      <c r="GO107" s="12">
        <v>44158</v>
      </c>
      <c r="GP107" s="12">
        <v>44188</v>
      </c>
      <c r="GQ107" s="12">
        <v>44219</v>
      </c>
      <c r="GR107" s="12">
        <v>44250</v>
      </c>
      <c r="GS107" s="12">
        <v>44278</v>
      </c>
      <c r="GT107" s="12">
        <v>44309</v>
      </c>
      <c r="GU107" s="12">
        <v>44339</v>
      </c>
      <c r="GV107" s="12">
        <v>44370</v>
      </c>
      <c r="GW107" s="12">
        <v>44400</v>
      </c>
      <c r="GX107" s="12">
        <v>44431</v>
      </c>
      <c r="GY107" s="12">
        <v>44462</v>
      </c>
      <c r="GZ107" s="12">
        <v>44492</v>
      </c>
      <c r="HA107" s="12">
        <v>44523</v>
      </c>
      <c r="HB107" s="12">
        <v>44553</v>
      </c>
      <c r="HC107" s="12">
        <v>44584</v>
      </c>
      <c r="HD107" s="12">
        <v>44615</v>
      </c>
      <c r="HE107" s="12">
        <v>44643</v>
      </c>
      <c r="HF107" s="12">
        <v>44674</v>
      </c>
      <c r="HG107" s="12">
        <v>44704</v>
      </c>
      <c r="HH107" s="12">
        <v>44735</v>
      </c>
      <c r="HI107" s="12">
        <v>44765</v>
      </c>
      <c r="HJ107" s="12">
        <v>44796</v>
      </c>
      <c r="HK107" s="12">
        <v>44827</v>
      </c>
      <c r="HL107" s="12">
        <v>44857</v>
      </c>
      <c r="HM107" s="12">
        <v>44888</v>
      </c>
      <c r="HN107" s="12">
        <v>44918</v>
      </c>
      <c r="HO107" s="12">
        <v>44949</v>
      </c>
      <c r="HP107" s="12">
        <v>44980</v>
      </c>
      <c r="HQ107" s="12">
        <v>45008</v>
      </c>
      <c r="HR107" s="12">
        <v>45039</v>
      </c>
      <c r="HS107" s="12">
        <v>45069</v>
      </c>
      <c r="HT107" s="12">
        <v>45100</v>
      </c>
      <c r="HU107" s="12">
        <v>45130</v>
      </c>
      <c r="HV107" s="12">
        <v>45161</v>
      </c>
    </row>
    <row r="108" spans="1:236" ht="14.25" customHeight="1" x14ac:dyDescent="0.35">
      <c r="A108" s="4" t="str">
        <f>'Raw Data'!A74</f>
        <v>SFD Units Sold</v>
      </c>
      <c r="B108" s="4">
        <f>'Raw Data'!P74</f>
        <v>0</v>
      </c>
      <c r="C108" s="4">
        <f>'Raw Data'!Q74</f>
        <v>0</v>
      </c>
      <c r="D108" s="4">
        <f>'Raw Data'!R74</f>
        <v>175</v>
      </c>
      <c r="E108" s="4">
        <f>'Raw Data'!S74</f>
        <v>129</v>
      </c>
      <c r="F108" s="4">
        <f>'Raw Data'!T74</f>
        <v>155</v>
      </c>
      <c r="G108" s="4">
        <f>'Raw Data'!U74</f>
        <v>130</v>
      </c>
      <c r="H108" s="4">
        <f>'Raw Data'!V74</f>
        <v>105</v>
      </c>
      <c r="I108" s="4">
        <f>'Raw Data'!W74</f>
        <v>171</v>
      </c>
      <c r="J108" s="4">
        <f>'Raw Data'!X74</f>
        <v>175</v>
      </c>
      <c r="K108" s="4">
        <f>'Raw Data'!Y74</f>
        <v>243</v>
      </c>
      <c r="L108" s="4">
        <f>'Raw Data'!Z74</f>
        <v>202</v>
      </c>
      <c r="M108" s="4">
        <f>'Raw Data'!AA74</f>
        <v>145</v>
      </c>
      <c r="N108" s="4">
        <f>'Raw Data'!AB74</f>
        <v>155</v>
      </c>
      <c r="O108" s="4">
        <f>'Raw Data'!AC74</f>
        <v>155</v>
      </c>
      <c r="P108" s="4">
        <f>'Raw Data'!AD74</f>
        <v>139</v>
      </c>
      <c r="Q108" s="4">
        <f>'Raw Data'!AE74</f>
        <v>107</v>
      </c>
      <c r="R108" s="4">
        <f>'Raw Data'!AF74</f>
        <v>92</v>
      </c>
      <c r="S108" s="4">
        <f>'Raw Data'!AG74</f>
        <v>75</v>
      </c>
      <c r="T108" s="4">
        <f>'Raw Data'!AH74</f>
        <v>80</v>
      </c>
      <c r="U108" s="4">
        <f>'Raw Data'!AI74</f>
        <v>107</v>
      </c>
      <c r="V108" s="4">
        <f>'Raw Data'!AJ74</f>
        <v>104</v>
      </c>
      <c r="W108" s="4">
        <f>'Raw Data'!AK74</f>
        <v>113</v>
      </c>
      <c r="X108" s="4">
        <f>'Raw Data'!AL74</f>
        <v>103</v>
      </c>
      <c r="Y108" s="4">
        <f>'Raw Data'!AM74</f>
        <v>74</v>
      </c>
      <c r="Z108" s="4">
        <f>'Raw Data'!AN74</f>
        <v>79</v>
      </c>
      <c r="AA108" s="4">
        <f>'Raw Data'!AO74</f>
        <v>72</v>
      </c>
      <c r="AB108" s="4">
        <f>'Raw Data'!AP74</f>
        <v>95</v>
      </c>
      <c r="AC108" s="4">
        <f>'Raw Data'!AQ74</f>
        <v>62</v>
      </c>
      <c r="AD108" s="4">
        <f>'Raw Data'!AR74</f>
        <v>72</v>
      </c>
      <c r="AE108" s="4">
        <f>'Raw Data'!AS74</f>
        <v>72</v>
      </c>
      <c r="AF108" s="4">
        <f>'Raw Data'!AT74</f>
        <v>82</v>
      </c>
      <c r="AG108" s="4">
        <f>'Raw Data'!AU74</f>
        <v>87</v>
      </c>
      <c r="AH108" s="4">
        <f>'Raw Data'!AV74</f>
        <v>110</v>
      </c>
      <c r="AI108" s="4">
        <f>'Raw Data'!AW74</f>
        <v>106</v>
      </c>
      <c r="AJ108" s="4">
        <f>'Raw Data'!AX74</f>
        <v>101</v>
      </c>
      <c r="AK108" s="4">
        <f>'Raw Data'!AY74</f>
        <v>81</v>
      </c>
      <c r="AL108" s="4">
        <f>'Raw Data'!AZ74</f>
        <v>86</v>
      </c>
      <c r="AM108" s="4">
        <f>'Raw Data'!BA74</f>
        <v>93</v>
      </c>
      <c r="AN108" s="4">
        <f>'Raw Data'!BB74</f>
        <v>87</v>
      </c>
      <c r="AO108" s="4">
        <f>'Raw Data'!BC74</f>
        <v>70</v>
      </c>
      <c r="AP108" s="4">
        <f>'Raw Data'!BD74</f>
        <v>74</v>
      </c>
      <c r="AQ108" s="4">
        <f>'Raw Data'!BE74</f>
        <v>52</v>
      </c>
      <c r="AR108" s="4">
        <f>'Raw Data'!BF74</f>
        <v>67</v>
      </c>
      <c r="AS108" s="4">
        <f>'Raw Data'!BG74</f>
        <v>83</v>
      </c>
      <c r="AT108" s="4">
        <f>'Raw Data'!BH74</f>
        <v>77</v>
      </c>
      <c r="AU108" s="4">
        <f>'Raw Data'!BI74</f>
        <v>97</v>
      </c>
      <c r="AV108" s="4">
        <f>'Raw Data'!BJ74</f>
        <v>94</v>
      </c>
      <c r="AW108" s="4">
        <f>'Raw Data'!BK74</f>
        <v>77</v>
      </c>
      <c r="AX108" s="4">
        <f>'Raw Data'!BL74</f>
        <v>83</v>
      </c>
      <c r="AY108" s="4">
        <f>'Raw Data'!BM74</f>
        <v>77</v>
      </c>
      <c r="AZ108" s="4">
        <f>'Raw Data'!BN74</f>
        <v>77</v>
      </c>
      <c r="BA108" s="4">
        <f>'Raw Data'!BO74</f>
        <v>52</v>
      </c>
      <c r="BB108" s="4">
        <f>'Raw Data'!BP74</f>
        <v>65</v>
      </c>
      <c r="BC108" s="4">
        <f>'Raw Data'!BQ74</f>
        <v>39</v>
      </c>
      <c r="BD108" s="4">
        <f>'Raw Data'!BR74</f>
        <v>60</v>
      </c>
      <c r="BE108" s="4">
        <f>'Raw Data'!BS74</f>
        <v>80</v>
      </c>
      <c r="BF108" s="4">
        <f>'Raw Data'!BT74</f>
        <v>75</v>
      </c>
      <c r="BG108" s="4">
        <f>'Raw Data'!BU74</f>
        <v>96</v>
      </c>
      <c r="BH108" s="4">
        <f>'Raw Data'!BV74</f>
        <v>101</v>
      </c>
      <c r="BI108" s="4">
        <f>'Raw Data'!BW74</f>
        <v>91</v>
      </c>
      <c r="BJ108" s="4">
        <f>'Raw Data'!BX74</f>
        <v>88</v>
      </c>
      <c r="BK108" s="4">
        <f>'Raw Data'!BY74</f>
        <v>86</v>
      </c>
      <c r="BL108" s="4">
        <f>'Raw Data'!BZ74</f>
        <v>84</v>
      </c>
      <c r="BM108" s="4">
        <f>'Raw Data'!CA74</f>
        <v>90</v>
      </c>
      <c r="BN108" s="4">
        <f>'Raw Data'!CB74</f>
        <v>86</v>
      </c>
      <c r="BO108" s="4">
        <f>'Raw Data'!CC74</f>
        <v>85</v>
      </c>
      <c r="BP108" s="4">
        <f>'Raw Data'!CD74</f>
        <v>66</v>
      </c>
      <c r="BQ108" s="4">
        <f>'Raw Data'!CE74</f>
        <v>102</v>
      </c>
      <c r="BR108" s="4">
        <f>'Raw Data'!CF74</f>
        <v>105</v>
      </c>
      <c r="BS108" s="4">
        <f>'Raw Data'!CG74</f>
        <v>122</v>
      </c>
      <c r="BT108" s="4">
        <f>'Raw Data'!CH74</f>
        <v>121</v>
      </c>
      <c r="BU108" s="4">
        <f>'Raw Data'!CI74</f>
        <v>98</v>
      </c>
      <c r="BV108" s="4">
        <f>'Raw Data'!CJ74</f>
        <v>91</v>
      </c>
      <c r="BW108" s="4">
        <f>'Raw Data'!CK74</f>
        <v>94</v>
      </c>
      <c r="BX108" s="4">
        <f>'Raw Data'!CL74</f>
        <v>100</v>
      </c>
      <c r="BY108" s="4">
        <f>'Raw Data'!CM74</f>
        <v>90</v>
      </c>
      <c r="BZ108" s="4">
        <f>'Raw Data'!CN74</f>
        <v>112</v>
      </c>
      <c r="CA108" s="4">
        <f>'Raw Data'!CO74</f>
        <v>72</v>
      </c>
      <c r="CB108" s="4">
        <f>'Raw Data'!CP74</f>
        <v>78</v>
      </c>
      <c r="CC108" s="4">
        <f>'Raw Data'!CQ74</f>
        <v>112</v>
      </c>
      <c r="CD108" s="4">
        <f>'Raw Data'!CR74</f>
        <v>123</v>
      </c>
      <c r="CE108" s="4">
        <f>'Raw Data'!CS74</f>
        <v>111</v>
      </c>
      <c r="CF108" s="4">
        <f>'Raw Data'!CT74</f>
        <v>127</v>
      </c>
      <c r="CG108" s="4">
        <f>'Raw Data'!CU74</f>
        <v>101</v>
      </c>
      <c r="CH108" s="4">
        <f>'Raw Data'!CV74</f>
        <v>93</v>
      </c>
      <c r="CI108" s="4">
        <f>'Raw Data'!CW74</f>
        <v>99</v>
      </c>
      <c r="CJ108" s="4">
        <f>'Raw Data'!CX74</f>
        <v>93</v>
      </c>
      <c r="CK108" s="4">
        <f>'Raw Data'!CY74</f>
        <v>61</v>
      </c>
      <c r="CL108" s="4">
        <f>'Raw Data'!CZ74</f>
        <v>89</v>
      </c>
      <c r="CM108" s="4">
        <f>'Raw Data'!DA74</f>
        <v>81</v>
      </c>
      <c r="CN108" s="4">
        <f>'Raw Data'!DB74</f>
        <v>97</v>
      </c>
      <c r="CO108" s="4">
        <f>'Raw Data'!DC74</f>
        <v>149</v>
      </c>
      <c r="CP108" s="4">
        <f>'Raw Data'!DD74</f>
        <v>118</v>
      </c>
      <c r="CQ108" s="4">
        <f>'Raw Data'!DE74</f>
        <v>140</v>
      </c>
      <c r="CR108" s="4">
        <f>'Raw Data'!DF74</f>
        <v>123</v>
      </c>
      <c r="CS108" s="4">
        <f>'Raw Data'!DG74</f>
        <v>102</v>
      </c>
      <c r="CT108" s="4">
        <f>'Raw Data'!DH74</f>
        <v>114</v>
      </c>
      <c r="CU108" s="4">
        <f>'Raw Data'!DI74</f>
        <v>125</v>
      </c>
      <c r="CV108" s="4">
        <f>'Raw Data'!DJ74</f>
        <v>117</v>
      </c>
      <c r="CW108" s="4">
        <f>'Raw Data'!DK74</f>
        <v>109</v>
      </c>
      <c r="CX108" s="4">
        <f>'Raw Data'!DL74</f>
        <v>93</v>
      </c>
      <c r="CY108" s="4">
        <f>'Raw Data'!DM74</f>
        <v>77</v>
      </c>
      <c r="CZ108" s="4">
        <f>'Raw Data'!DN74</f>
        <v>79</v>
      </c>
      <c r="DA108" s="4">
        <f>'Raw Data'!DO74</f>
        <v>121</v>
      </c>
      <c r="DB108" s="4">
        <f>'Raw Data'!DP74</f>
        <v>155</v>
      </c>
      <c r="DC108" s="4">
        <f>'Raw Data'!DQ74</f>
        <v>140</v>
      </c>
      <c r="DD108" s="4">
        <f>'Raw Data'!DR74</f>
        <v>135</v>
      </c>
      <c r="DE108" s="4">
        <f>'Raw Data'!DS74</f>
        <v>143</v>
      </c>
      <c r="DF108" s="4">
        <f>'Raw Data'!DT74</f>
        <v>114</v>
      </c>
      <c r="DG108" s="4">
        <f>'Raw Data'!DU74</f>
        <v>105</v>
      </c>
      <c r="DH108" s="4">
        <f>'Raw Data'!DV74</f>
        <v>99</v>
      </c>
      <c r="DI108" s="4">
        <f>'Raw Data'!DW74</f>
        <v>95</v>
      </c>
      <c r="DJ108" s="4">
        <f>'Raw Data'!DX74</f>
        <v>114</v>
      </c>
      <c r="DK108" s="4">
        <f>'Raw Data'!DY74</f>
        <v>89</v>
      </c>
      <c r="DL108" s="4">
        <f>'Raw Data'!DZ74</f>
        <v>75</v>
      </c>
      <c r="DM108" s="4">
        <f>'Raw Data'!EA74</f>
        <v>92</v>
      </c>
      <c r="DN108" s="4">
        <f>'Raw Data'!EB74</f>
        <v>120</v>
      </c>
      <c r="DO108" s="4">
        <f>'Raw Data'!EC74</f>
        <v>167</v>
      </c>
      <c r="DP108" s="4">
        <f>'Raw Data'!ED74</f>
        <v>133</v>
      </c>
      <c r="DQ108" s="4">
        <f>'Raw Data'!EE74</f>
        <v>102</v>
      </c>
      <c r="DR108" s="4">
        <f>'Raw Data'!EF74</f>
        <v>88</v>
      </c>
      <c r="DS108" s="4">
        <f>'Raw Data'!EG74</f>
        <v>132</v>
      </c>
      <c r="DT108" s="4">
        <f>'Raw Data'!EH74</f>
        <v>128</v>
      </c>
      <c r="DU108" s="4">
        <f>'Raw Data'!EI74</f>
        <v>100</v>
      </c>
      <c r="DV108" s="4">
        <f>'Raw Data'!EJ74</f>
        <v>144</v>
      </c>
      <c r="DW108" s="4">
        <f>'Raw Data'!EK74</f>
        <v>86</v>
      </c>
      <c r="DX108" s="4">
        <f>'Raw Data'!EL74</f>
        <v>94</v>
      </c>
      <c r="DY108" s="4">
        <f>'Raw Data'!EM74</f>
        <v>110</v>
      </c>
      <c r="DZ108" s="4">
        <f>'Raw Data'!EN74</f>
        <v>140</v>
      </c>
      <c r="EA108" s="4">
        <f>'Raw Data'!EO74</f>
        <v>177</v>
      </c>
      <c r="EB108" s="4">
        <f>'Raw Data'!EP74</f>
        <v>155</v>
      </c>
      <c r="EC108" s="4">
        <f>'Raw Data'!EQ74</f>
        <v>152</v>
      </c>
      <c r="ED108" s="4">
        <f>'Raw Data'!ER74</f>
        <v>122</v>
      </c>
      <c r="EE108" s="4">
        <f>'Raw Data'!ES74</f>
        <v>120</v>
      </c>
      <c r="EF108" s="4">
        <f>'Raw Data'!ET74</f>
        <v>128</v>
      </c>
      <c r="EG108" s="4">
        <f>'Raw Data'!EU74</f>
        <v>124</v>
      </c>
      <c r="EH108" s="4">
        <f>'Raw Data'!EV74</f>
        <v>131</v>
      </c>
      <c r="EI108" s="4">
        <f>'Raw Data'!EW74</f>
        <v>97</v>
      </c>
      <c r="EJ108" s="4">
        <f>'Raw Data'!EX74</f>
        <v>77</v>
      </c>
      <c r="EK108" s="4">
        <f>'Raw Data'!EY74</f>
        <v>115</v>
      </c>
      <c r="EL108" s="4">
        <f>'Raw Data'!EZ74</f>
        <v>138</v>
      </c>
      <c r="EM108" s="4">
        <f>'Raw Data'!FA74</f>
        <v>153</v>
      </c>
      <c r="EN108" s="4">
        <f>'Raw Data'!FB74</f>
        <v>155</v>
      </c>
      <c r="EO108" s="4">
        <f>'Raw Data'!FC74</f>
        <v>135</v>
      </c>
      <c r="EP108" s="4">
        <f>'Raw Data'!FD74</f>
        <v>127</v>
      </c>
      <c r="EQ108" s="4">
        <f>'Raw Data'!FE74</f>
        <v>134</v>
      </c>
      <c r="ER108" s="4">
        <f>'Raw Data'!FF74</f>
        <v>125</v>
      </c>
      <c r="ES108" s="4">
        <f>'Raw Data'!FG74</f>
        <v>119</v>
      </c>
      <c r="ET108" s="4">
        <f>'Raw Data'!FH74</f>
        <v>157</v>
      </c>
      <c r="EU108" s="4">
        <f>'Raw Data'!FI74</f>
        <v>99</v>
      </c>
      <c r="EV108" s="4">
        <f>'Raw Data'!FJ74</f>
        <v>114</v>
      </c>
      <c r="EW108" s="4">
        <f>'Raw Data'!FK74</f>
        <v>159</v>
      </c>
      <c r="EX108" s="4">
        <f>'Raw Data'!FL74</f>
        <v>155</v>
      </c>
      <c r="EY108" s="4">
        <f>'Raw Data'!FM74</f>
        <v>170</v>
      </c>
      <c r="EZ108" s="4">
        <f>'Raw Data'!FN74</f>
        <v>189</v>
      </c>
      <c r="FA108" s="4">
        <f>'Raw Data'!FO74</f>
        <v>113</v>
      </c>
      <c r="FB108" s="4">
        <f>'Raw Data'!FP74</f>
        <v>134</v>
      </c>
      <c r="FC108" s="4">
        <f>'Raw Data'!FQ74</f>
        <v>146</v>
      </c>
      <c r="FD108" s="4">
        <f>'Raw Data'!FR74</f>
        <v>142</v>
      </c>
      <c r="FE108" s="4">
        <f>'Raw Data'!FS74</f>
        <v>141</v>
      </c>
      <c r="FF108" s="4">
        <f>'Raw Data'!FT74</f>
        <v>146</v>
      </c>
      <c r="FG108" s="4">
        <f>'Raw Data'!FU74</f>
        <v>100</v>
      </c>
      <c r="FH108" s="4">
        <f>'Raw Data'!FV74</f>
        <v>79</v>
      </c>
      <c r="FI108" s="4">
        <f>'Raw Data'!FW74</f>
        <v>159</v>
      </c>
      <c r="FJ108" s="4">
        <f>'Raw Data'!FX74</f>
        <v>154</v>
      </c>
      <c r="FK108" s="4">
        <f>'Raw Data'!FY74</f>
        <v>189</v>
      </c>
      <c r="FL108" s="4">
        <f>'Raw Data'!FZ74</f>
        <v>161</v>
      </c>
      <c r="FM108" s="4">
        <f>'Raw Data'!GA74</f>
        <v>146</v>
      </c>
      <c r="FN108" s="4">
        <f>'Raw Data'!GB74</f>
        <v>156</v>
      </c>
      <c r="FO108" s="4">
        <f>'Raw Data'!GC74</f>
        <v>118</v>
      </c>
      <c r="FP108" s="4">
        <f>'Raw Data'!GD74</f>
        <v>154</v>
      </c>
      <c r="FQ108" s="4">
        <f>'Raw Data'!GE74</f>
        <v>121</v>
      </c>
      <c r="FR108" s="4">
        <f>'Raw Data'!GF74</f>
        <v>142</v>
      </c>
      <c r="FS108" s="4">
        <f>'Raw Data'!GG74</f>
        <v>105</v>
      </c>
      <c r="FT108" s="4">
        <f>'Raw Data'!GH74</f>
        <v>104</v>
      </c>
      <c r="FU108" s="4">
        <f>'Raw Data'!GI74</f>
        <v>158</v>
      </c>
      <c r="FV108" s="4">
        <f>'Raw Data'!GJ74</f>
        <v>170</v>
      </c>
      <c r="FW108" s="4">
        <f>'Raw Data'!GK74</f>
        <v>188</v>
      </c>
      <c r="FX108" s="4">
        <f>'Raw Data'!GL74</f>
        <v>166</v>
      </c>
      <c r="FY108" s="4">
        <f>'Raw Data'!GM74</f>
        <v>156</v>
      </c>
      <c r="FZ108" s="4">
        <f>'Raw Data'!GN74</f>
        <v>171</v>
      </c>
      <c r="GA108" s="4">
        <f>'Raw Data'!GO74</f>
        <v>138</v>
      </c>
      <c r="GB108" s="4">
        <f>'Raw Data'!GP74</f>
        <v>162</v>
      </c>
      <c r="GC108" s="4">
        <f>'Raw Data'!GQ74</f>
        <v>174</v>
      </c>
      <c r="GD108" s="4">
        <f>'Raw Data'!GR74</f>
        <v>146</v>
      </c>
      <c r="GE108" s="4">
        <f>'Raw Data'!GS74</f>
        <v>125</v>
      </c>
      <c r="GF108" s="4">
        <f>'Raw Data'!GT74</f>
        <v>126</v>
      </c>
      <c r="GG108" s="4">
        <f>'Raw Data'!GU74</f>
        <v>175</v>
      </c>
      <c r="GH108" s="4">
        <f>'Raw Data'!GV74</f>
        <v>131</v>
      </c>
      <c r="GI108" s="4">
        <f>'Raw Data'!GW74</f>
        <v>128</v>
      </c>
      <c r="GJ108" s="4">
        <f>'Raw Data'!GX74</f>
        <v>175</v>
      </c>
      <c r="GK108" s="4">
        <f>'Raw Data'!GY74</f>
        <v>327</v>
      </c>
      <c r="GL108" s="4">
        <f>'Raw Data'!GZ74</f>
        <v>262</v>
      </c>
      <c r="GM108" s="4">
        <f>'Raw Data'!HA74</f>
        <v>306</v>
      </c>
      <c r="GN108" s="4">
        <f>'Raw Data'!HB74</f>
        <v>314</v>
      </c>
      <c r="GO108" s="4">
        <f>'Raw Data'!HC74</f>
        <v>272</v>
      </c>
      <c r="GP108" s="4">
        <f>'Raw Data'!HD74</f>
        <v>265</v>
      </c>
      <c r="GQ108" s="4">
        <f>'Raw Data'!HE74</f>
        <v>233</v>
      </c>
      <c r="GR108" s="4">
        <f>'Raw Data'!HF74</f>
        <v>203</v>
      </c>
      <c r="GS108" s="4">
        <f>'Raw Data'!HG74</f>
        <v>316</v>
      </c>
      <c r="GT108" s="4">
        <f>'Raw Data'!HH74</f>
        <v>295</v>
      </c>
      <c r="GU108" s="4">
        <f>'Raw Data'!HI74</f>
        <v>278</v>
      </c>
      <c r="GV108" s="4">
        <f>'Raw Data'!HJ74</f>
        <v>292</v>
      </c>
      <c r="GW108" s="4">
        <f>'Raw Data'!HK74</f>
        <v>220</v>
      </c>
      <c r="GX108" s="4">
        <f>'Raw Data'!HL74</f>
        <v>199</v>
      </c>
      <c r="GY108" s="4">
        <f>'Raw Data'!HM74</f>
        <v>192</v>
      </c>
      <c r="GZ108" s="4">
        <f>'Raw Data'!HN74</f>
        <v>205</v>
      </c>
      <c r="HA108" s="4">
        <f>'Raw Data'!HO74</f>
        <v>228</v>
      </c>
      <c r="HB108" s="4">
        <f>'Raw Data'!HP74</f>
        <v>214</v>
      </c>
      <c r="HC108" s="4">
        <f>'Raw Data'!HQ74</f>
        <v>197</v>
      </c>
      <c r="HD108" s="4">
        <f>'Raw Data'!HR74</f>
        <v>150</v>
      </c>
      <c r="HE108" s="4">
        <f>'Raw Data'!HS74</f>
        <v>255</v>
      </c>
      <c r="HF108" s="4">
        <f>'Raw Data'!HT74</f>
        <v>226</v>
      </c>
      <c r="HG108" s="4">
        <f>'Raw Data'!HU74</f>
        <v>217</v>
      </c>
      <c r="HH108" s="4">
        <f>'Raw Data'!HV74</f>
        <v>203</v>
      </c>
      <c r="HI108" s="4">
        <f>'Raw Data'!HW74</f>
        <v>145</v>
      </c>
      <c r="HJ108" s="4">
        <f>'Raw Data'!HX74</f>
        <v>164</v>
      </c>
      <c r="HK108" s="4">
        <f>'Raw Data'!HY74</f>
        <v>143</v>
      </c>
      <c r="HL108" s="4">
        <f>'Raw Data'!HZ74</f>
        <v>143</v>
      </c>
      <c r="HM108" s="4">
        <f>'Raw Data'!IA74</f>
        <v>137</v>
      </c>
      <c r="HN108" s="4">
        <f>'Raw Data'!IB74</f>
        <v>102</v>
      </c>
      <c r="HO108" s="4">
        <f>'Raw Data'!IC74</f>
        <v>79</v>
      </c>
      <c r="HP108" s="4">
        <f>'Raw Data'!ID74</f>
        <v>106</v>
      </c>
      <c r="HQ108" s="4">
        <f>'Raw Data'!IE74</f>
        <v>162</v>
      </c>
      <c r="HR108" s="4">
        <f>'Raw Data'!IF74</f>
        <v>133</v>
      </c>
      <c r="HS108" s="4">
        <f>'Raw Data'!IG74</f>
        <v>149</v>
      </c>
      <c r="HT108" s="4">
        <f>'Raw Data'!IH74</f>
        <v>162</v>
      </c>
      <c r="HU108" s="4">
        <f>'Raw Data'!II74</f>
        <v>102</v>
      </c>
      <c r="HV108" s="4">
        <f>'Raw Data'!IJ74</f>
        <v>108</v>
      </c>
      <c r="HW108" s="4">
        <f>'Raw Data'!IK74</f>
        <v>0</v>
      </c>
      <c r="HX108" s="4">
        <f>'Raw Data'!IL74</f>
        <v>0</v>
      </c>
      <c r="HY108" s="4">
        <f>'Raw Data'!IM74</f>
        <v>0</v>
      </c>
      <c r="HZ108" s="4">
        <f>'Raw Data'!IN74</f>
        <v>0</v>
      </c>
      <c r="IA108" s="4">
        <f>'Raw Data'!IO74</f>
        <v>0</v>
      </c>
      <c r="IB108" s="4">
        <f>'Raw Data'!IP74</f>
        <v>0</v>
      </c>
    </row>
    <row r="109" spans="1:236" ht="14.25" customHeight="1" x14ac:dyDescent="0.35">
      <c r="A109" s="4" t="str">
        <f>'Raw Data'!A75</f>
        <v>SF Average Sale Price</v>
      </c>
      <c r="B109" s="33">
        <f>'Raw Data'!P75</f>
        <v>0</v>
      </c>
      <c r="C109" s="33">
        <f>'Raw Data'!Q75</f>
        <v>0</v>
      </c>
      <c r="D109" s="33">
        <f>'Raw Data'!R75</f>
        <v>0</v>
      </c>
      <c r="E109" s="33">
        <f>'Raw Data'!S75</f>
        <v>0</v>
      </c>
      <c r="F109" s="33">
        <f>'Raw Data'!T75</f>
        <v>0</v>
      </c>
      <c r="G109" s="33">
        <f>'Raw Data'!U75</f>
        <v>0</v>
      </c>
      <c r="H109" s="33">
        <f>'Raw Data'!V75</f>
        <v>0</v>
      </c>
      <c r="I109" s="33">
        <f>'Raw Data'!W75</f>
        <v>0</v>
      </c>
      <c r="J109" s="33">
        <f>'Raw Data'!X75</f>
        <v>0</v>
      </c>
      <c r="K109" s="33">
        <f>'Raw Data'!Y75</f>
        <v>0</v>
      </c>
      <c r="L109" s="33">
        <f>'Raw Data'!Z75</f>
        <v>0</v>
      </c>
      <c r="M109" s="33">
        <f>'Raw Data'!AA75</f>
        <v>0</v>
      </c>
      <c r="N109" s="33">
        <f>'Raw Data'!AB75</f>
        <v>0</v>
      </c>
      <c r="O109" s="33">
        <f>'Raw Data'!AC75</f>
        <v>0</v>
      </c>
      <c r="P109" s="33">
        <f>'Raw Data'!AD75</f>
        <v>0</v>
      </c>
      <c r="Q109" s="33">
        <f>'Raw Data'!AE75</f>
        <v>0</v>
      </c>
      <c r="R109" s="33">
        <f>'Raw Data'!AF75</f>
        <v>0</v>
      </c>
      <c r="S109" s="33">
        <f>'Raw Data'!AG75</f>
        <v>0</v>
      </c>
      <c r="T109" s="33">
        <f>'Raw Data'!AH75</f>
        <v>0</v>
      </c>
      <c r="U109" s="33">
        <f>'Raw Data'!AI75</f>
        <v>0</v>
      </c>
      <c r="V109" s="33">
        <f>'Raw Data'!AJ75</f>
        <v>0</v>
      </c>
      <c r="W109" s="33">
        <f>'Raw Data'!AK75</f>
        <v>0</v>
      </c>
      <c r="X109" s="33">
        <f>'Raw Data'!AL75</f>
        <v>0</v>
      </c>
      <c r="Y109" s="33">
        <f>'Raw Data'!AM75</f>
        <v>0</v>
      </c>
      <c r="Z109" s="33">
        <f>'Raw Data'!AN75</f>
        <v>0</v>
      </c>
      <c r="AA109" s="33">
        <f>'Raw Data'!AO75</f>
        <v>0</v>
      </c>
      <c r="AB109" s="33">
        <f>'Raw Data'!AP75</f>
        <v>0</v>
      </c>
      <c r="AC109" s="33">
        <f>'Raw Data'!AQ75</f>
        <v>0</v>
      </c>
      <c r="AD109" s="33">
        <f>'Raw Data'!AR75</f>
        <v>0</v>
      </c>
      <c r="AE109" s="33">
        <f>'Raw Data'!AS75</f>
        <v>0</v>
      </c>
      <c r="AF109" s="33">
        <f>'Raw Data'!AT75</f>
        <v>0</v>
      </c>
      <c r="AG109" s="33">
        <f>'Raw Data'!AU75</f>
        <v>0</v>
      </c>
      <c r="AH109" s="33">
        <f>'Raw Data'!AV75</f>
        <v>0</v>
      </c>
      <c r="AI109" s="33">
        <f>'Raw Data'!AW75</f>
        <v>0</v>
      </c>
      <c r="AJ109" s="33">
        <f>'Raw Data'!AX75</f>
        <v>0</v>
      </c>
      <c r="AK109" s="33">
        <f>'Raw Data'!AY75</f>
        <v>0</v>
      </c>
      <c r="AL109" s="33">
        <f>'Raw Data'!AZ75</f>
        <v>0</v>
      </c>
      <c r="AM109" s="33">
        <f>'Raw Data'!BA75</f>
        <v>0</v>
      </c>
      <c r="AN109" s="33">
        <f>'Raw Data'!BB75</f>
        <v>0</v>
      </c>
      <c r="AO109" s="33">
        <f>'Raw Data'!BC75</f>
        <v>0</v>
      </c>
      <c r="AP109" s="33">
        <f>'Raw Data'!BD75</f>
        <v>0</v>
      </c>
      <c r="AQ109" s="33">
        <f>'Raw Data'!BE75</f>
        <v>0</v>
      </c>
      <c r="AR109" s="33">
        <f>'Raw Data'!BF75</f>
        <v>0</v>
      </c>
      <c r="AS109" s="33">
        <f>'Raw Data'!BG75</f>
        <v>0</v>
      </c>
      <c r="AT109" s="33">
        <f>'Raw Data'!BH75</f>
        <v>0</v>
      </c>
      <c r="AU109" s="33">
        <f>'Raw Data'!BI75</f>
        <v>0</v>
      </c>
      <c r="AV109" s="33">
        <f>'Raw Data'!BJ75</f>
        <v>0</v>
      </c>
      <c r="AW109" s="33">
        <f>'Raw Data'!BK75</f>
        <v>0</v>
      </c>
      <c r="AX109" s="33">
        <f>'Raw Data'!BL75</f>
        <v>0</v>
      </c>
      <c r="AY109" s="33">
        <f>'Raw Data'!BM75</f>
        <v>0</v>
      </c>
      <c r="AZ109" s="33">
        <f>'Raw Data'!BN75</f>
        <v>0</v>
      </c>
      <c r="BA109" s="33">
        <f>'Raw Data'!BO75</f>
        <v>0</v>
      </c>
      <c r="BB109" s="33">
        <f>'Raw Data'!BP75</f>
        <v>0</v>
      </c>
      <c r="BC109" s="33">
        <f>'Raw Data'!BQ75</f>
        <v>0</v>
      </c>
      <c r="BD109" s="33">
        <f>'Raw Data'!BR75</f>
        <v>0</v>
      </c>
      <c r="BE109" s="33">
        <f>'Raw Data'!BS75</f>
        <v>0</v>
      </c>
      <c r="BF109" s="33">
        <f>'Raw Data'!BT75</f>
        <v>0</v>
      </c>
      <c r="BG109" s="33">
        <f>'Raw Data'!BU75</f>
        <v>0</v>
      </c>
      <c r="BH109" s="33">
        <f>'Raw Data'!BV75</f>
        <v>0</v>
      </c>
      <c r="BI109" s="33">
        <f>'Raw Data'!BW75</f>
        <v>0</v>
      </c>
      <c r="BJ109" s="33">
        <f>'Raw Data'!BX75</f>
        <v>0</v>
      </c>
      <c r="BK109" s="33">
        <f>'Raw Data'!BY75</f>
        <v>0</v>
      </c>
      <c r="BL109" s="33">
        <f>'Raw Data'!BZ75</f>
        <v>0</v>
      </c>
      <c r="BM109" s="33">
        <f>'Raw Data'!CA75</f>
        <v>0</v>
      </c>
      <c r="BN109" s="33">
        <f>'Raw Data'!CB75</f>
        <v>0</v>
      </c>
      <c r="BO109" s="33">
        <f>'Raw Data'!CC75</f>
        <v>0</v>
      </c>
      <c r="BP109" s="33">
        <f>'Raw Data'!CD75</f>
        <v>0</v>
      </c>
      <c r="BQ109" s="33">
        <f>'Raw Data'!CE75</f>
        <v>0</v>
      </c>
      <c r="BR109" s="33">
        <f>'Raw Data'!CF75</f>
        <v>0</v>
      </c>
      <c r="BS109" s="33">
        <f>'Raw Data'!CG75</f>
        <v>0</v>
      </c>
      <c r="BT109" s="33">
        <f>'Raw Data'!CH75</f>
        <v>0</v>
      </c>
      <c r="BU109" s="33">
        <f>'Raw Data'!CI75</f>
        <v>0</v>
      </c>
      <c r="BV109" s="33">
        <f>'Raw Data'!CJ75</f>
        <v>0</v>
      </c>
      <c r="BW109" s="33">
        <f>'Raw Data'!CK75</f>
        <v>0</v>
      </c>
      <c r="BX109" s="33">
        <f>'Raw Data'!CL75</f>
        <v>0</v>
      </c>
      <c r="BY109" s="33">
        <f>'Raw Data'!CM75</f>
        <v>0</v>
      </c>
      <c r="BZ109" s="33">
        <f>'Raw Data'!CN75</f>
        <v>0</v>
      </c>
      <c r="CA109" s="33">
        <f>'Raw Data'!CO75</f>
        <v>0</v>
      </c>
      <c r="CB109" s="33">
        <f>'Raw Data'!CP75</f>
        <v>0</v>
      </c>
      <c r="CC109" s="33">
        <f>'Raw Data'!CQ75</f>
        <v>0</v>
      </c>
      <c r="CD109" s="33">
        <f>'Raw Data'!CR75</f>
        <v>0</v>
      </c>
      <c r="CE109" s="33">
        <f>'Raw Data'!CS75</f>
        <v>0</v>
      </c>
      <c r="CF109" s="33">
        <f>'Raw Data'!CT75</f>
        <v>0</v>
      </c>
      <c r="CG109" s="33">
        <f>'Raw Data'!CU75</f>
        <v>0</v>
      </c>
      <c r="CH109" s="33">
        <f>'Raw Data'!CV75</f>
        <v>0</v>
      </c>
      <c r="CI109" s="33">
        <f>'Raw Data'!CW75</f>
        <v>0</v>
      </c>
      <c r="CJ109" s="33">
        <f>'Raw Data'!CX75</f>
        <v>0</v>
      </c>
      <c r="CK109" s="33">
        <f>'Raw Data'!CY75</f>
        <v>0</v>
      </c>
      <c r="CL109" s="33">
        <f>'Raw Data'!CZ75</f>
        <v>0</v>
      </c>
      <c r="CM109" s="33">
        <f>'Raw Data'!DA75</f>
        <v>0</v>
      </c>
      <c r="CN109" s="33">
        <f>'Raw Data'!DB75</f>
        <v>0</v>
      </c>
      <c r="CO109" s="33">
        <f>'Raw Data'!DC75</f>
        <v>0</v>
      </c>
      <c r="CP109" s="33">
        <f>'Raw Data'!DD75</f>
        <v>0</v>
      </c>
      <c r="CQ109" s="33">
        <f>'Raw Data'!DE75</f>
        <v>0</v>
      </c>
      <c r="CR109" s="33">
        <f>'Raw Data'!DF75</f>
        <v>0</v>
      </c>
      <c r="CS109" s="33">
        <f>'Raw Data'!DG75</f>
        <v>0</v>
      </c>
      <c r="CT109" s="33">
        <f>'Raw Data'!DH75</f>
        <v>0</v>
      </c>
      <c r="CU109" s="33">
        <f>'Raw Data'!DI75</f>
        <v>0</v>
      </c>
      <c r="CV109" s="33">
        <f>'Raw Data'!DJ75</f>
        <v>0</v>
      </c>
      <c r="CW109" s="33">
        <f>'Raw Data'!DK75</f>
        <v>0</v>
      </c>
      <c r="CX109" s="33">
        <f>'Raw Data'!DL75</f>
        <v>0</v>
      </c>
      <c r="CY109" s="33">
        <f>'Raw Data'!DM75</f>
        <v>0</v>
      </c>
      <c r="CZ109" s="33">
        <f>'Raw Data'!DN75</f>
        <v>0</v>
      </c>
      <c r="DA109" s="33">
        <f>'Raw Data'!DO75</f>
        <v>0</v>
      </c>
      <c r="DB109" s="33">
        <f>'Raw Data'!DP75</f>
        <v>0</v>
      </c>
      <c r="DC109" s="33">
        <f>'Raw Data'!DQ75</f>
        <v>0</v>
      </c>
      <c r="DD109" s="33">
        <f>'Raw Data'!DR75</f>
        <v>0</v>
      </c>
      <c r="DE109" s="33">
        <f>'Raw Data'!DS75</f>
        <v>0</v>
      </c>
      <c r="DF109" s="33">
        <f>'Raw Data'!DT75</f>
        <v>0</v>
      </c>
      <c r="DG109" s="33">
        <f>'Raw Data'!DU75</f>
        <v>0</v>
      </c>
      <c r="DH109" s="33">
        <f>'Raw Data'!DV75</f>
        <v>0</v>
      </c>
      <c r="DI109" s="33">
        <f>'Raw Data'!DW75</f>
        <v>0</v>
      </c>
      <c r="DJ109" s="33">
        <f>'Raw Data'!DX75</f>
        <v>0</v>
      </c>
      <c r="DK109" s="33">
        <f>'Raw Data'!DY75</f>
        <v>0</v>
      </c>
      <c r="DL109" s="33">
        <f>'Raw Data'!DZ75</f>
        <v>0</v>
      </c>
      <c r="DM109" s="33">
        <f>'Raw Data'!EA75</f>
        <v>0</v>
      </c>
      <c r="DN109" s="33">
        <f>'Raw Data'!EB75</f>
        <v>0</v>
      </c>
      <c r="DO109" s="33">
        <f>'Raw Data'!EC75</f>
        <v>0</v>
      </c>
      <c r="DP109" s="33">
        <f>'Raw Data'!ED75</f>
        <v>0</v>
      </c>
      <c r="DQ109" s="33">
        <f>'Raw Data'!EE75</f>
        <v>0</v>
      </c>
      <c r="DR109" s="33">
        <f>'Raw Data'!EF75</f>
        <v>0</v>
      </c>
      <c r="DS109" s="33">
        <f>'Raw Data'!EG75</f>
        <v>0</v>
      </c>
      <c r="DT109" s="33">
        <f>'Raw Data'!EH75</f>
        <v>0</v>
      </c>
      <c r="DU109" s="33">
        <f>'Raw Data'!EI75</f>
        <v>348749</v>
      </c>
      <c r="DV109" s="33">
        <f>'Raw Data'!EJ75</f>
        <v>403894</v>
      </c>
      <c r="DW109" s="33">
        <f>'Raw Data'!EK75</f>
        <v>377759</v>
      </c>
      <c r="DX109" s="33">
        <f>'Raw Data'!EL75</f>
        <v>368089</v>
      </c>
      <c r="DY109" s="33">
        <f>'Raw Data'!EM75</f>
        <v>371453</v>
      </c>
      <c r="DZ109" s="33">
        <f>'Raw Data'!EN75</f>
        <v>417715</v>
      </c>
      <c r="EA109" s="33">
        <f>'Raw Data'!EO75</f>
        <v>357918</v>
      </c>
      <c r="EB109" s="33">
        <f>'Raw Data'!EP75</f>
        <v>425298</v>
      </c>
      <c r="EC109" s="33">
        <f>'Raw Data'!EQ75</f>
        <v>390414</v>
      </c>
      <c r="ED109" s="33">
        <f>'Raw Data'!ER75</f>
        <v>386939</v>
      </c>
      <c r="EE109" s="33">
        <f>'Raw Data'!ES75</f>
        <v>382138</v>
      </c>
      <c r="EF109" s="33">
        <f>'Raw Data'!ET75</f>
        <v>330612</v>
      </c>
      <c r="EG109" s="33">
        <f>'Raw Data'!EU75</f>
        <v>411667</v>
      </c>
      <c r="EH109" s="33">
        <f>'Raw Data'!EV75</f>
        <v>400025</v>
      </c>
      <c r="EI109" s="33">
        <f>'Raw Data'!EW75</f>
        <v>450235</v>
      </c>
      <c r="EJ109" s="33">
        <f>'Raw Data'!EX75</f>
        <v>393220</v>
      </c>
      <c r="EK109" s="33">
        <f>'Raw Data'!EY75</f>
        <v>409497</v>
      </c>
      <c r="EL109" s="33">
        <f>'Raw Data'!EZ75</f>
        <v>390808</v>
      </c>
      <c r="EM109" s="33">
        <f>'Raw Data'!FA75</f>
        <v>382516</v>
      </c>
      <c r="EN109" s="33">
        <f>'Raw Data'!FB75</f>
        <v>415650</v>
      </c>
      <c r="EO109" s="33">
        <f>'Raw Data'!FC75</f>
        <v>356000</v>
      </c>
      <c r="EP109" s="33">
        <f>'Raw Data'!FD75</f>
        <v>370791</v>
      </c>
      <c r="EQ109" s="33">
        <f>'Raw Data'!FE75</f>
        <v>368114</v>
      </c>
      <c r="ER109" s="33">
        <f>'Raw Data'!FF75</f>
        <v>375030</v>
      </c>
      <c r="ES109" s="33">
        <f>'Raw Data'!FG75</f>
        <v>387024</v>
      </c>
      <c r="ET109" s="33">
        <f>'Raw Data'!FH75</f>
        <v>411661</v>
      </c>
      <c r="EU109" s="33">
        <f>'Raw Data'!FI75</f>
        <v>402664</v>
      </c>
      <c r="EV109" s="33">
        <f>'Raw Data'!FJ75</f>
        <v>401694</v>
      </c>
      <c r="EW109" s="33">
        <f>'Raw Data'!FK75</f>
        <v>389781</v>
      </c>
      <c r="EX109" s="33">
        <f>'Raw Data'!FL75</f>
        <v>427190</v>
      </c>
      <c r="EY109" s="33">
        <f>'Raw Data'!FM75</f>
        <v>438714</v>
      </c>
      <c r="EZ109" s="33">
        <f>'Raw Data'!FN75</f>
        <v>407628</v>
      </c>
      <c r="FA109" s="33">
        <f>'Raw Data'!FO75</f>
        <v>396292</v>
      </c>
      <c r="FB109" s="33">
        <f>'Raw Data'!FP75</f>
        <v>384602</v>
      </c>
      <c r="FC109" s="33">
        <f>'Raw Data'!FQ75</f>
        <v>388913</v>
      </c>
      <c r="FD109" s="33">
        <f>'Raw Data'!FR75</f>
        <v>364059</v>
      </c>
      <c r="FE109" s="33">
        <f>'Raw Data'!FS75</f>
        <v>399668</v>
      </c>
      <c r="FF109" s="33">
        <f>'Raw Data'!FT75</f>
        <v>453535</v>
      </c>
      <c r="FG109" s="33">
        <f>'Raw Data'!FU75</f>
        <v>499754</v>
      </c>
      <c r="FH109" s="33">
        <f>'Raw Data'!FV75</f>
        <v>452416</v>
      </c>
      <c r="FI109" s="33">
        <f>'Raw Data'!FW75</f>
        <v>431692</v>
      </c>
      <c r="FJ109" s="33">
        <f>'Raw Data'!FX75</f>
        <v>415138</v>
      </c>
      <c r="FK109" s="33">
        <f>'Raw Data'!FY75</f>
        <v>471307</v>
      </c>
      <c r="FL109" s="33">
        <f>'Raw Data'!FZ75</f>
        <v>445051</v>
      </c>
      <c r="FM109" s="33">
        <f>'Raw Data'!GA75</f>
        <v>450583</v>
      </c>
      <c r="FN109" s="33">
        <f>'Raw Data'!GB75</f>
        <v>405866</v>
      </c>
      <c r="FO109" s="33">
        <f>'Raw Data'!GC75</f>
        <v>386920</v>
      </c>
      <c r="FP109" s="33">
        <f>'Raw Data'!GD75</f>
        <v>416056</v>
      </c>
      <c r="FQ109" s="33">
        <f>'Raw Data'!GE75</f>
        <v>414278</v>
      </c>
      <c r="FR109" s="33">
        <f>'Raw Data'!GF75</f>
        <v>483931</v>
      </c>
      <c r="FS109" s="33">
        <f>'Raw Data'!GG75</f>
        <v>431612</v>
      </c>
      <c r="FT109" s="33">
        <f>'Raw Data'!GH75</f>
        <v>423809</v>
      </c>
      <c r="FU109" s="33">
        <f>'Raw Data'!GI75</f>
        <v>420729</v>
      </c>
      <c r="FV109" s="33">
        <f>'Raw Data'!GJ75</f>
        <v>429602</v>
      </c>
      <c r="FW109" s="33">
        <f>'Raw Data'!GK75</f>
        <v>441817</v>
      </c>
      <c r="FX109" s="33">
        <f>'Raw Data'!GL75</f>
        <v>428957</v>
      </c>
      <c r="FY109" s="33">
        <f>'Raw Data'!GM75</f>
        <v>395856</v>
      </c>
      <c r="FZ109" s="33">
        <f>'Raw Data'!GN75</f>
        <v>400303</v>
      </c>
      <c r="GA109" s="33">
        <f>'Raw Data'!GO75</f>
        <v>444503</v>
      </c>
      <c r="GB109" s="33">
        <f>'Raw Data'!GP75</f>
        <v>429749</v>
      </c>
      <c r="GC109" s="33">
        <f>'Raw Data'!GQ75</f>
        <v>468389</v>
      </c>
      <c r="GD109" s="33">
        <f>'Raw Data'!GR75</f>
        <v>449360</v>
      </c>
      <c r="GE109" s="33">
        <f>'Raw Data'!GS75</f>
        <v>437368</v>
      </c>
      <c r="GF109" s="33">
        <f>'Raw Data'!GT75</f>
        <v>401324</v>
      </c>
      <c r="GG109" s="33">
        <f>'Raw Data'!GU75</f>
        <v>462903</v>
      </c>
      <c r="GH109" s="33">
        <f>'Raw Data'!GV75</f>
        <v>447895</v>
      </c>
      <c r="GI109" s="33">
        <f>'Raw Data'!GW75</f>
        <v>441108</v>
      </c>
      <c r="GJ109" s="33">
        <f>'Raw Data'!GX75</f>
        <v>443331</v>
      </c>
      <c r="GK109" s="33">
        <f>'Raw Data'!GY75</f>
        <v>493801</v>
      </c>
      <c r="GL109" s="33">
        <f>'Raw Data'!GZ75</f>
        <v>524771</v>
      </c>
      <c r="GM109" s="33">
        <f>'Raw Data'!HA75</f>
        <v>532799</v>
      </c>
      <c r="GN109" s="33">
        <f>'Raw Data'!HB75</f>
        <v>587363</v>
      </c>
      <c r="GO109" s="33">
        <f>'Raw Data'!HC75</f>
        <v>598289</v>
      </c>
      <c r="GP109" s="33">
        <f>'Raw Data'!HD75</f>
        <v>633409</v>
      </c>
      <c r="GQ109" s="33">
        <f>'Raw Data'!HE75</f>
        <v>554333</v>
      </c>
      <c r="GR109" s="33">
        <f>'Raw Data'!HF75</f>
        <v>468830</v>
      </c>
      <c r="GS109" s="33">
        <f>'Raw Data'!HG75</f>
        <v>651191</v>
      </c>
      <c r="GT109" s="33">
        <f>'Raw Data'!HH75</f>
        <v>659288</v>
      </c>
      <c r="GU109" s="33">
        <f>'Raw Data'!HI75</f>
        <v>724151</v>
      </c>
      <c r="GV109" s="33">
        <f>'Raw Data'!HJ75</f>
        <v>734613</v>
      </c>
      <c r="GW109" s="33">
        <f>'Raw Data'!HK75</f>
        <v>680786</v>
      </c>
      <c r="GX109" s="33">
        <f>'Raw Data'!HL75</f>
        <v>660624</v>
      </c>
      <c r="GY109" s="33">
        <f>'Raw Data'!HM75</f>
        <v>667564</v>
      </c>
      <c r="GZ109" s="33">
        <f>'Raw Data'!HN75</f>
        <v>723847</v>
      </c>
      <c r="HA109" s="33">
        <f>'Raw Data'!HO75</f>
        <v>664693</v>
      </c>
      <c r="HB109" s="33">
        <f>'Raw Data'!HP75</f>
        <v>725821</v>
      </c>
      <c r="HC109" s="33">
        <f>'Raw Data'!HQ75</f>
        <v>775718</v>
      </c>
      <c r="HD109" s="33">
        <f>'Raw Data'!HR75</f>
        <v>854864</v>
      </c>
      <c r="HE109" s="33">
        <f>'Raw Data'!HS75</f>
        <v>810672</v>
      </c>
      <c r="HF109" s="33">
        <f>'Raw Data'!HT75</f>
        <v>801753</v>
      </c>
      <c r="HG109" s="33">
        <f>'Raw Data'!HU75</f>
        <v>815970</v>
      </c>
      <c r="HH109" s="33">
        <f>'Raw Data'!HV75</f>
        <v>766103</v>
      </c>
      <c r="HI109" s="33">
        <f>'Raw Data'!HW75</f>
        <v>764108</v>
      </c>
      <c r="HJ109" s="33">
        <f>'Raw Data'!HX75</f>
        <v>667851</v>
      </c>
      <c r="HK109" s="33">
        <f>'Raw Data'!HY75</f>
        <v>744490</v>
      </c>
      <c r="HL109" s="33">
        <f>'Raw Data'!HZ75</f>
        <v>757506</v>
      </c>
      <c r="HM109" s="33">
        <f>'Raw Data'!IA75</f>
        <v>673071</v>
      </c>
      <c r="HN109" s="33">
        <f>'Raw Data'!IB75</f>
        <v>786902</v>
      </c>
      <c r="HO109" s="33">
        <f>'Raw Data'!IC75</f>
        <v>781719</v>
      </c>
      <c r="HP109" s="33">
        <f>'Raw Data'!ID75</f>
        <v>627634</v>
      </c>
      <c r="HQ109" s="33">
        <f>'Raw Data'!IE75</f>
        <v>746793</v>
      </c>
      <c r="HR109" s="33">
        <f>'Raw Data'!IF75</f>
        <v>707063</v>
      </c>
      <c r="HS109" s="33">
        <f>'Raw Data'!IG75</f>
        <v>759777</v>
      </c>
      <c r="HT109" s="33">
        <f>'Raw Data'!IH75</f>
        <v>805612</v>
      </c>
      <c r="HU109" s="33">
        <f>'Raw Data'!II75</f>
        <v>674644</v>
      </c>
      <c r="HV109" s="33">
        <f>'Raw Data'!IJ75</f>
        <v>719403</v>
      </c>
      <c r="HW109" s="33">
        <f>'Raw Data'!IK75</f>
        <v>0</v>
      </c>
    </row>
    <row r="110" spans="1:236" ht="14.25" customHeight="1" x14ac:dyDescent="0.35">
      <c r="A110" s="4" t="str">
        <f>'Raw Data'!A76</f>
        <v>SF Median Sale Price</v>
      </c>
      <c r="B110" s="33">
        <f>'Raw Data'!P76</f>
        <v>0</v>
      </c>
      <c r="C110" s="33">
        <f>'Raw Data'!Q76</f>
        <v>0</v>
      </c>
      <c r="D110" s="33">
        <f>'Raw Data'!R76</f>
        <v>419000</v>
      </c>
      <c r="E110" s="33">
        <f>'Raw Data'!S76</f>
        <v>480000</v>
      </c>
      <c r="F110" s="33">
        <f>'Raw Data'!T76</f>
        <v>415000</v>
      </c>
      <c r="G110" s="33">
        <f>'Raw Data'!U76</f>
        <v>452000</v>
      </c>
      <c r="H110" s="33">
        <f>'Raw Data'!V76</f>
        <v>495000</v>
      </c>
      <c r="I110" s="33">
        <f>'Raw Data'!W76</f>
        <v>496000</v>
      </c>
      <c r="J110" s="33">
        <f>'Raw Data'!X76</f>
        <v>510000</v>
      </c>
      <c r="K110" s="33">
        <f>'Raw Data'!Y76</f>
        <v>534500</v>
      </c>
      <c r="L110" s="33">
        <f>'Raw Data'!Z76</f>
        <v>507500</v>
      </c>
      <c r="M110" s="33">
        <f>'Raw Data'!AA76</f>
        <v>409500</v>
      </c>
      <c r="N110" s="33">
        <f>'Raw Data'!AB76</f>
        <v>410000</v>
      </c>
      <c r="O110" s="33">
        <f>'Raw Data'!AC76</f>
        <v>420000</v>
      </c>
      <c r="P110" s="33">
        <f>'Raw Data'!AD76</f>
        <v>450000</v>
      </c>
      <c r="Q110" s="33">
        <f>'Raw Data'!AE76</f>
        <v>425000</v>
      </c>
      <c r="R110" s="33">
        <f>'Raw Data'!AF76</f>
        <v>419950</v>
      </c>
      <c r="S110" s="33">
        <f>'Raw Data'!AG76</f>
        <v>433000</v>
      </c>
      <c r="T110" s="33">
        <f>'Raw Data'!AH76</f>
        <v>341250</v>
      </c>
      <c r="U110" s="33">
        <f>'Raw Data'!AI76</f>
        <v>398000</v>
      </c>
      <c r="V110" s="33">
        <f>'Raw Data'!AJ76</f>
        <v>454790</v>
      </c>
      <c r="W110" s="33">
        <f>'Raw Data'!AK76</f>
        <v>417500</v>
      </c>
      <c r="X110" s="33">
        <f>'Raw Data'!AL76</f>
        <v>529000</v>
      </c>
      <c r="Y110" s="33">
        <f>'Raw Data'!AM76</f>
        <v>368200</v>
      </c>
      <c r="Z110" s="33">
        <f>'Raw Data'!AN76</f>
        <v>369350</v>
      </c>
      <c r="AA110" s="33">
        <f>'Raw Data'!AO76</f>
        <v>419500</v>
      </c>
      <c r="AB110" s="33">
        <f>'Raw Data'!AP76</f>
        <v>410000</v>
      </c>
      <c r="AC110" s="33">
        <f>'Raw Data'!AQ76</f>
        <v>443250</v>
      </c>
      <c r="AD110" s="33">
        <f>'Raw Data'!AR76</f>
        <v>418750</v>
      </c>
      <c r="AE110" s="33">
        <f>'Raw Data'!AS76</f>
        <v>385000</v>
      </c>
      <c r="AF110" s="33">
        <f>'Raw Data'!AT76</f>
        <v>327000</v>
      </c>
      <c r="AG110" s="33">
        <f>'Raw Data'!AU76</f>
        <v>425000</v>
      </c>
      <c r="AH110" s="33">
        <f>'Raw Data'!AV76</f>
        <v>412000</v>
      </c>
      <c r="AI110" s="33">
        <f>'Raw Data'!AW76</f>
        <v>430000</v>
      </c>
      <c r="AJ110" s="33">
        <f>'Raw Data'!AX76</f>
        <v>395000</v>
      </c>
      <c r="AK110" s="33">
        <f>'Raw Data'!AY76</f>
        <v>342900</v>
      </c>
      <c r="AL110" s="33">
        <f>'Raw Data'!AZ76</f>
        <v>357450</v>
      </c>
      <c r="AM110" s="33">
        <f>'Raw Data'!BA76</f>
        <v>350000</v>
      </c>
      <c r="AN110" s="33">
        <f>'Raw Data'!BB76</f>
        <v>415000</v>
      </c>
      <c r="AO110" s="33">
        <f>'Raw Data'!BC76</f>
        <v>357500</v>
      </c>
      <c r="AP110" s="33">
        <f>'Raw Data'!BD76</f>
        <v>406339</v>
      </c>
      <c r="AQ110" s="33">
        <f>'Raw Data'!BE76</f>
        <v>381206</v>
      </c>
      <c r="AR110" s="33">
        <f>'Raw Data'!BF76</f>
        <v>320000</v>
      </c>
      <c r="AS110" s="33">
        <f>'Raw Data'!BG76</f>
        <v>345000</v>
      </c>
      <c r="AT110" s="33">
        <f>'Raw Data'!BH76</f>
        <v>360000</v>
      </c>
      <c r="AU110" s="33">
        <f>'Raw Data'!BI76</f>
        <v>375000</v>
      </c>
      <c r="AV110" s="33">
        <f>'Raw Data'!BJ76</f>
        <v>362500</v>
      </c>
      <c r="AW110" s="33">
        <f>'Raw Data'!BK76</f>
        <v>359000</v>
      </c>
      <c r="AX110" s="33">
        <f>'Raw Data'!BL76</f>
        <v>300000</v>
      </c>
      <c r="AY110" s="33">
        <f>'Raw Data'!BM76</f>
        <v>375000</v>
      </c>
      <c r="AZ110" s="33">
        <f>'Raw Data'!BN76</f>
        <v>325000</v>
      </c>
      <c r="BA110" s="33">
        <f>'Raw Data'!BO76</f>
        <v>334575</v>
      </c>
      <c r="BB110" s="33">
        <f>'Raw Data'!BP76</f>
        <v>394000</v>
      </c>
      <c r="BC110" s="33">
        <f>'Raw Data'!BQ76</f>
        <v>290000</v>
      </c>
      <c r="BD110" s="33">
        <f>'Raw Data'!BR76</f>
        <v>292000</v>
      </c>
      <c r="BE110" s="33">
        <f>'Raw Data'!BS76</f>
        <v>362500</v>
      </c>
      <c r="BF110" s="33">
        <f>'Raw Data'!BT76</f>
        <v>375000</v>
      </c>
      <c r="BG110" s="33">
        <f>'Raw Data'!BU76</f>
        <v>292500</v>
      </c>
      <c r="BH110" s="33">
        <f>'Raw Data'!BV76</f>
        <v>325000</v>
      </c>
      <c r="BI110" s="33">
        <f>'Raw Data'!BW76</f>
        <v>265000</v>
      </c>
      <c r="BJ110" s="33">
        <f>'Raw Data'!BX76</f>
        <v>297500</v>
      </c>
      <c r="BK110" s="33">
        <f>'Raw Data'!BY76</f>
        <v>322500</v>
      </c>
      <c r="BL110" s="33">
        <f>'Raw Data'!BZ76</f>
        <v>335000</v>
      </c>
      <c r="BM110" s="33">
        <f>'Raw Data'!CA76</f>
        <v>310000</v>
      </c>
      <c r="BN110" s="33">
        <f>'Raw Data'!CB76</f>
        <v>367000</v>
      </c>
      <c r="BO110" s="33">
        <f>'Raw Data'!CC76</f>
        <v>399000</v>
      </c>
      <c r="BP110" s="33">
        <f>'Raw Data'!CD76</f>
        <v>336000</v>
      </c>
      <c r="BQ110" s="33">
        <f>'Raw Data'!CE76</f>
        <v>322500</v>
      </c>
      <c r="BR110" s="33">
        <f>'Raw Data'!CF76</f>
        <v>317500</v>
      </c>
      <c r="BS110" s="33">
        <f>'Raw Data'!CG76</f>
        <v>314475</v>
      </c>
      <c r="BT110" s="33">
        <f>'Raw Data'!CH76</f>
        <v>322000</v>
      </c>
      <c r="BU110" s="33">
        <f>'Raw Data'!CI76</f>
        <v>301500</v>
      </c>
      <c r="BV110" s="33">
        <f>'Raw Data'!CJ76</f>
        <v>300000</v>
      </c>
      <c r="BW110" s="33">
        <f>'Raw Data'!CK76</f>
        <v>317250</v>
      </c>
      <c r="BX110" s="33">
        <f>'Raw Data'!CL76</f>
        <v>368952</v>
      </c>
      <c r="BY110" s="33">
        <f>'Raw Data'!CM76</f>
        <v>318750</v>
      </c>
      <c r="BZ110" s="33">
        <f>'Raw Data'!CN76</f>
        <v>341500</v>
      </c>
      <c r="CA110" s="33">
        <f>'Raw Data'!CO76</f>
        <v>408300</v>
      </c>
      <c r="CB110" s="33">
        <f>'Raw Data'!CP76</f>
        <v>347450</v>
      </c>
      <c r="CC110" s="33">
        <f>'Raw Data'!CQ76</f>
        <v>308500</v>
      </c>
      <c r="CD110" s="33">
        <f>'Raw Data'!CR76</f>
        <v>360000</v>
      </c>
      <c r="CE110" s="33">
        <f>'Raw Data'!CS76</f>
        <v>360000</v>
      </c>
      <c r="CF110" s="33">
        <f>'Raw Data'!CT76</f>
        <v>300000</v>
      </c>
      <c r="CG110" s="33">
        <f>'Raw Data'!CU76</f>
        <v>295000</v>
      </c>
      <c r="CH110" s="33">
        <f>'Raw Data'!CV76</f>
        <v>274900</v>
      </c>
      <c r="CI110" s="33">
        <f>'Raw Data'!CW76</f>
        <v>315000</v>
      </c>
      <c r="CJ110" s="33">
        <f>'Raw Data'!CX76</f>
        <v>247000</v>
      </c>
      <c r="CK110" s="33">
        <f>'Raw Data'!CY76</f>
        <v>269000</v>
      </c>
      <c r="CL110" s="33">
        <f>'Raw Data'!CZ76</f>
        <v>265900</v>
      </c>
      <c r="CM110" s="33">
        <f>'Raw Data'!DA76</f>
        <v>307500</v>
      </c>
      <c r="CN110" s="33">
        <f>'Raw Data'!DB76</f>
        <v>295000</v>
      </c>
      <c r="CO110" s="33">
        <f>'Raw Data'!DC76</f>
        <v>310000</v>
      </c>
      <c r="CP110" s="33">
        <f>'Raw Data'!DD76</f>
        <v>298000</v>
      </c>
      <c r="CQ110" s="33">
        <f>'Raw Data'!DE76</f>
        <v>294500</v>
      </c>
      <c r="CR110" s="33">
        <f>'Raw Data'!DF76</f>
        <v>304400</v>
      </c>
      <c r="CS110" s="33">
        <f>'Raw Data'!DG76</f>
        <v>317500</v>
      </c>
      <c r="CT110" s="33">
        <f>'Raw Data'!DH76</f>
        <v>292500</v>
      </c>
      <c r="CU110" s="33">
        <f>'Raw Data'!DI76</f>
        <v>277000</v>
      </c>
      <c r="CV110" s="33">
        <f>'Raw Data'!DJ76</f>
        <v>295000</v>
      </c>
      <c r="CW110" s="33">
        <f>'Raw Data'!DK76</f>
        <v>346500</v>
      </c>
      <c r="CX110" s="33">
        <f>'Raw Data'!DL76</f>
        <v>330000</v>
      </c>
      <c r="CY110" s="33">
        <f>'Raw Data'!DM76</f>
        <v>260000</v>
      </c>
      <c r="CZ110" s="33">
        <f>'Raw Data'!DN76</f>
        <v>300000</v>
      </c>
      <c r="DA110" s="33">
        <f>'Raw Data'!DO76</f>
        <v>305000</v>
      </c>
      <c r="DB110" s="33">
        <f>'Raw Data'!DP76</f>
        <v>284250</v>
      </c>
      <c r="DC110" s="33">
        <f>'Raw Data'!DQ76</f>
        <v>323000</v>
      </c>
      <c r="DD110" s="33">
        <f>'Raw Data'!DR76</f>
        <v>303000</v>
      </c>
      <c r="DE110" s="33">
        <f>'Raw Data'!DS76</f>
        <v>277000</v>
      </c>
      <c r="DF110" s="33">
        <f>'Raw Data'!DT76</f>
        <v>270000</v>
      </c>
      <c r="DG110" s="33">
        <f>'Raw Data'!DU76</f>
        <v>263000</v>
      </c>
      <c r="DH110" s="33">
        <f>'Raw Data'!DV76</f>
        <v>338000</v>
      </c>
      <c r="DI110" s="33">
        <f>'Raw Data'!DW76</f>
        <v>290000</v>
      </c>
      <c r="DJ110" s="33">
        <f>'Raw Data'!DX76</f>
        <v>300000</v>
      </c>
      <c r="DK110" s="33">
        <f>'Raw Data'!DY76</f>
        <v>295425</v>
      </c>
      <c r="DL110" s="33">
        <f>'Raw Data'!DZ76</f>
        <v>275000</v>
      </c>
      <c r="DM110" s="33">
        <f>'Raw Data'!EA76</f>
        <v>289200</v>
      </c>
      <c r="DN110" s="33">
        <f>'Raw Data'!EB76</f>
        <v>294750</v>
      </c>
      <c r="DO110" s="33">
        <f>'Raw Data'!EC76</f>
        <v>320000</v>
      </c>
      <c r="DP110" s="33">
        <f>'Raw Data'!ED76</f>
        <v>299900</v>
      </c>
      <c r="DQ110" s="33">
        <f>'Raw Data'!EE76</f>
        <v>285000</v>
      </c>
      <c r="DR110" s="33">
        <f>'Raw Data'!EF76</f>
        <v>292500</v>
      </c>
      <c r="DS110" s="33">
        <f>'Raw Data'!EG76</f>
        <v>288500</v>
      </c>
      <c r="DT110" s="33">
        <f>'Raw Data'!EH76</f>
        <v>299000</v>
      </c>
      <c r="DU110" s="33">
        <f>'Raw Data'!EI76</f>
        <v>285500</v>
      </c>
      <c r="DV110" s="33">
        <f>'Raw Data'!EJ76</f>
        <v>318000</v>
      </c>
      <c r="DW110" s="33">
        <f>'Raw Data'!EK76</f>
        <v>335000</v>
      </c>
      <c r="DX110" s="33">
        <f>'Raw Data'!EL76</f>
        <v>317500</v>
      </c>
      <c r="DY110" s="33">
        <f>'Raw Data'!EM76</f>
        <v>283880</v>
      </c>
      <c r="DZ110" s="33">
        <f>'Raw Data'!EN76</f>
        <v>300750</v>
      </c>
      <c r="EA110" s="33">
        <f>'Raw Data'!EO76</f>
        <v>280000</v>
      </c>
      <c r="EB110" s="33">
        <f>'Raw Data'!EP76</f>
        <v>300000</v>
      </c>
      <c r="EC110" s="33">
        <f>'Raw Data'!EQ76</f>
        <v>279000</v>
      </c>
      <c r="ED110" s="33">
        <f>'Raw Data'!ER76</f>
        <v>325000</v>
      </c>
      <c r="EE110" s="33">
        <f>'Raw Data'!ES76</f>
        <v>288500</v>
      </c>
      <c r="EF110" s="33">
        <f>'Raw Data'!ET76</f>
        <v>284500</v>
      </c>
      <c r="EG110" s="33">
        <f>'Raw Data'!EU76</f>
        <v>328500</v>
      </c>
      <c r="EH110" s="33">
        <f>'Raw Data'!EV76</f>
        <v>286000</v>
      </c>
      <c r="EI110" s="33">
        <f>'Raw Data'!EW76</f>
        <v>325000</v>
      </c>
      <c r="EJ110" s="33">
        <f>'Raw Data'!EX76</f>
        <v>288000</v>
      </c>
      <c r="EK110" s="33">
        <f>'Raw Data'!EY76</f>
        <v>325000</v>
      </c>
      <c r="EL110" s="33">
        <f>'Raw Data'!EZ76</f>
        <v>340000</v>
      </c>
      <c r="EM110" s="33">
        <f>'Raw Data'!FA76</f>
        <v>325000</v>
      </c>
      <c r="EN110" s="33">
        <f>'Raw Data'!FB76</f>
        <v>330000</v>
      </c>
      <c r="EO110" s="33">
        <f>'Raw Data'!FC76</f>
        <v>309000</v>
      </c>
      <c r="EP110" s="33">
        <f>'Raw Data'!FD76</f>
        <v>310000</v>
      </c>
      <c r="EQ110" s="33">
        <f>'Raw Data'!FE76</f>
        <v>294450</v>
      </c>
      <c r="ER110" s="33">
        <f>'Raw Data'!FF76</f>
        <v>290000</v>
      </c>
      <c r="ES110" s="33">
        <f>'Raw Data'!FG76</f>
        <v>310500</v>
      </c>
      <c r="ET110" s="33">
        <f>'Raw Data'!FH76</f>
        <v>335000</v>
      </c>
      <c r="EU110" s="33">
        <f>'Raw Data'!FI76</f>
        <v>309000</v>
      </c>
      <c r="EV110" s="33">
        <f>'Raw Data'!FJ76</f>
        <v>311500</v>
      </c>
      <c r="EW110" s="33">
        <f>'Raw Data'!FK76</f>
        <v>329000</v>
      </c>
      <c r="EX110" s="33">
        <f>'Raw Data'!FL76</f>
        <v>339000</v>
      </c>
      <c r="EY110" s="33">
        <f>'Raw Data'!FM76</f>
        <v>326000</v>
      </c>
      <c r="EZ110" s="33">
        <f>'Raw Data'!FN76</f>
        <v>325000</v>
      </c>
      <c r="FA110" s="33">
        <f>'Raw Data'!FO76</f>
        <v>330000</v>
      </c>
      <c r="FB110" s="33">
        <f>'Raw Data'!FP76</f>
        <v>324000</v>
      </c>
      <c r="FC110" s="33">
        <f>'Raw Data'!FQ76</f>
        <v>324950</v>
      </c>
      <c r="FD110" s="33">
        <f>'Raw Data'!FR76</f>
        <v>327000</v>
      </c>
      <c r="FE110" s="33">
        <f>'Raw Data'!FS76</f>
        <v>325000</v>
      </c>
      <c r="FF110" s="33">
        <f>'Raw Data'!FT76</f>
        <v>350000</v>
      </c>
      <c r="FG110" s="33">
        <f>'Raw Data'!FU76</f>
        <v>321500</v>
      </c>
      <c r="FH110" s="33">
        <f>'Raw Data'!FV76</f>
        <v>325000</v>
      </c>
      <c r="FI110" s="33">
        <f>'Raw Data'!FW76</f>
        <v>340000</v>
      </c>
      <c r="FJ110" s="33">
        <f>'Raw Data'!FX76</f>
        <v>335000</v>
      </c>
      <c r="FK110" s="33">
        <f>'Raw Data'!FY76</f>
        <v>370000</v>
      </c>
      <c r="FL110" s="33">
        <f>'Raw Data'!FZ76</f>
        <v>330000</v>
      </c>
      <c r="FM110" s="33">
        <f>'Raw Data'!GA76</f>
        <v>346500</v>
      </c>
      <c r="FN110" s="33">
        <f>'Raw Data'!GB76</f>
        <v>346450</v>
      </c>
      <c r="FO110" s="33">
        <f>'Raw Data'!GC76</f>
        <v>311000</v>
      </c>
      <c r="FP110" s="33">
        <f>'Raw Data'!GD76</f>
        <v>348500</v>
      </c>
      <c r="FQ110" s="33">
        <f>'Raw Data'!GE76</f>
        <v>356000</v>
      </c>
      <c r="FR110" s="33">
        <f>'Raw Data'!GF76</f>
        <v>354500</v>
      </c>
      <c r="FS110" s="33">
        <f>'Raw Data'!GG76</f>
        <v>339000</v>
      </c>
      <c r="FT110" s="33">
        <f>'Raw Data'!GH76</f>
        <v>332750</v>
      </c>
      <c r="FU110" s="33">
        <f>'Raw Data'!GI76</f>
        <v>347250</v>
      </c>
      <c r="FV110" s="33">
        <f>'Raw Data'!GJ76</f>
        <v>345000</v>
      </c>
      <c r="FW110" s="33">
        <f>'Raw Data'!GK76</f>
        <v>349950</v>
      </c>
      <c r="FX110" s="33">
        <f>'Raw Data'!GL76</f>
        <v>342500</v>
      </c>
      <c r="FY110" s="33">
        <f>'Raw Data'!GM76</f>
        <v>332500</v>
      </c>
      <c r="FZ110" s="33">
        <f>'Raw Data'!GN76</f>
        <v>331780</v>
      </c>
      <c r="GA110" s="33">
        <f>'Raw Data'!GO76</f>
        <v>347250</v>
      </c>
      <c r="GB110" s="33">
        <f>'Raw Data'!GP76</f>
        <v>351000</v>
      </c>
      <c r="GC110" s="33">
        <f>'Raw Data'!GQ76</f>
        <v>359000</v>
      </c>
      <c r="GD110" s="33">
        <f>'Raw Data'!GR76</f>
        <v>384500</v>
      </c>
      <c r="GE110" s="33">
        <f>'Raw Data'!GS76</f>
        <v>370000</v>
      </c>
      <c r="GF110" s="33">
        <f>'Raw Data'!GT76</f>
        <v>356000</v>
      </c>
      <c r="GG110" s="33">
        <f>'Raw Data'!GU76</f>
        <v>365000</v>
      </c>
      <c r="GH110" s="33">
        <f>'Raw Data'!GV76</f>
        <v>360000</v>
      </c>
      <c r="GI110" s="33">
        <f>'Raw Data'!GW76</f>
        <v>373750</v>
      </c>
      <c r="GJ110" s="33">
        <f>'Raw Data'!GX76</f>
        <v>364570</v>
      </c>
      <c r="GK110" s="33">
        <f>'Raw Data'!GY76</f>
        <v>398000</v>
      </c>
      <c r="GL110" s="33">
        <f>'Raw Data'!GZ76</f>
        <v>459000</v>
      </c>
      <c r="GM110" s="33">
        <f>'Raw Data'!HA76</f>
        <v>457500</v>
      </c>
      <c r="GN110" s="33">
        <f>'Raw Data'!HB76</f>
        <v>508000</v>
      </c>
      <c r="GO110" s="33">
        <f>'Raw Data'!HC76</f>
        <v>500000</v>
      </c>
      <c r="GP110" s="33">
        <f>'Raw Data'!HD76</f>
        <v>515000</v>
      </c>
      <c r="GQ110" s="33">
        <f>'Raw Data'!HE76</f>
        <v>449000</v>
      </c>
      <c r="GR110" s="33">
        <f>'Raw Data'!HF76</f>
        <v>469000</v>
      </c>
      <c r="GS110" s="33">
        <f>'Raw Data'!HG76</f>
        <v>507500</v>
      </c>
      <c r="GT110" s="33">
        <f>'Raw Data'!HH76</f>
        <v>510000</v>
      </c>
      <c r="GU110" s="33">
        <f>'Raw Data'!HI76</f>
        <v>522500</v>
      </c>
      <c r="GV110" s="33">
        <f>'Raw Data'!HJ76</f>
        <v>562000</v>
      </c>
      <c r="GW110" s="33">
        <f>'Raw Data'!HK76</f>
        <v>530300</v>
      </c>
      <c r="GX110" s="33">
        <f>'Raw Data'!HL76</f>
        <v>545000</v>
      </c>
      <c r="GY110" s="33">
        <f>'Raw Data'!HM76</f>
        <v>503750</v>
      </c>
      <c r="GZ110" s="33">
        <f>'Raw Data'!HN76</f>
        <v>526000</v>
      </c>
      <c r="HA110" s="33">
        <f>'Raw Data'!HO76</f>
        <v>525500</v>
      </c>
      <c r="HB110" s="33">
        <f>'Raw Data'!HP76</f>
        <v>546750</v>
      </c>
      <c r="HC110" s="33">
        <f>'Raw Data'!HQ76</f>
        <v>660000</v>
      </c>
      <c r="HD110" s="33">
        <f>'Raw Data'!HR76</f>
        <v>637000</v>
      </c>
      <c r="HE110" s="33">
        <f>'Raw Data'!HS76</f>
        <v>635000</v>
      </c>
      <c r="HF110" s="33">
        <f>'Raw Data'!HT76</f>
        <v>620000</v>
      </c>
      <c r="HG110" s="33">
        <f>'Raw Data'!HU76</f>
        <v>650000</v>
      </c>
      <c r="HH110" s="33">
        <f>'Raw Data'!HV76</f>
        <v>581000</v>
      </c>
      <c r="HI110" s="33">
        <f>'Raw Data'!HW76</f>
        <v>608000</v>
      </c>
      <c r="HJ110" s="33">
        <f>'Raw Data'!HX76</f>
        <v>549450</v>
      </c>
      <c r="HK110" s="33">
        <f>'Raw Data'!HY76</f>
        <v>635000</v>
      </c>
      <c r="HL110" s="33">
        <f>'Raw Data'!HZ76</f>
        <v>650000</v>
      </c>
      <c r="HM110" s="33">
        <f>'Raw Data'!IA76</f>
        <v>560000</v>
      </c>
      <c r="HN110" s="33">
        <f>'Raw Data'!IB76</f>
        <v>565000</v>
      </c>
      <c r="HO110" s="33">
        <f>'Raw Data'!IC76</f>
        <v>629900</v>
      </c>
      <c r="HP110" s="33">
        <f>'Raw Data'!ID76</f>
        <v>500000</v>
      </c>
      <c r="HQ110" s="33">
        <f>'Raw Data'!IE76</f>
        <v>573750</v>
      </c>
      <c r="HR110" s="33">
        <f>'Raw Data'!IF76</f>
        <v>585000</v>
      </c>
      <c r="HS110" s="33">
        <f>'Raw Data'!IG76</f>
        <v>590000</v>
      </c>
      <c r="HT110" s="33">
        <f>'Raw Data'!IH76</f>
        <v>627500</v>
      </c>
      <c r="HU110" s="33">
        <f>'Raw Data'!II76</f>
        <v>602450</v>
      </c>
      <c r="HV110" s="33">
        <f>'Raw Data'!IJ76</f>
        <v>534000</v>
      </c>
      <c r="HW110" s="33">
        <f>'Raw Data'!IK76</f>
        <v>0</v>
      </c>
    </row>
    <row r="111" spans="1:236" ht="14.25" customHeight="1" x14ac:dyDescent="0.35">
      <c r="A111" s="4" t="str">
        <f>'Raw Data'!A77</f>
        <v>SF Total Sale Volumn</v>
      </c>
      <c r="B111" s="33">
        <f>'Raw Data'!P77</f>
        <v>0</v>
      </c>
      <c r="C111" s="33">
        <f>'Raw Data'!Q77</f>
        <v>0</v>
      </c>
      <c r="D111" s="33">
        <f>'Raw Data'!R77</f>
        <v>0</v>
      </c>
      <c r="E111" s="33">
        <f>'Raw Data'!S77</f>
        <v>0</v>
      </c>
      <c r="F111" s="33">
        <f>'Raw Data'!T77</f>
        <v>0</v>
      </c>
      <c r="G111" s="33">
        <f>'Raw Data'!U77</f>
        <v>0</v>
      </c>
      <c r="H111" s="33">
        <f>'Raw Data'!V77</f>
        <v>0</v>
      </c>
      <c r="I111" s="33">
        <f>'Raw Data'!W77</f>
        <v>0</v>
      </c>
      <c r="J111" s="33">
        <f>'Raw Data'!X77</f>
        <v>0</v>
      </c>
      <c r="K111" s="33">
        <f>'Raw Data'!Y77</f>
        <v>0</v>
      </c>
      <c r="L111" s="33">
        <f>'Raw Data'!Z77</f>
        <v>0</v>
      </c>
      <c r="M111" s="33">
        <f>'Raw Data'!AA77</f>
        <v>0</v>
      </c>
      <c r="N111" s="33">
        <f>'Raw Data'!AB77</f>
        <v>0</v>
      </c>
      <c r="O111" s="33">
        <f>'Raw Data'!AC77</f>
        <v>0</v>
      </c>
      <c r="P111" s="33">
        <f>'Raw Data'!AD77</f>
        <v>0</v>
      </c>
      <c r="Q111" s="33">
        <f>'Raw Data'!AE77</f>
        <v>0</v>
      </c>
      <c r="R111" s="33">
        <f>'Raw Data'!AF77</f>
        <v>0</v>
      </c>
      <c r="S111" s="33">
        <f>'Raw Data'!AG77</f>
        <v>0</v>
      </c>
      <c r="T111" s="33">
        <f>'Raw Data'!AH77</f>
        <v>0</v>
      </c>
      <c r="U111" s="33">
        <f>'Raw Data'!AI77</f>
        <v>0</v>
      </c>
      <c r="V111" s="33">
        <f>'Raw Data'!AJ77</f>
        <v>0</v>
      </c>
      <c r="W111" s="33">
        <f>'Raw Data'!AK77</f>
        <v>0</v>
      </c>
      <c r="X111" s="33">
        <f>'Raw Data'!AL77</f>
        <v>0</v>
      </c>
      <c r="Y111" s="33">
        <f>'Raw Data'!AM77</f>
        <v>0</v>
      </c>
      <c r="Z111" s="33">
        <f>'Raw Data'!AN77</f>
        <v>0</v>
      </c>
      <c r="AA111" s="33">
        <f>'Raw Data'!AO77</f>
        <v>0</v>
      </c>
      <c r="AB111" s="33">
        <f>'Raw Data'!AP77</f>
        <v>0</v>
      </c>
      <c r="AC111" s="33">
        <f>'Raw Data'!AQ77</f>
        <v>0</v>
      </c>
      <c r="AD111" s="33">
        <f>'Raw Data'!AR77</f>
        <v>0</v>
      </c>
      <c r="AE111" s="33">
        <f>'Raw Data'!AS77</f>
        <v>0</v>
      </c>
      <c r="AF111" s="33">
        <f>'Raw Data'!AT77</f>
        <v>0</v>
      </c>
      <c r="AG111" s="33">
        <f>'Raw Data'!AU77</f>
        <v>0</v>
      </c>
      <c r="AH111" s="33">
        <f>'Raw Data'!AV77</f>
        <v>0</v>
      </c>
      <c r="AI111" s="33">
        <f>'Raw Data'!AW77</f>
        <v>0</v>
      </c>
      <c r="AJ111" s="33">
        <f>'Raw Data'!AX77</f>
        <v>0</v>
      </c>
      <c r="AK111" s="33">
        <f>'Raw Data'!AY77</f>
        <v>0</v>
      </c>
      <c r="AL111" s="33">
        <f>'Raw Data'!AZ77</f>
        <v>0</v>
      </c>
      <c r="AM111" s="33">
        <f>'Raw Data'!BA77</f>
        <v>0</v>
      </c>
      <c r="AN111" s="33">
        <f>'Raw Data'!BB77</f>
        <v>0</v>
      </c>
      <c r="AO111" s="33">
        <f>'Raw Data'!BC77</f>
        <v>0</v>
      </c>
      <c r="AP111" s="33">
        <f>'Raw Data'!BD77</f>
        <v>0</v>
      </c>
      <c r="AQ111" s="33">
        <f>'Raw Data'!BE77</f>
        <v>0</v>
      </c>
      <c r="AR111" s="33">
        <f>'Raw Data'!BF77</f>
        <v>0</v>
      </c>
      <c r="AS111" s="33">
        <f>'Raw Data'!BG77</f>
        <v>0</v>
      </c>
      <c r="AT111" s="33">
        <f>'Raw Data'!BH77</f>
        <v>0</v>
      </c>
      <c r="AU111" s="33">
        <f>'Raw Data'!BI77</f>
        <v>0</v>
      </c>
      <c r="AV111" s="33">
        <f>'Raw Data'!BJ77</f>
        <v>0</v>
      </c>
      <c r="AW111" s="33">
        <f>'Raw Data'!BK77</f>
        <v>0</v>
      </c>
      <c r="AX111" s="33">
        <f>'Raw Data'!BL77</f>
        <v>0</v>
      </c>
      <c r="AY111" s="33">
        <f>'Raw Data'!BM77</f>
        <v>0</v>
      </c>
      <c r="AZ111" s="33">
        <f>'Raw Data'!BN77</f>
        <v>0</v>
      </c>
      <c r="BA111" s="33">
        <f>'Raw Data'!BO77</f>
        <v>0</v>
      </c>
      <c r="BB111" s="33">
        <f>'Raw Data'!BP77</f>
        <v>0</v>
      </c>
      <c r="BC111" s="33">
        <f>'Raw Data'!BQ77</f>
        <v>0</v>
      </c>
      <c r="BD111" s="33">
        <f>'Raw Data'!BR77</f>
        <v>0</v>
      </c>
      <c r="BE111" s="33">
        <f>'Raw Data'!BS77</f>
        <v>0</v>
      </c>
      <c r="BF111" s="33">
        <f>'Raw Data'!BT77</f>
        <v>0</v>
      </c>
      <c r="BG111" s="33">
        <f>'Raw Data'!BU77</f>
        <v>0</v>
      </c>
      <c r="BH111" s="33">
        <f>'Raw Data'!BV77</f>
        <v>0</v>
      </c>
      <c r="BI111" s="33">
        <f>'Raw Data'!BW77</f>
        <v>0</v>
      </c>
      <c r="BJ111" s="33">
        <f>'Raw Data'!BX77</f>
        <v>0</v>
      </c>
      <c r="BK111" s="33">
        <f>'Raw Data'!BY77</f>
        <v>0</v>
      </c>
      <c r="BL111" s="33">
        <f>'Raw Data'!BZ77</f>
        <v>0</v>
      </c>
      <c r="BM111" s="33">
        <f>'Raw Data'!CA77</f>
        <v>0</v>
      </c>
      <c r="BN111" s="33">
        <f>'Raw Data'!CB77</f>
        <v>0</v>
      </c>
      <c r="BO111" s="33">
        <f>'Raw Data'!CC77</f>
        <v>0</v>
      </c>
      <c r="BP111" s="33">
        <f>'Raw Data'!CD77</f>
        <v>0</v>
      </c>
      <c r="BQ111" s="33">
        <f>'Raw Data'!CE77</f>
        <v>0</v>
      </c>
      <c r="BR111" s="33">
        <f>'Raw Data'!CF77</f>
        <v>0</v>
      </c>
      <c r="BS111" s="33">
        <f>'Raw Data'!CG77</f>
        <v>0</v>
      </c>
      <c r="BT111" s="33">
        <f>'Raw Data'!CH77</f>
        <v>0</v>
      </c>
      <c r="BU111" s="33">
        <f>'Raw Data'!CI77</f>
        <v>0</v>
      </c>
      <c r="BV111" s="33">
        <f>'Raw Data'!CJ77</f>
        <v>0</v>
      </c>
      <c r="BW111" s="33">
        <f>'Raw Data'!CK77</f>
        <v>0</v>
      </c>
      <c r="BX111" s="33">
        <f>'Raw Data'!CL77</f>
        <v>0</v>
      </c>
      <c r="BY111" s="33">
        <f>'Raw Data'!CM77</f>
        <v>0</v>
      </c>
      <c r="BZ111" s="33">
        <f>'Raw Data'!CN77</f>
        <v>0</v>
      </c>
      <c r="CA111" s="33">
        <f>'Raw Data'!CO77</f>
        <v>0</v>
      </c>
      <c r="CB111" s="33">
        <f>'Raw Data'!CP77</f>
        <v>0</v>
      </c>
      <c r="CC111" s="33">
        <f>'Raw Data'!CQ77</f>
        <v>0</v>
      </c>
      <c r="CD111" s="33">
        <f>'Raw Data'!CR77</f>
        <v>0</v>
      </c>
      <c r="CE111" s="33">
        <f>'Raw Data'!CS77</f>
        <v>0</v>
      </c>
      <c r="CF111" s="33">
        <f>'Raw Data'!CT77</f>
        <v>0</v>
      </c>
      <c r="CG111" s="33">
        <f>'Raw Data'!CU77</f>
        <v>0</v>
      </c>
      <c r="CH111" s="33">
        <f>'Raw Data'!CV77</f>
        <v>0</v>
      </c>
      <c r="CI111" s="33">
        <f>'Raw Data'!CW77</f>
        <v>0</v>
      </c>
      <c r="CJ111" s="33">
        <f>'Raw Data'!CX77</f>
        <v>0</v>
      </c>
      <c r="CK111" s="33">
        <f>'Raw Data'!CY77</f>
        <v>0</v>
      </c>
      <c r="CL111" s="33">
        <f>'Raw Data'!CZ77</f>
        <v>0</v>
      </c>
      <c r="CM111" s="33">
        <f>'Raw Data'!DA77</f>
        <v>0</v>
      </c>
      <c r="CN111" s="33">
        <f>'Raw Data'!DB77</f>
        <v>0</v>
      </c>
      <c r="CO111" s="33">
        <f>'Raw Data'!DC77</f>
        <v>0</v>
      </c>
      <c r="CP111" s="33">
        <f>'Raw Data'!DD77</f>
        <v>0</v>
      </c>
      <c r="CQ111" s="33">
        <f>'Raw Data'!DE77</f>
        <v>0</v>
      </c>
      <c r="CR111" s="33">
        <f>'Raw Data'!DF77</f>
        <v>0</v>
      </c>
      <c r="CS111" s="33">
        <f>'Raw Data'!DG77</f>
        <v>0</v>
      </c>
      <c r="CT111" s="33">
        <f>'Raw Data'!DH77</f>
        <v>0</v>
      </c>
      <c r="CU111" s="33">
        <f>'Raw Data'!DI77</f>
        <v>0</v>
      </c>
      <c r="CV111" s="33">
        <f>'Raw Data'!DJ77</f>
        <v>0</v>
      </c>
      <c r="CW111" s="33">
        <f>'Raw Data'!DK77</f>
        <v>0</v>
      </c>
      <c r="CX111" s="33">
        <f>'Raw Data'!DL77</f>
        <v>0</v>
      </c>
      <c r="CY111" s="33">
        <f>'Raw Data'!DM77</f>
        <v>0</v>
      </c>
      <c r="CZ111" s="33">
        <f>'Raw Data'!DN77</f>
        <v>0</v>
      </c>
      <c r="DA111" s="33">
        <f>'Raw Data'!DO77</f>
        <v>0</v>
      </c>
      <c r="DB111" s="33">
        <f>'Raw Data'!DP77</f>
        <v>0</v>
      </c>
      <c r="DC111" s="33">
        <f>'Raw Data'!DQ77</f>
        <v>0</v>
      </c>
      <c r="DD111" s="33">
        <f>'Raw Data'!DR77</f>
        <v>0</v>
      </c>
      <c r="DE111" s="33">
        <f>'Raw Data'!DS77</f>
        <v>0</v>
      </c>
      <c r="DF111" s="33">
        <f>'Raw Data'!DT77</f>
        <v>0</v>
      </c>
      <c r="DG111" s="33">
        <f>'Raw Data'!DU77</f>
        <v>0</v>
      </c>
      <c r="DH111" s="33">
        <f>'Raw Data'!DV77</f>
        <v>0</v>
      </c>
      <c r="DI111" s="33">
        <f>'Raw Data'!DW77</f>
        <v>0</v>
      </c>
      <c r="DJ111" s="33">
        <f>'Raw Data'!DX77</f>
        <v>0</v>
      </c>
      <c r="DK111" s="33">
        <f>'Raw Data'!DY77</f>
        <v>0</v>
      </c>
      <c r="DL111" s="33">
        <f>'Raw Data'!DZ77</f>
        <v>0</v>
      </c>
      <c r="DM111" s="33">
        <f>'Raw Data'!EA77</f>
        <v>0</v>
      </c>
      <c r="DN111" s="33">
        <f>'Raw Data'!EB77</f>
        <v>0</v>
      </c>
      <c r="DO111" s="33">
        <f>'Raw Data'!EC77</f>
        <v>0</v>
      </c>
      <c r="DP111" s="33">
        <f>'Raw Data'!ED77</f>
        <v>0</v>
      </c>
      <c r="DQ111" s="33">
        <f>'Raw Data'!EE77</f>
        <v>0</v>
      </c>
      <c r="DR111" s="33">
        <f>'Raw Data'!EF77</f>
        <v>0</v>
      </c>
      <c r="DS111" s="33">
        <f>'Raw Data'!EG77</f>
        <v>0</v>
      </c>
      <c r="DT111" s="33">
        <f>'Raw Data'!EH77</f>
        <v>0</v>
      </c>
      <c r="DU111" s="33">
        <f>'Raw Data'!EI77</f>
        <v>34874968</v>
      </c>
      <c r="DV111" s="33">
        <f>'Raw Data'!EJ77</f>
        <v>58160744</v>
      </c>
      <c r="DW111" s="33">
        <f>'Raw Data'!EK77</f>
        <v>32487302</v>
      </c>
      <c r="DX111" s="33">
        <f>'Raw Data'!EL77</f>
        <v>34600388</v>
      </c>
      <c r="DY111" s="33">
        <f>'Raw Data'!EM77</f>
        <v>40859937</v>
      </c>
      <c r="DZ111" s="33">
        <f>'Raw Data'!EN77</f>
        <v>58480164</v>
      </c>
      <c r="EA111" s="33">
        <f>'Raw Data'!EO77</f>
        <v>63351569</v>
      </c>
      <c r="EB111" s="33">
        <f>'Raw Data'!EP77</f>
        <v>65919802</v>
      </c>
      <c r="EC111" s="33">
        <f>'Raw Data'!EQ77</f>
        <v>59342997</v>
      </c>
      <c r="ED111" s="33">
        <f>'Raw Data'!ER77</f>
        <v>47206655</v>
      </c>
      <c r="EE111" s="33">
        <f>'Raw Data'!ES77</f>
        <v>45856644</v>
      </c>
      <c r="EF111" s="33">
        <f>'Raw Data'!ET77</f>
        <v>42318411</v>
      </c>
      <c r="EG111" s="33">
        <f>'Raw Data'!EU77</f>
        <v>51046736</v>
      </c>
      <c r="EH111" s="33">
        <f>'Raw Data'!EV77</f>
        <v>52403405</v>
      </c>
      <c r="EI111" s="33">
        <f>'Raw Data'!EW77</f>
        <v>43672813</v>
      </c>
      <c r="EJ111" s="33">
        <f>'Raw Data'!EX77</f>
        <v>30278008</v>
      </c>
      <c r="EK111" s="33">
        <f>'Raw Data'!EY77</f>
        <v>47092242</v>
      </c>
      <c r="EL111" s="33">
        <f>'Raw Data'!EZ77</f>
        <v>53931631</v>
      </c>
      <c r="EM111" s="33">
        <f>'Raw Data'!FA77</f>
        <v>58524991</v>
      </c>
      <c r="EN111" s="33">
        <f>'Raw Data'!FB77</f>
        <v>64425853</v>
      </c>
      <c r="EO111" s="33">
        <f>'Raw Data'!FC77</f>
        <v>48062722</v>
      </c>
      <c r="EP111" s="33">
        <f>'Raw Data'!FD77</f>
        <v>47090538</v>
      </c>
      <c r="EQ111" s="33">
        <f>'Raw Data'!FE77</f>
        <v>49327376</v>
      </c>
      <c r="ER111" s="33">
        <f>'Raw Data'!FF77</f>
        <v>46878814</v>
      </c>
      <c r="ES111" s="33">
        <f>'Raw Data'!FG77</f>
        <v>46055968</v>
      </c>
      <c r="ET111" s="33">
        <f>'Raw Data'!FH77</f>
        <v>64630824</v>
      </c>
      <c r="EU111" s="33">
        <f>'Raw Data'!FI77</f>
        <v>39863792</v>
      </c>
      <c r="EV111" s="33">
        <f>'Raw Data'!FJ77</f>
        <v>45793159</v>
      </c>
      <c r="EW111" s="33">
        <f>'Raw Data'!FK77</f>
        <v>61975269</v>
      </c>
      <c r="EX111" s="33">
        <f>'Raw Data'!FL77</f>
        <v>66214502</v>
      </c>
      <c r="EY111" s="33">
        <f>'Raw Data'!FM77</f>
        <v>74581407</v>
      </c>
      <c r="EZ111" s="33">
        <f>'Raw Data'!FN77</f>
        <v>77041766</v>
      </c>
      <c r="FA111" s="33">
        <f>'Raw Data'!FO77</f>
        <v>44781072</v>
      </c>
      <c r="FB111" s="33">
        <f>'Raw Data'!FP77</f>
        <v>51536746</v>
      </c>
      <c r="FC111" s="33">
        <f>'Raw Data'!FQ77</f>
        <v>56781360</v>
      </c>
      <c r="FD111" s="33">
        <f>'Raw Data'!FR77</f>
        <v>51696358</v>
      </c>
      <c r="FE111" s="33">
        <f>'Raw Data'!FS77</f>
        <v>56353209</v>
      </c>
      <c r="FF111" s="33">
        <f>'Raw Data'!FT77</f>
        <v>66216150</v>
      </c>
      <c r="FG111" s="33">
        <f>'Raw Data'!FU77</f>
        <v>44975482</v>
      </c>
      <c r="FH111" s="33">
        <f>'Raw Data'!FV77</f>
        <v>35740893</v>
      </c>
      <c r="FI111" s="33">
        <f>'Raw Data'!FW77</f>
        <v>68639041</v>
      </c>
      <c r="FJ111" s="33">
        <f>'Raw Data'!FX77</f>
        <v>63931325</v>
      </c>
      <c r="FK111" s="33">
        <f>'Raw Data'!FY77</f>
        <v>89077027</v>
      </c>
      <c r="FL111" s="33">
        <f>'Raw Data'!FZ77</f>
        <v>71653212</v>
      </c>
      <c r="FM111" s="33">
        <f>'Raw Data'!GA77</f>
        <v>65785181</v>
      </c>
      <c r="FN111" s="33">
        <f>'Raw Data'!GB77</f>
        <v>63315213</v>
      </c>
      <c r="FO111" s="33">
        <f>'Raw Data'!GC77</f>
        <v>45656607</v>
      </c>
      <c r="FP111" s="33">
        <f>'Raw Data'!GD77</f>
        <v>64072756</v>
      </c>
      <c r="FQ111" s="33">
        <f>'Raw Data'!GE77</f>
        <v>50127737</v>
      </c>
      <c r="FR111" s="33">
        <f>'Raw Data'!GF77</f>
        <v>68718308</v>
      </c>
      <c r="FS111" s="33">
        <f>'Raw Data'!GG77</f>
        <v>45319345</v>
      </c>
      <c r="FT111" s="33">
        <f>'Raw Data'!GH77</f>
        <v>44076157</v>
      </c>
      <c r="FU111" s="33">
        <f>'Raw Data'!GI77</f>
        <v>66475229</v>
      </c>
      <c r="FV111" s="33">
        <f>'Raw Data'!GJ77</f>
        <v>73032429</v>
      </c>
      <c r="FW111" s="33">
        <f>'Raw Data'!GK77</f>
        <v>77421778</v>
      </c>
      <c r="FX111" s="33">
        <f>'Raw Data'!GL77</f>
        <v>71206894</v>
      </c>
      <c r="FY111" s="33">
        <f>'Raw Data'!GM77</f>
        <v>61753626</v>
      </c>
      <c r="FZ111" s="33">
        <f>'Raw Data'!GN77</f>
        <v>68451884</v>
      </c>
      <c r="GA111" s="33">
        <f>'Raw Data'!GO77</f>
        <v>61726450</v>
      </c>
      <c r="GB111" s="33">
        <f>'Raw Data'!GP77</f>
        <v>69619469</v>
      </c>
      <c r="GC111" s="33">
        <f>'Raw Data'!GQ77</f>
        <v>81499762</v>
      </c>
      <c r="GD111" s="33">
        <f>'Raw Data'!GR77</f>
        <v>65606580</v>
      </c>
      <c r="GE111" s="33">
        <f>'Raw Data'!GS77</f>
        <v>54671002</v>
      </c>
      <c r="GF111" s="33">
        <f>'Raw Data'!GT77</f>
        <v>50566907</v>
      </c>
      <c r="GG111" s="33">
        <f>'Raw Data'!GU77</f>
        <v>81008040</v>
      </c>
      <c r="GH111" s="33">
        <f>'Raw Data'!GV77</f>
        <v>58674257</v>
      </c>
      <c r="GI111" s="33">
        <f>'Raw Data'!GW77</f>
        <v>56461931</v>
      </c>
      <c r="GJ111" s="33">
        <f>'Raw Data'!GX77</f>
        <v>77582925</v>
      </c>
      <c r="GK111" s="33">
        <f>'Raw Data'!GY77</f>
        <v>161473118</v>
      </c>
      <c r="GL111" s="33">
        <f>'Raw Data'!GZ77</f>
        <v>137490006</v>
      </c>
      <c r="GM111" s="33">
        <f>'Raw Data'!HA77</f>
        <v>163036734</v>
      </c>
      <c r="GN111" s="33">
        <f>'Raw Data'!HB77</f>
        <v>184432143</v>
      </c>
      <c r="GO111" s="33">
        <f>'Raw Data'!HC77</f>
        <v>162734700</v>
      </c>
      <c r="GP111" s="33">
        <f>'Raw Data'!HD77</f>
        <v>167853489</v>
      </c>
      <c r="GQ111" s="33">
        <f>'Raw Data'!HE77</f>
        <v>129159800</v>
      </c>
      <c r="GR111" s="33">
        <f>'Raw Data'!HF77</f>
        <v>115472571</v>
      </c>
      <c r="GS111" s="33">
        <f>'Raw Data'!HG77</f>
        <v>205776563</v>
      </c>
      <c r="GT111" s="33">
        <f>'Raw Data'!HH77</f>
        <v>194490148</v>
      </c>
      <c r="GU111" s="33">
        <f>'Raw Data'!HI77</f>
        <v>201314064</v>
      </c>
      <c r="GV111" s="33">
        <f>'Raw Data'!HJ77</f>
        <v>212574055</v>
      </c>
      <c r="GW111" s="33">
        <f>'Raw Data'!HK77</f>
        <v>149773059</v>
      </c>
      <c r="GX111" s="33">
        <f>'Raw Data'!HL77</f>
        <v>131464179</v>
      </c>
      <c r="GY111" s="33">
        <f>'Raw Data'!HM77</f>
        <v>128172398</v>
      </c>
      <c r="GZ111" s="33">
        <f>'Raw Data'!HN77</f>
        <v>148388808</v>
      </c>
      <c r="HA111" s="33">
        <f>'Raw Data'!HO77</f>
        <v>151550137</v>
      </c>
      <c r="HB111" s="33">
        <f>'Raw Data'!HP77</f>
        <v>155325838</v>
      </c>
      <c r="HC111" s="33">
        <f>'Raw Data'!HQ77</f>
        <v>152816559</v>
      </c>
      <c r="HD111" s="33">
        <f>'Raw Data'!HR77</f>
        <v>128229719</v>
      </c>
      <c r="HE111" s="33">
        <f>'Raw Data'!HS77</f>
        <v>206721597</v>
      </c>
      <c r="HF111" s="33">
        <f>'Raw Data'!HT77</f>
        <v>181196314</v>
      </c>
      <c r="HG111" s="33">
        <f>'Raw Data'!HU77</f>
        <v>177065561</v>
      </c>
      <c r="HH111" s="33">
        <f>'Raw Data'!HV77</f>
        <v>155518920</v>
      </c>
      <c r="HI111" s="33">
        <f>'Raw Data'!HW77</f>
        <v>110795800</v>
      </c>
      <c r="HJ111" s="33">
        <f>'Raw Data'!HX77</f>
        <v>109527585</v>
      </c>
      <c r="HK111" s="33">
        <f>'Raw Data'!HY77</f>
        <v>106462185</v>
      </c>
      <c r="HL111" s="33">
        <f>'Raw Data'!HZ77</f>
        <v>108323475</v>
      </c>
      <c r="HM111" s="33">
        <f>'Raw Data'!IA77</f>
        <v>92210755</v>
      </c>
      <c r="HN111" s="33">
        <f>'Raw Data'!IB77</f>
        <v>80264099</v>
      </c>
      <c r="HO111" s="33">
        <f>'Raw Data'!IC77</f>
        <v>61755840</v>
      </c>
      <c r="HP111" s="33">
        <f>'Raw Data'!ID77</f>
        <v>66529222</v>
      </c>
      <c r="HQ111" s="33">
        <f>'Raw Data'!IE77</f>
        <v>120980574</v>
      </c>
      <c r="HR111" s="33">
        <f>'Raw Data'!IF77</f>
        <v>94039490</v>
      </c>
      <c r="HS111" s="33">
        <f>'Raw Data'!IG77</f>
        <v>113206828</v>
      </c>
      <c r="HT111" s="33">
        <f>'Raw Data'!IH77</f>
        <v>130509209</v>
      </c>
      <c r="HU111" s="33">
        <f>'Raw Data'!II77</f>
        <v>68813738</v>
      </c>
      <c r="HV111" s="33">
        <f>'Raw Data'!IJ77</f>
        <v>77695617</v>
      </c>
      <c r="HW111" s="33">
        <f>'Raw Data'!IK77</f>
        <v>0</v>
      </c>
    </row>
    <row r="112" spans="1:236" ht="14.25" customHeight="1" x14ac:dyDescent="0.35">
      <c r="A112" s="4"/>
      <c r="GX112" s="190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</row>
    <row r="113" spans="1:218" ht="14.25" customHeight="1" x14ac:dyDescent="0.35">
      <c r="A113" s="4"/>
      <c r="GX113" s="190"/>
      <c r="GY113" s="32" t="s">
        <v>0</v>
      </c>
      <c r="GZ113" s="32" t="s">
        <v>1</v>
      </c>
      <c r="HA113" s="32" t="s">
        <v>2</v>
      </c>
      <c r="HB113" s="32" t="s">
        <v>3</v>
      </c>
      <c r="HC113" s="32" t="s">
        <v>4</v>
      </c>
      <c r="HD113" s="32" t="s">
        <v>5</v>
      </c>
      <c r="HE113" s="32" t="s">
        <v>6</v>
      </c>
      <c r="HF113" s="32" t="s">
        <v>7</v>
      </c>
      <c r="HG113" s="32" t="s">
        <v>8</v>
      </c>
      <c r="HH113" s="32" t="s">
        <v>9</v>
      </c>
      <c r="HI113" s="32" t="s">
        <v>10</v>
      </c>
      <c r="HJ113" s="32" t="s">
        <v>11</v>
      </c>
    </row>
    <row r="114" spans="1:218" ht="14.25" customHeight="1" x14ac:dyDescent="0.35">
      <c r="A114" s="4">
        <v>2020</v>
      </c>
      <c r="GX114" s="190">
        <v>2020</v>
      </c>
      <c r="GY114" s="32">
        <f>SUM(GE110)</f>
        <v>370000</v>
      </c>
      <c r="GZ114" s="32">
        <f t="shared" ref="GZ114:HJ114" si="54">SUM(GF110)</f>
        <v>356000</v>
      </c>
      <c r="HA114" s="32">
        <f t="shared" si="54"/>
        <v>365000</v>
      </c>
      <c r="HB114" s="32">
        <f t="shared" si="54"/>
        <v>360000</v>
      </c>
      <c r="HC114" s="32">
        <f t="shared" si="54"/>
        <v>373750</v>
      </c>
      <c r="HD114" s="32">
        <f t="shared" si="54"/>
        <v>364570</v>
      </c>
      <c r="HE114" s="32">
        <f t="shared" si="54"/>
        <v>398000</v>
      </c>
      <c r="HF114" s="32">
        <f t="shared" si="54"/>
        <v>459000</v>
      </c>
      <c r="HG114" s="32">
        <f t="shared" si="54"/>
        <v>457500</v>
      </c>
      <c r="HH114" s="32">
        <f t="shared" si="54"/>
        <v>508000</v>
      </c>
      <c r="HI114" s="32">
        <f t="shared" si="54"/>
        <v>500000</v>
      </c>
      <c r="HJ114" s="32">
        <f t="shared" si="54"/>
        <v>515000</v>
      </c>
    </row>
    <row r="115" spans="1:218" ht="14.25" customHeight="1" x14ac:dyDescent="0.35">
      <c r="A115" s="4">
        <v>2021</v>
      </c>
      <c r="GX115" s="190">
        <v>2021</v>
      </c>
      <c r="GY115" s="32">
        <f>SUM(GQ110)</f>
        <v>449000</v>
      </c>
      <c r="GZ115" s="32">
        <f t="shared" ref="GZ115:HJ115" si="55">SUM(GR110)</f>
        <v>469000</v>
      </c>
      <c r="HA115" s="32">
        <f t="shared" si="55"/>
        <v>507500</v>
      </c>
      <c r="HB115" s="32">
        <f t="shared" si="55"/>
        <v>510000</v>
      </c>
      <c r="HC115" s="32">
        <f t="shared" si="55"/>
        <v>522500</v>
      </c>
      <c r="HD115" s="32">
        <f t="shared" si="55"/>
        <v>562000</v>
      </c>
      <c r="HE115" s="32">
        <f t="shared" si="55"/>
        <v>530300</v>
      </c>
      <c r="HF115" s="32">
        <f t="shared" si="55"/>
        <v>545000</v>
      </c>
      <c r="HG115" s="32">
        <f t="shared" si="55"/>
        <v>503750</v>
      </c>
      <c r="HH115" s="32">
        <f t="shared" si="55"/>
        <v>526000</v>
      </c>
      <c r="HI115" s="32">
        <f t="shared" si="55"/>
        <v>525500</v>
      </c>
      <c r="HJ115" s="32">
        <f t="shared" si="55"/>
        <v>546750</v>
      </c>
    </row>
    <row r="116" spans="1:218" ht="14.25" customHeight="1" x14ac:dyDescent="0.35">
      <c r="A116" s="4">
        <v>2022</v>
      </c>
      <c r="GX116" s="190">
        <v>2022</v>
      </c>
      <c r="GY116" s="32">
        <f>SUM(HC110)</f>
        <v>660000</v>
      </c>
      <c r="GZ116" s="32">
        <f t="shared" ref="GZ116:HJ116" si="56">SUM(HD110)</f>
        <v>637000</v>
      </c>
      <c r="HA116" s="32">
        <f t="shared" si="56"/>
        <v>635000</v>
      </c>
      <c r="HB116" s="32">
        <f t="shared" si="56"/>
        <v>620000</v>
      </c>
      <c r="HC116" s="32">
        <f t="shared" si="56"/>
        <v>650000</v>
      </c>
      <c r="HD116" s="32">
        <f t="shared" si="56"/>
        <v>581000</v>
      </c>
      <c r="HE116" s="32">
        <f t="shared" si="56"/>
        <v>608000</v>
      </c>
      <c r="HF116" s="32">
        <f t="shared" si="56"/>
        <v>549450</v>
      </c>
      <c r="HG116" s="32">
        <f t="shared" si="56"/>
        <v>635000</v>
      </c>
      <c r="HH116" s="32">
        <f t="shared" si="56"/>
        <v>650000</v>
      </c>
      <c r="HI116" s="32">
        <f t="shared" si="56"/>
        <v>560000</v>
      </c>
      <c r="HJ116" s="32">
        <f t="shared" si="56"/>
        <v>565000</v>
      </c>
    </row>
    <row r="117" spans="1:218" ht="14.25" customHeight="1" x14ac:dyDescent="0.35">
      <c r="A117" s="4">
        <v>2023</v>
      </c>
      <c r="GX117" s="190">
        <v>2023</v>
      </c>
      <c r="GY117" s="32">
        <f>SUM(HO110)</f>
        <v>629900</v>
      </c>
      <c r="GZ117" s="32">
        <f t="shared" ref="GZ117:HJ117" si="57">SUM(HP110)</f>
        <v>500000</v>
      </c>
      <c r="HA117" s="32">
        <f t="shared" si="57"/>
        <v>573750</v>
      </c>
      <c r="HB117" s="32">
        <f t="shared" si="57"/>
        <v>585000</v>
      </c>
      <c r="HC117" s="32">
        <f t="shared" si="57"/>
        <v>590000</v>
      </c>
      <c r="HD117" s="32">
        <f t="shared" si="57"/>
        <v>627500</v>
      </c>
      <c r="HE117" s="32">
        <f t="shared" si="57"/>
        <v>602450</v>
      </c>
      <c r="HF117" s="32">
        <f t="shared" si="57"/>
        <v>534000</v>
      </c>
      <c r="HG117" s="32">
        <f t="shared" si="57"/>
        <v>0</v>
      </c>
      <c r="HH117" s="32">
        <f t="shared" si="57"/>
        <v>0</v>
      </c>
      <c r="HI117" s="32">
        <f t="shared" si="57"/>
        <v>0</v>
      </c>
      <c r="HJ117" s="32">
        <f t="shared" si="57"/>
        <v>0</v>
      </c>
    </row>
    <row r="118" spans="1:218" ht="14.25" customHeight="1" x14ac:dyDescent="0.35">
      <c r="A118" s="4"/>
    </row>
    <row r="119" spans="1:218" ht="14.25" customHeight="1" thickBot="1" x14ac:dyDescent="0.4">
      <c r="A119" s="4"/>
      <c r="HB119" s="257" t="s">
        <v>430</v>
      </c>
      <c r="HC119" s="257"/>
      <c r="HD119" s="257"/>
    </row>
    <row r="120" spans="1:218" ht="14.25" customHeight="1" thickTop="1" x14ac:dyDescent="0.35">
      <c r="A120" s="4"/>
      <c r="HB120" s="6" t="s">
        <v>15</v>
      </c>
      <c r="HC120" s="6" t="s">
        <v>16</v>
      </c>
      <c r="HD120" s="6" t="s">
        <v>17</v>
      </c>
    </row>
    <row r="121" spans="1:218" ht="14.25" customHeight="1" x14ac:dyDescent="0.35">
      <c r="A121" s="4"/>
      <c r="HB121" s="7">
        <v>2023</v>
      </c>
      <c r="HC121" s="35">
        <f>SUM(HO110:HV110)/8</f>
        <v>580325</v>
      </c>
      <c r="HD121" s="9">
        <f>(HC121-HC122)/HC122</f>
        <v>-6.0288030442571021E-2</v>
      </c>
    </row>
    <row r="122" spans="1:218" ht="14.25" customHeight="1" x14ac:dyDescent="0.35">
      <c r="A122" s="4"/>
      <c r="HB122" s="7">
        <v>2022</v>
      </c>
      <c r="HC122" s="35">
        <f>SUM(HC110:HJ110)/8</f>
        <v>617556.25</v>
      </c>
      <c r="HD122" s="9">
        <f>(HC122-HC123)/HC123</f>
        <v>0.20637071765194248</v>
      </c>
    </row>
    <row r="123" spans="1:218" ht="14.25" customHeight="1" x14ac:dyDescent="0.35">
      <c r="A123" s="4"/>
      <c r="HB123" s="7">
        <v>2021</v>
      </c>
      <c r="HC123" s="35">
        <f>SUM(GQ110:GX110)/8</f>
        <v>511912.5</v>
      </c>
      <c r="HD123" s="9">
        <f>(HC123-HC124)/HC124</f>
        <v>0.34434333884818402</v>
      </c>
    </row>
    <row r="124" spans="1:218" ht="14.25" customHeight="1" x14ac:dyDescent="0.35">
      <c r="A124" s="4"/>
      <c r="HB124" s="7">
        <v>2020</v>
      </c>
      <c r="HC124" s="35">
        <f>SUM(GE110:GL110)/8</f>
        <v>380790</v>
      </c>
      <c r="HD124" s="9"/>
    </row>
    <row r="125" spans="1:218" ht="14.25" customHeight="1" x14ac:dyDescent="0.35">
      <c r="A125" s="4"/>
      <c r="HB125" s="159"/>
      <c r="HC125" s="236"/>
      <c r="HD125" s="237"/>
    </row>
    <row r="126" spans="1:218" ht="14.25" customHeight="1" x14ac:dyDescent="0.35">
      <c r="A126" s="4"/>
      <c r="HB126" s="159"/>
      <c r="HC126" s="236"/>
      <c r="HD126" s="237"/>
    </row>
    <row r="127" spans="1:218" ht="14.25" customHeight="1" x14ac:dyDescent="0.35">
      <c r="A127" s="4"/>
      <c r="HB127" s="159"/>
      <c r="HC127" s="236"/>
      <c r="HD127" s="237"/>
    </row>
    <row r="128" spans="1:218" ht="14.25" customHeight="1" x14ac:dyDescent="0.35">
      <c r="A128" s="4"/>
      <c r="HB128" s="159"/>
      <c r="HC128" s="236"/>
      <c r="HD128" s="237"/>
    </row>
    <row r="129" spans="1:218" ht="14.25" customHeight="1" x14ac:dyDescent="0.35">
      <c r="A129" s="4"/>
      <c r="GY129" s="182" t="s">
        <v>0</v>
      </c>
      <c r="GZ129" s="182" t="s">
        <v>1</v>
      </c>
      <c r="HA129" s="182" t="s">
        <v>2</v>
      </c>
      <c r="HB129" s="182" t="s">
        <v>3</v>
      </c>
      <c r="HC129" s="182" t="s">
        <v>4</v>
      </c>
      <c r="HD129" s="182" t="s">
        <v>5</v>
      </c>
      <c r="HE129" s="182" t="s">
        <v>6</v>
      </c>
      <c r="HF129" s="182" t="s">
        <v>7</v>
      </c>
      <c r="HG129" s="182" t="s">
        <v>8</v>
      </c>
      <c r="HH129" s="182" t="s">
        <v>9</v>
      </c>
      <c r="HI129" s="182" t="s">
        <v>10</v>
      </c>
      <c r="HJ129" s="182" t="s">
        <v>11</v>
      </c>
    </row>
    <row r="130" spans="1:218" ht="14.25" customHeight="1" x14ac:dyDescent="0.35">
      <c r="A130" s="4">
        <v>2020</v>
      </c>
      <c r="GX130" s="4">
        <v>2020</v>
      </c>
      <c r="GY130" s="252">
        <f>SUM('Raw Data'!GS79)</f>
        <v>13</v>
      </c>
      <c r="GZ130" s="252">
        <f>SUM('Raw Data'!GT79)</f>
        <v>12</v>
      </c>
      <c r="HA130" s="252">
        <f>SUM('Raw Data'!GU79)</f>
        <v>16</v>
      </c>
      <c r="HB130" s="252">
        <f>SUM('Raw Data'!GV79)</f>
        <v>20</v>
      </c>
      <c r="HC130" s="252">
        <f>SUM('Raw Data'!GW79)</f>
        <v>12</v>
      </c>
      <c r="HD130" s="252">
        <f>SUM('Raw Data'!GX79)</f>
        <v>24</v>
      </c>
      <c r="HE130" s="252">
        <f>SUM('Raw Data'!GY79)</f>
        <v>39</v>
      </c>
      <c r="HF130" s="252">
        <f>SUM('Raw Data'!GZ79)</f>
        <v>43</v>
      </c>
      <c r="HG130" s="252">
        <f>SUM('Raw Data'!HA79)</f>
        <v>36</v>
      </c>
      <c r="HH130" s="252">
        <f>SUM('Raw Data'!HB79)</f>
        <v>36</v>
      </c>
      <c r="HI130" s="252">
        <f>SUM('Raw Data'!HC79)</f>
        <v>23</v>
      </c>
      <c r="HJ130" s="252">
        <f>SUM('Raw Data'!HD79)</f>
        <v>34</v>
      </c>
    </row>
    <row r="131" spans="1:218" ht="14.25" customHeight="1" x14ac:dyDescent="0.35">
      <c r="A131" s="4">
        <v>2021</v>
      </c>
      <c r="GX131" s="4">
        <v>2021</v>
      </c>
      <c r="GY131" s="252">
        <f>SUM('Raw Data'!HE79)</f>
        <v>19</v>
      </c>
      <c r="GZ131" s="252">
        <f>SUM('Raw Data'!HF79)</f>
        <v>15</v>
      </c>
      <c r="HA131" s="252">
        <f>SUM('Raw Data'!HG79)</f>
        <v>43</v>
      </c>
      <c r="HB131" s="252">
        <f>SUM('Raw Data'!HH79)</f>
        <v>29</v>
      </c>
      <c r="HC131" s="252">
        <f>SUM('Raw Data'!HI79)</f>
        <v>31</v>
      </c>
      <c r="HD131" s="252">
        <f>SUM('Raw Data'!HJ79)</f>
        <v>14</v>
      </c>
      <c r="HE131" s="252">
        <f>SUM('Raw Data'!HK79)</f>
        <v>22</v>
      </c>
      <c r="HF131" s="252">
        <f>SUM('Raw Data'!HL79)</f>
        <v>24</v>
      </c>
      <c r="HG131" s="252">
        <f>SUM('Raw Data'!HM79)</f>
        <v>23</v>
      </c>
      <c r="HH131" s="252">
        <f>SUM('Raw Data'!HN79)</f>
        <v>27</v>
      </c>
      <c r="HI131" s="252">
        <f>SUM('Raw Data'!HO79)</f>
        <v>21</v>
      </c>
      <c r="HJ131" s="252">
        <f>SUM('Raw Data'!HP79)</f>
        <v>16</v>
      </c>
    </row>
    <row r="132" spans="1:218" ht="14.25" customHeight="1" x14ac:dyDescent="0.35">
      <c r="A132" s="4">
        <v>2022</v>
      </c>
      <c r="GX132" s="4">
        <v>2022</v>
      </c>
      <c r="GY132" s="252">
        <f>SUM('Raw Data'!HQ79)</f>
        <v>21</v>
      </c>
      <c r="GZ132" s="252">
        <f>SUM('Raw Data'!HR79)</f>
        <v>22</v>
      </c>
      <c r="HA132" s="252">
        <f>SUM('Raw Data'!HS79)</f>
        <v>25</v>
      </c>
      <c r="HB132" s="252">
        <f>SUM('Raw Data'!HT79)</f>
        <v>31</v>
      </c>
      <c r="HC132" s="252">
        <f>SUM('Raw Data'!HU79)</f>
        <v>20</v>
      </c>
      <c r="HD132" s="252">
        <f>SUM('Raw Data'!HV79)</f>
        <v>22</v>
      </c>
      <c r="HE132" s="252">
        <f>SUM('Raw Data'!HW79)</f>
        <v>20</v>
      </c>
      <c r="HF132" s="252">
        <f>SUM('Raw Data'!HX79)</f>
        <v>21</v>
      </c>
      <c r="HG132" s="252">
        <f>SUM('Raw Data'!HY79)</f>
        <v>12</v>
      </c>
      <c r="HH132" s="252">
        <f>SUM('Raw Data'!HZ79)</f>
        <v>12</v>
      </c>
      <c r="HI132" s="252">
        <f>SUM('Raw Data'!IA79)</f>
        <v>17</v>
      </c>
      <c r="HJ132" s="252">
        <f>SUM('Raw Data'!IB79)</f>
        <v>16</v>
      </c>
    </row>
    <row r="133" spans="1:218" ht="14.25" customHeight="1" x14ac:dyDescent="0.35">
      <c r="A133" s="4">
        <v>2023</v>
      </c>
      <c r="GX133" s="4">
        <v>2023</v>
      </c>
      <c r="GY133" s="252">
        <f>SUM('Raw Data'!IC79)</f>
        <v>12</v>
      </c>
      <c r="GZ133" s="252">
        <f>SUM('Raw Data'!ID79)</f>
        <v>19</v>
      </c>
      <c r="HA133" s="252">
        <f>SUM('Raw Data'!IE79)</f>
        <v>25</v>
      </c>
      <c r="HB133" s="252">
        <f>SUM('Raw Data'!IF79)</f>
        <v>22</v>
      </c>
      <c r="HC133" s="252">
        <f>SUM('Raw Data'!IG79)</f>
        <v>26</v>
      </c>
      <c r="HD133" s="252">
        <f>SUM('Raw Data'!IH79)</f>
        <v>18</v>
      </c>
      <c r="HE133" s="252">
        <f>SUM('Raw Data'!II79)</f>
        <v>17</v>
      </c>
      <c r="HF133" s="252">
        <f>SUM('Raw Data'!IJ79)</f>
        <v>14</v>
      </c>
      <c r="HG133" s="252">
        <f>SUM('Raw Data'!IK79)</f>
        <v>0</v>
      </c>
      <c r="HH133" s="252">
        <f>SUM('Raw Data'!IL79)</f>
        <v>0</v>
      </c>
      <c r="HI133" s="252">
        <f>SUM('Raw Data'!IM79)</f>
        <v>0</v>
      </c>
      <c r="HJ133" s="252">
        <f>SUM('Raw Data'!IN79)</f>
        <v>0</v>
      </c>
    </row>
    <row r="134" spans="1:218" ht="14.25" customHeight="1" x14ac:dyDescent="0.35">
      <c r="A134" s="4"/>
    </row>
    <row r="135" spans="1:218" ht="14.25" customHeight="1" x14ac:dyDescent="0.35">
      <c r="A135" s="4"/>
    </row>
    <row r="136" spans="1:218" ht="14.25" customHeight="1" x14ac:dyDescent="0.35">
      <c r="A136" s="4"/>
    </row>
    <row r="137" spans="1:218" ht="14.25" customHeight="1" thickBot="1" x14ac:dyDescent="0.4">
      <c r="A137" s="4"/>
      <c r="HB137" s="257" t="s">
        <v>431</v>
      </c>
      <c r="HC137" s="257"/>
      <c r="HD137" s="257"/>
    </row>
    <row r="138" spans="1:218" ht="14.25" customHeight="1" thickTop="1" x14ac:dyDescent="0.35">
      <c r="A138" s="4"/>
      <c r="HB138" s="6" t="s">
        <v>15</v>
      </c>
      <c r="HC138" s="6" t="s">
        <v>16</v>
      </c>
      <c r="HD138" s="6" t="s">
        <v>17</v>
      </c>
      <c r="HE138" s="253"/>
    </row>
    <row r="139" spans="1:218" ht="14.25" customHeight="1" x14ac:dyDescent="0.35">
      <c r="A139" s="4"/>
      <c r="HB139" s="7">
        <v>2023</v>
      </c>
      <c r="HC139" s="8">
        <f>SUM(HO19:HV19)</f>
        <v>153</v>
      </c>
      <c r="HD139" s="9">
        <f>(HC139-HC140)/HC140</f>
        <v>-0.15934065934065933</v>
      </c>
    </row>
    <row r="140" spans="1:218" ht="14.25" customHeight="1" x14ac:dyDescent="0.35">
      <c r="A140" s="4"/>
      <c r="HB140" s="7">
        <v>2022</v>
      </c>
      <c r="HC140" s="8">
        <f>SUM(HC19:HJ19)</f>
        <v>182</v>
      </c>
      <c r="HD140" s="9">
        <f>(HC140-HC141)/HC141</f>
        <v>-7.6142131979695438E-2</v>
      </c>
    </row>
    <row r="141" spans="1:218" ht="14.25" customHeight="1" x14ac:dyDescent="0.35">
      <c r="A141" s="4"/>
      <c r="HB141" s="7">
        <v>2021</v>
      </c>
      <c r="HC141" s="8">
        <f>SUM(GQ19:GX19)</f>
        <v>197</v>
      </c>
      <c r="HD141" s="9">
        <f>(HC141-HC142)/HC142</f>
        <v>0.1005586592178771</v>
      </c>
    </row>
    <row r="142" spans="1:218" ht="14.25" customHeight="1" x14ac:dyDescent="0.35">
      <c r="A142" s="4"/>
      <c r="HB142" s="7">
        <v>2020</v>
      </c>
      <c r="HC142" s="8">
        <f>SUM(GE19:GL19)</f>
        <v>179</v>
      </c>
      <c r="HD142" s="9"/>
    </row>
    <row r="143" spans="1:218" ht="14.25" customHeight="1" x14ac:dyDescent="0.35">
      <c r="A143" s="4"/>
    </row>
    <row r="144" spans="1:218" ht="14.25" customHeight="1" x14ac:dyDescent="0.35">
      <c r="A144" s="4"/>
    </row>
    <row r="145" spans="1:1" ht="14.25" customHeight="1" x14ac:dyDescent="0.35">
      <c r="A145" s="4"/>
    </row>
    <row r="146" spans="1:1" ht="14.25" customHeight="1" x14ac:dyDescent="0.35">
      <c r="A146" s="4"/>
    </row>
    <row r="147" spans="1:1" ht="14.25" customHeight="1" x14ac:dyDescent="0.35">
      <c r="A147" s="4"/>
    </row>
    <row r="148" spans="1:1" ht="14.25" customHeight="1" x14ac:dyDescent="0.35">
      <c r="A148" s="4"/>
    </row>
    <row r="149" spans="1:1" ht="14.25" customHeight="1" x14ac:dyDescent="0.35">
      <c r="A149" s="4"/>
    </row>
    <row r="150" spans="1:1" ht="14.25" customHeight="1" x14ac:dyDescent="0.35">
      <c r="A150" s="4"/>
    </row>
    <row r="151" spans="1:1" ht="14.25" customHeight="1" x14ac:dyDescent="0.35">
      <c r="A151" s="4"/>
    </row>
    <row r="152" spans="1:1" ht="14.25" customHeight="1" x14ac:dyDescent="0.35">
      <c r="A152" s="4"/>
    </row>
    <row r="153" spans="1:1" ht="14.25" customHeight="1" x14ac:dyDescent="0.35">
      <c r="A153" s="4"/>
    </row>
    <row r="154" spans="1:1" ht="14.25" customHeight="1" x14ac:dyDescent="0.35">
      <c r="A154" s="4"/>
    </row>
    <row r="155" spans="1:1" ht="14.25" customHeight="1" x14ac:dyDescent="0.35">
      <c r="A155" s="4"/>
    </row>
    <row r="156" spans="1:1" ht="14.25" customHeight="1" x14ac:dyDescent="0.35">
      <c r="A156" s="4"/>
    </row>
    <row r="157" spans="1:1" ht="14.25" customHeight="1" x14ac:dyDescent="0.35">
      <c r="A157" s="4"/>
    </row>
    <row r="158" spans="1:1" ht="14.25" customHeight="1" x14ac:dyDescent="0.35">
      <c r="A158" s="4"/>
    </row>
    <row r="159" spans="1:1" ht="14.25" customHeight="1" x14ac:dyDescent="0.35">
      <c r="A159" s="4"/>
    </row>
    <row r="160" spans="1:1" ht="14.25" customHeight="1" x14ac:dyDescent="0.35">
      <c r="A160" s="4"/>
    </row>
    <row r="161" spans="1:1" ht="14.25" customHeight="1" x14ac:dyDescent="0.35">
      <c r="A161" s="4"/>
    </row>
    <row r="162" spans="1:1" ht="14.25" customHeight="1" x14ac:dyDescent="0.35">
      <c r="A162" s="4"/>
    </row>
    <row r="163" spans="1:1" ht="14.25" customHeight="1" x14ac:dyDescent="0.35">
      <c r="A163" s="4"/>
    </row>
    <row r="164" spans="1:1" ht="14.25" customHeight="1" x14ac:dyDescent="0.35">
      <c r="A164" s="4"/>
    </row>
    <row r="165" spans="1:1" ht="14.25" customHeight="1" x14ac:dyDescent="0.35">
      <c r="A165" s="4"/>
    </row>
    <row r="166" spans="1:1" ht="14.25" customHeight="1" x14ac:dyDescent="0.35">
      <c r="A166" s="4"/>
    </row>
    <row r="167" spans="1:1" ht="14.25" customHeight="1" x14ac:dyDescent="0.35">
      <c r="A167" s="4"/>
    </row>
    <row r="168" spans="1:1" ht="14.25" customHeight="1" x14ac:dyDescent="0.35">
      <c r="A168" s="4"/>
    </row>
    <row r="169" spans="1:1" ht="14.25" customHeight="1" x14ac:dyDescent="0.35">
      <c r="A169" s="4"/>
    </row>
    <row r="170" spans="1:1" ht="14.25" customHeight="1" x14ac:dyDescent="0.35">
      <c r="A170" s="4"/>
    </row>
    <row r="171" spans="1:1" ht="14.25" customHeight="1" x14ac:dyDescent="0.35">
      <c r="A171" s="4"/>
    </row>
    <row r="172" spans="1:1" ht="14.25" customHeight="1" x14ac:dyDescent="0.35">
      <c r="A172" s="4"/>
    </row>
    <row r="173" spans="1:1" ht="14.25" customHeight="1" x14ac:dyDescent="0.35">
      <c r="A173" s="4"/>
    </row>
    <row r="174" spans="1:1" ht="14.25" customHeight="1" x14ac:dyDescent="0.35">
      <c r="A174" s="4"/>
    </row>
    <row r="175" spans="1:1" ht="14.25" customHeight="1" x14ac:dyDescent="0.35">
      <c r="A175" s="4"/>
    </row>
    <row r="176" spans="1:1" ht="14.25" customHeight="1" x14ac:dyDescent="0.35">
      <c r="A176" s="4"/>
    </row>
    <row r="177" spans="1:1" ht="14.25" customHeight="1" x14ac:dyDescent="0.35">
      <c r="A177" s="4"/>
    </row>
    <row r="178" spans="1:1" ht="14.25" customHeight="1" x14ac:dyDescent="0.35">
      <c r="A178" s="4"/>
    </row>
    <row r="179" spans="1:1" ht="14.25" customHeight="1" x14ac:dyDescent="0.35">
      <c r="A179" s="4"/>
    </row>
    <row r="180" spans="1:1" ht="14.25" customHeight="1" x14ac:dyDescent="0.35">
      <c r="A180" s="4"/>
    </row>
    <row r="181" spans="1:1" ht="14.25" customHeight="1" x14ac:dyDescent="0.35">
      <c r="A181" s="4"/>
    </row>
    <row r="182" spans="1:1" ht="14.25" customHeight="1" x14ac:dyDescent="0.35">
      <c r="A182" s="4"/>
    </row>
    <row r="183" spans="1:1" ht="14.25" customHeight="1" x14ac:dyDescent="0.35">
      <c r="A183" s="4"/>
    </row>
    <row r="184" spans="1:1" ht="14.25" customHeight="1" x14ac:dyDescent="0.35">
      <c r="A184" s="4"/>
    </row>
    <row r="185" spans="1:1" ht="14.25" customHeight="1" x14ac:dyDescent="0.35">
      <c r="A185" s="4"/>
    </row>
    <row r="186" spans="1:1" ht="14.25" customHeight="1" x14ac:dyDescent="0.35">
      <c r="A186" s="4"/>
    </row>
    <row r="187" spans="1:1" ht="14.25" customHeight="1" x14ac:dyDescent="0.35">
      <c r="A187" s="4"/>
    </row>
    <row r="188" spans="1:1" ht="14.25" customHeight="1" x14ac:dyDescent="0.35">
      <c r="A188" s="4"/>
    </row>
    <row r="189" spans="1:1" ht="14.25" customHeight="1" x14ac:dyDescent="0.35">
      <c r="A189" s="4"/>
    </row>
    <row r="190" spans="1:1" ht="14.25" customHeight="1" x14ac:dyDescent="0.35">
      <c r="A190" s="4"/>
    </row>
    <row r="191" spans="1:1" ht="14.25" customHeight="1" x14ac:dyDescent="0.35">
      <c r="A191" s="4"/>
    </row>
    <row r="192" spans="1:1" ht="14.25" customHeight="1" x14ac:dyDescent="0.35">
      <c r="A192" s="4"/>
    </row>
    <row r="193" spans="1:1" ht="14.25" customHeight="1" x14ac:dyDescent="0.35">
      <c r="A193" s="4"/>
    </row>
    <row r="194" spans="1:1" ht="14.25" customHeight="1" x14ac:dyDescent="0.35">
      <c r="A194" s="4"/>
    </row>
    <row r="195" spans="1:1" ht="14.25" customHeight="1" x14ac:dyDescent="0.35">
      <c r="A195" s="4"/>
    </row>
    <row r="196" spans="1:1" ht="14.25" customHeight="1" x14ac:dyDescent="0.35">
      <c r="A196" s="4"/>
    </row>
    <row r="197" spans="1:1" ht="14.25" customHeight="1" x14ac:dyDescent="0.35">
      <c r="A197" s="4"/>
    </row>
    <row r="198" spans="1:1" ht="14.25" customHeight="1" x14ac:dyDescent="0.35">
      <c r="A198" s="4"/>
    </row>
    <row r="199" spans="1:1" ht="14.25" customHeight="1" x14ac:dyDescent="0.35">
      <c r="A199" s="4"/>
    </row>
    <row r="200" spans="1:1" ht="14.25" customHeight="1" x14ac:dyDescent="0.35">
      <c r="A200" s="4"/>
    </row>
    <row r="201" spans="1:1" ht="14.25" customHeight="1" x14ac:dyDescent="0.35">
      <c r="A201" s="4"/>
    </row>
    <row r="202" spans="1:1" ht="14.25" customHeight="1" x14ac:dyDescent="0.35">
      <c r="A202" s="4"/>
    </row>
    <row r="203" spans="1:1" ht="14.25" customHeight="1" x14ac:dyDescent="0.35">
      <c r="A203" s="4"/>
    </row>
    <row r="204" spans="1:1" ht="14.25" customHeight="1" x14ac:dyDescent="0.35">
      <c r="A204" s="4"/>
    </row>
    <row r="205" spans="1:1" ht="14.25" customHeight="1" x14ac:dyDescent="0.35">
      <c r="A205" s="4"/>
    </row>
    <row r="206" spans="1:1" ht="14.25" customHeight="1" x14ac:dyDescent="0.35">
      <c r="A206" s="4"/>
    </row>
    <row r="207" spans="1:1" ht="14.25" customHeight="1" x14ac:dyDescent="0.35">
      <c r="A207" s="4"/>
    </row>
    <row r="208" spans="1:1" ht="14.25" customHeight="1" x14ac:dyDescent="0.35">
      <c r="A208" s="4"/>
    </row>
    <row r="209" spans="1:1" ht="14.25" customHeight="1" x14ac:dyDescent="0.35">
      <c r="A209" s="4"/>
    </row>
    <row r="210" spans="1:1" ht="14.25" customHeight="1" x14ac:dyDescent="0.35">
      <c r="A210" s="4"/>
    </row>
    <row r="211" spans="1:1" ht="14.25" customHeight="1" x14ac:dyDescent="0.35">
      <c r="A211" s="4"/>
    </row>
    <row r="212" spans="1:1" ht="14.25" customHeight="1" x14ac:dyDescent="0.35">
      <c r="A212" s="4"/>
    </row>
    <row r="213" spans="1:1" ht="14.25" customHeight="1" x14ac:dyDescent="0.35">
      <c r="A213" s="4"/>
    </row>
    <row r="214" spans="1:1" ht="14.25" customHeight="1" x14ac:dyDescent="0.35">
      <c r="A214" s="4"/>
    </row>
    <row r="215" spans="1:1" ht="14.25" customHeight="1" x14ac:dyDescent="0.35">
      <c r="A215" s="4"/>
    </row>
    <row r="216" spans="1:1" ht="14.25" customHeight="1" x14ac:dyDescent="0.35">
      <c r="A216" s="4"/>
    </row>
    <row r="217" spans="1:1" ht="14.25" customHeight="1" x14ac:dyDescent="0.35">
      <c r="A217" s="4"/>
    </row>
    <row r="218" spans="1:1" ht="14.25" customHeight="1" x14ac:dyDescent="0.35">
      <c r="A218" s="4"/>
    </row>
    <row r="219" spans="1:1" ht="14.25" customHeight="1" x14ac:dyDescent="0.35">
      <c r="A219" s="4"/>
    </row>
    <row r="220" spans="1:1" ht="14.25" customHeight="1" x14ac:dyDescent="0.35">
      <c r="A220" s="4"/>
    </row>
    <row r="221" spans="1:1" ht="14.25" customHeight="1" x14ac:dyDescent="0.35">
      <c r="A221" s="4"/>
    </row>
    <row r="222" spans="1:1" ht="14.25" customHeight="1" x14ac:dyDescent="0.35">
      <c r="A222" s="4"/>
    </row>
    <row r="223" spans="1:1" ht="14.25" customHeight="1" x14ac:dyDescent="0.35">
      <c r="A223" s="4"/>
    </row>
    <row r="224" spans="1:1" ht="14.25" customHeight="1" x14ac:dyDescent="0.35">
      <c r="A224" s="4"/>
    </row>
    <row r="225" spans="1:1" ht="14.25" customHeight="1" x14ac:dyDescent="0.35">
      <c r="A225" s="4"/>
    </row>
    <row r="226" spans="1:1" ht="14.25" customHeight="1" x14ac:dyDescent="0.35">
      <c r="A226" s="4"/>
    </row>
    <row r="227" spans="1:1" ht="14.25" customHeight="1" x14ac:dyDescent="0.35">
      <c r="A227" s="4"/>
    </row>
    <row r="228" spans="1:1" ht="14.25" customHeight="1" x14ac:dyDescent="0.35">
      <c r="A228" s="4"/>
    </row>
    <row r="229" spans="1:1" ht="14.25" customHeight="1" x14ac:dyDescent="0.35">
      <c r="A229" s="4"/>
    </row>
    <row r="230" spans="1:1" ht="14.25" customHeight="1" x14ac:dyDescent="0.35">
      <c r="A230" s="4"/>
    </row>
    <row r="231" spans="1:1" ht="14.25" customHeight="1" x14ac:dyDescent="0.35">
      <c r="A231" s="4"/>
    </row>
    <row r="232" spans="1:1" ht="14.25" customHeight="1" x14ac:dyDescent="0.35">
      <c r="A232" s="4"/>
    </row>
    <row r="233" spans="1:1" ht="14.25" customHeight="1" x14ac:dyDescent="0.35">
      <c r="A233" s="4"/>
    </row>
    <row r="234" spans="1:1" ht="14.25" customHeight="1" x14ac:dyDescent="0.35">
      <c r="A234" s="4"/>
    </row>
    <row r="235" spans="1:1" ht="14.25" customHeight="1" x14ac:dyDescent="0.35">
      <c r="A235" s="4"/>
    </row>
    <row r="236" spans="1:1" ht="14.25" customHeight="1" x14ac:dyDescent="0.35">
      <c r="A236" s="4"/>
    </row>
    <row r="237" spans="1:1" ht="14.25" customHeight="1" x14ac:dyDescent="0.35">
      <c r="A237" s="4"/>
    </row>
    <row r="238" spans="1:1" ht="14.25" customHeight="1" x14ac:dyDescent="0.35">
      <c r="A238" s="4"/>
    </row>
    <row r="239" spans="1:1" ht="14.25" customHeight="1" x14ac:dyDescent="0.35">
      <c r="A239" s="4"/>
    </row>
    <row r="240" spans="1:1" ht="14.25" customHeight="1" x14ac:dyDescent="0.35">
      <c r="A240" s="4"/>
    </row>
    <row r="241" spans="1:1" ht="14.25" customHeight="1" x14ac:dyDescent="0.35">
      <c r="A241" s="4"/>
    </row>
    <row r="242" spans="1:1" ht="14.25" customHeight="1" x14ac:dyDescent="0.35">
      <c r="A242" s="4"/>
    </row>
    <row r="243" spans="1:1" ht="14.25" customHeight="1" x14ac:dyDescent="0.35">
      <c r="A243" s="4"/>
    </row>
    <row r="244" spans="1:1" ht="14.25" customHeight="1" x14ac:dyDescent="0.35">
      <c r="A244" s="4"/>
    </row>
    <row r="245" spans="1:1" ht="14.25" customHeight="1" x14ac:dyDescent="0.35">
      <c r="A245" s="4"/>
    </row>
    <row r="246" spans="1:1" ht="14.25" customHeight="1" x14ac:dyDescent="0.35">
      <c r="A246" s="4"/>
    </row>
    <row r="247" spans="1:1" ht="14.25" customHeight="1" x14ac:dyDescent="0.35">
      <c r="A247" s="4"/>
    </row>
    <row r="248" spans="1:1" ht="14.25" customHeight="1" x14ac:dyDescent="0.35">
      <c r="A248" s="4"/>
    </row>
    <row r="249" spans="1:1" ht="14.25" customHeight="1" x14ac:dyDescent="0.35">
      <c r="A249" s="4"/>
    </row>
    <row r="250" spans="1:1" ht="14.25" customHeight="1" x14ac:dyDescent="0.35">
      <c r="A250" s="4"/>
    </row>
    <row r="251" spans="1:1" ht="14.25" customHeight="1" x14ac:dyDescent="0.35">
      <c r="A251" s="4"/>
    </row>
    <row r="252" spans="1:1" ht="14.25" customHeight="1" x14ac:dyDescent="0.35">
      <c r="A252" s="4"/>
    </row>
    <row r="253" spans="1:1" ht="14.25" customHeight="1" x14ac:dyDescent="0.35">
      <c r="A253" s="4"/>
    </row>
    <row r="254" spans="1:1" ht="14.25" customHeight="1" x14ac:dyDescent="0.35">
      <c r="A254" s="4"/>
    </row>
    <row r="255" spans="1:1" ht="14.25" customHeight="1" x14ac:dyDescent="0.35">
      <c r="A255" s="4"/>
    </row>
    <row r="256" spans="1:1" ht="14.25" customHeight="1" x14ac:dyDescent="0.35">
      <c r="A256" s="4"/>
    </row>
    <row r="257" spans="1:1" ht="14.25" customHeight="1" x14ac:dyDescent="0.35">
      <c r="A257" s="4"/>
    </row>
    <row r="258" spans="1:1" ht="14.25" customHeight="1" x14ac:dyDescent="0.35">
      <c r="A258" s="4"/>
    </row>
    <row r="259" spans="1:1" ht="14.25" customHeight="1" x14ac:dyDescent="0.35">
      <c r="A259" s="4"/>
    </row>
    <row r="260" spans="1:1" ht="14.25" customHeight="1" x14ac:dyDescent="0.35">
      <c r="A260" s="4"/>
    </row>
    <row r="261" spans="1:1" ht="14.25" customHeight="1" x14ac:dyDescent="0.35">
      <c r="A261" s="4"/>
    </row>
    <row r="262" spans="1:1" ht="14.25" customHeight="1" x14ac:dyDescent="0.35">
      <c r="A262" s="4"/>
    </row>
    <row r="263" spans="1:1" ht="14.25" customHeight="1" x14ac:dyDescent="0.35">
      <c r="A263" s="4"/>
    </row>
    <row r="264" spans="1:1" ht="14.25" customHeight="1" x14ac:dyDescent="0.35">
      <c r="A264" s="4"/>
    </row>
    <row r="265" spans="1:1" ht="14.25" customHeight="1" x14ac:dyDescent="0.35">
      <c r="A265" s="4"/>
    </row>
    <row r="266" spans="1:1" ht="14.25" customHeight="1" x14ac:dyDescent="0.35">
      <c r="A266" s="4"/>
    </row>
    <row r="267" spans="1:1" ht="14.25" customHeight="1" x14ac:dyDescent="0.35">
      <c r="A267" s="4"/>
    </row>
    <row r="268" spans="1:1" ht="14.25" customHeight="1" x14ac:dyDescent="0.35">
      <c r="A268" s="4"/>
    </row>
    <row r="269" spans="1:1" ht="14.25" customHeight="1" x14ac:dyDescent="0.35">
      <c r="A269" s="4"/>
    </row>
    <row r="270" spans="1:1" ht="14.25" customHeight="1" x14ac:dyDescent="0.35">
      <c r="A270" s="4"/>
    </row>
    <row r="271" spans="1:1" ht="14.25" customHeight="1" x14ac:dyDescent="0.35">
      <c r="A271" s="4"/>
    </row>
    <row r="272" spans="1:1" ht="14.25" customHeight="1" x14ac:dyDescent="0.35">
      <c r="A272" s="4"/>
    </row>
    <row r="273" spans="1:1" ht="14.25" customHeight="1" x14ac:dyDescent="0.35">
      <c r="A273" s="4"/>
    </row>
    <row r="274" spans="1:1" ht="14.25" customHeight="1" x14ac:dyDescent="0.35">
      <c r="A274" s="4"/>
    </row>
    <row r="275" spans="1:1" ht="14.25" customHeight="1" x14ac:dyDescent="0.35">
      <c r="A275" s="4"/>
    </row>
    <row r="276" spans="1:1" ht="14.25" customHeight="1" x14ac:dyDescent="0.35">
      <c r="A276" s="4"/>
    </row>
    <row r="277" spans="1:1" ht="14.25" customHeight="1" x14ac:dyDescent="0.35">
      <c r="A277" s="4"/>
    </row>
    <row r="278" spans="1:1" ht="14.25" customHeight="1" x14ac:dyDescent="0.35">
      <c r="A278" s="4"/>
    </row>
    <row r="279" spans="1:1" ht="14.25" customHeight="1" x14ac:dyDescent="0.35">
      <c r="A279" s="4"/>
    </row>
    <row r="280" spans="1:1" ht="14.25" customHeight="1" x14ac:dyDescent="0.35">
      <c r="A280" s="4"/>
    </row>
    <row r="281" spans="1:1" ht="14.25" customHeight="1" x14ac:dyDescent="0.35">
      <c r="A281" s="4"/>
    </row>
    <row r="282" spans="1:1" ht="14.25" customHeight="1" x14ac:dyDescent="0.35">
      <c r="A282" s="4"/>
    </row>
    <row r="283" spans="1:1" ht="14.25" customHeight="1" x14ac:dyDescent="0.35">
      <c r="A283" s="4"/>
    </row>
    <row r="284" spans="1:1" ht="14.25" customHeight="1" x14ac:dyDescent="0.35">
      <c r="A284" s="4"/>
    </row>
    <row r="285" spans="1:1" ht="14.25" customHeight="1" x14ac:dyDescent="0.35">
      <c r="A285" s="4"/>
    </row>
    <row r="286" spans="1:1" ht="14.25" customHeight="1" x14ac:dyDescent="0.35">
      <c r="A286" s="4"/>
    </row>
    <row r="287" spans="1:1" ht="14.25" customHeight="1" x14ac:dyDescent="0.35">
      <c r="A287" s="4"/>
    </row>
    <row r="288" spans="1:1" ht="14.25" customHeight="1" x14ac:dyDescent="0.35">
      <c r="A288" s="4"/>
    </row>
    <row r="289" spans="1:1" ht="14.25" customHeight="1" x14ac:dyDescent="0.35">
      <c r="A289" s="4"/>
    </row>
    <row r="290" spans="1:1" ht="14.25" customHeight="1" x14ac:dyDescent="0.35">
      <c r="A290" s="4"/>
    </row>
    <row r="291" spans="1:1" ht="14.25" customHeight="1" x14ac:dyDescent="0.35">
      <c r="A291" s="4"/>
    </row>
    <row r="292" spans="1:1" ht="14.25" customHeight="1" x14ac:dyDescent="0.35">
      <c r="A292" s="4"/>
    </row>
    <row r="293" spans="1:1" ht="14.25" customHeight="1" x14ac:dyDescent="0.35">
      <c r="A293" s="4"/>
    </row>
    <row r="294" spans="1:1" ht="14.25" customHeight="1" x14ac:dyDescent="0.35">
      <c r="A294" s="4"/>
    </row>
    <row r="295" spans="1:1" ht="14.25" customHeight="1" x14ac:dyDescent="0.35">
      <c r="A295" s="4"/>
    </row>
    <row r="296" spans="1:1" ht="14.25" customHeight="1" x14ac:dyDescent="0.35">
      <c r="A296" s="4"/>
    </row>
    <row r="297" spans="1:1" ht="14.25" customHeight="1" x14ac:dyDescent="0.35">
      <c r="A297" s="4"/>
    </row>
    <row r="298" spans="1:1" ht="14.25" customHeight="1" x14ac:dyDescent="0.35">
      <c r="A298" s="4"/>
    </row>
    <row r="299" spans="1:1" ht="14.25" customHeight="1" x14ac:dyDescent="0.35">
      <c r="A299" s="4"/>
    </row>
    <row r="300" spans="1:1" ht="14.25" customHeight="1" x14ac:dyDescent="0.35">
      <c r="A300" s="4"/>
    </row>
    <row r="301" spans="1:1" ht="14.25" customHeight="1" x14ac:dyDescent="0.35">
      <c r="A301" s="4"/>
    </row>
    <row r="302" spans="1:1" ht="14.25" customHeight="1" x14ac:dyDescent="0.35">
      <c r="A302" s="4"/>
    </row>
    <row r="303" spans="1:1" ht="14.25" customHeight="1" x14ac:dyDescent="0.35">
      <c r="A303" s="4"/>
    </row>
    <row r="304" spans="1:1" ht="14.25" customHeight="1" x14ac:dyDescent="0.35">
      <c r="A304" s="4"/>
    </row>
    <row r="305" spans="1:1" ht="14.25" customHeight="1" x14ac:dyDescent="0.35">
      <c r="A305" s="4"/>
    </row>
    <row r="306" spans="1:1" ht="14.25" customHeight="1" x14ac:dyDescent="0.35">
      <c r="A306" s="4"/>
    </row>
    <row r="307" spans="1:1" ht="14.25" customHeight="1" x14ac:dyDescent="0.35">
      <c r="A307" s="4"/>
    </row>
    <row r="308" spans="1:1" ht="14.25" customHeight="1" x14ac:dyDescent="0.35">
      <c r="A308" s="4"/>
    </row>
    <row r="309" spans="1:1" ht="14.25" customHeight="1" x14ac:dyDescent="0.35">
      <c r="A309" s="4"/>
    </row>
    <row r="310" spans="1:1" ht="14.25" customHeight="1" x14ac:dyDescent="0.35">
      <c r="A310" s="4"/>
    </row>
    <row r="311" spans="1:1" ht="14.25" customHeight="1" x14ac:dyDescent="0.35">
      <c r="A311" s="4"/>
    </row>
    <row r="312" spans="1:1" ht="14.25" customHeight="1" x14ac:dyDescent="0.35">
      <c r="A312" s="4"/>
    </row>
    <row r="313" spans="1:1" ht="14.25" customHeight="1" x14ac:dyDescent="0.35">
      <c r="A313" s="4"/>
    </row>
    <row r="314" spans="1:1" ht="14.25" customHeight="1" x14ac:dyDescent="0.35">
      <c r="A314" s="4"/>
    </row>
    <row r="315" spans="1:1" ht="14.25" customHeight="1" x14ac:dyDescent="0.35">
      <c r="A315" s="4"/>
    </row>
    <row r="316" spans="1:1" ht="14.25" customHeight="1" x14ac:dyDescent="0.35">
      <c r="A316" s="4"/>
    </row>
    <row r="317" spans="1:1" ht="14.25" customHeight="1" x14ac:dyDescent="0.35">
      <c r="A317" s="4"/>
    </row>
    <row r="318" spans="1:1" ht="14.25" customHeight="1" x14ac:dyDescent="0.35">
      <c r="A318" s="4"/>
    </row>
    <row r="319" spans="1:1" ht="14.25" customHeight="1" x14ac:dyDescent="0.35">
      <c r="A319" s="4"/>
    </row>
    <row r="320" spans="1:1" ht="14.25" customHeight="1" x14ac:dyDescent="0.35">
      <c r="A320" s="4"/>
    </row>
    <row r="321" spans="1:1" ht="14.25" customHeight="1" x14ac:dyDescent="0.35">
      <c r="A321" s="4"/>
    </row>
    <row r="322" spans="1:1" ht="14.25" customHeight="1" x14ac:dyDescent="0.35">
      <c r="A322" s="4"/>
    </row>
    <row r="323" spans="1:1" ht="14.25" customHeight="1" x14ac:dyDescent="0.35">
      <c r="A323" s="4"/>
    </row>
    <row r="324" spans="1:1" ht="14.25" customHeight="1" x14ac:dyDescent="0.35">
      <c r="A324" s="4"/>
    </row>
    <row r="325" spans="1:1" ht="14.25" customHeight="1" x14ac:dyDescent="0.35">
      <c r="A325" s="4"/>
    </row>
    <row r="326" spans="1:1" ht="14.25" customHeight="1" x14ac:dyDescent="0.35">
      <c r="A326" s="4"/>
    </row>
    <row r="327" spans="1:1" ht="14.25" customHeight="1" x14ac:dyDescent="0.35">
      <c r="A327" s="4"/>
    </row>
    <row r="328" spans="1:1" ht="14.25" customHeight="1" x14ac:dyDescent="0.35">
      <c r="A328" s="4"/>
    </row>
    <row r="329" spans="1:1" ht="14.25" customHeight="1" x14ac:dyDescent="0.35">
      <c r="A329" s="4"/>
    </row>
    <row r="330" spans="1:1" ht="14.25" customHeight="1" x14ac:dyDescent="0.35">
      <c r="A330" s="4"/>
    </row>
    <row r="331" spans="1:1" ht="14.25" customHeight="1" x14ac:dyDescent="0.35">
      <c r="A331" s="4"/>
    </row>
    <row r="332" spans="1:1" ht="14.25" customHeight="1" x14ac:dyDescent="0.35">
      <c r="A332" s="4"/>
    </row>
    <row r="333" spans="1:1" ht="14.25" customHeight="1" x14ac:dyDescent="0.35">
      <c r="A333" s="4"/>
    </row>
    <row r="334" spans="1:1" ht="14.25" customHeight="1" x14ac:dyDescent="0.35">
      <c r="A334" s="4"/>
    </row>
    <row r="335" spans="1:1" ht="14.25" customHeight="1" x14ac:dyDescent="0.35">
      <c r="A335" s="4"/>
    </row>
    <row r="336" spans="1:1" ht="14.25" customHeight="1" x14ac:dyDescent="0.35">
      <c r="A336" s="4"/>
    </row>
    <row r="337" spans="1:1" ht="14.25" customHeight="1" x14ac:dyDescent="0.35">
      <c r="A337" s="4"/>
    </row>
    <row r="338" spans="1:1" ht="14.25" customHeight="1" x14ac:dyDescent="0.35">
      <c r="A338" s="4"/>
    </row>
    <row r="339" spans="1:1" ht="14.25" customHeight="1" x14ac:dyDescent="0.35">
      <c r="A339" s="4"/>
    </row>
    <row r="340" spans="1:1" ht="14.25" customHeight="1" x14ac:dyDescent="0.35">
      <c r="A340" s="4"/>
    </row>
    <row r="341" spans="1:1" ht="14.25" customHeight="1" x14ac:dyDescent="0.35">
      <c r="A341" s="4"/>
    </row>
    <row r="342" spans="1:1" ht="14.25" customHeight="1" x14ac:dyDescent="0.35">
      <c r="A342" s="4"/>
    </row>
    <row r="343" spans="1:1" ht="14.25" customHeight="1" x14ac:dyDescent="0.35">
      <c r="A343" s="4"/>
    </row>
    <row r="344" spans="1:1" ht="14.25" customHeight="1" x14ac:dyDescent="0.35">
      <c r="A344" s="4"/>
    </row>
    <row r="345" spans="1:1" ht="14.25" customHeight="1" x14ac:dyDescent="0.35">
      <c r="A345" s="4"/>
    </row>
    <row r="346" spans="1:1" ht="14.25" customHeight="1" x14ac:dyDescent="0.35">
      <c r="A346" s="4"/>
    </row>
    <row r="347" spans="1:1" ht="14.25" customHeight="1" x14ac:dyDescent="0.35">
      <c r="A347" s="4"/>
    </row>
    <row r="348" spans="1:1" ht="14.25" customHeight="1" x14ac:dyDescent="0.35">
      <c r="A348" s="4"/>
    </row>
    <row r="349" spans="1:1" ht="14.25" customHeight="1" x14ac:dyDescent="0.35">
      <c r="A349" s="4"/>
    </row>
    <row r="350" spans="1:1" ht="14.25" customHeight="1" x14ac:dyDescent="0.35">
      <c r="A350" s="4"/>
    </row>
    <row r="351" spans="1:1" ht="14.25" customHeight="1" x14ac:dyDescent="0.35">
      <c r="A351" s="4"/>
    </row>
    <row r="352" spans="1:1" ht="14.25" customHeight="1" x14ac:dyDescent="0.35">
      <c r="A352" s="4"/>
    </row>
    <row r="353" spans="1:1" ht="14.25" customHeight="1" x14ac:dyDescent="0.35">
      <c r="A353" s="4"/>
    </row>
    <row r="354" spans="1:1" ht="14.25" customHeight="1" x14ac:dyDescent="0.35">
      <c r="A354" s="4"/>
    </row>
    <row r="355" spans="1:1" ht="14.25" customHeight="1" x14ac:dyDescent="0.35">
      <c r="A355" s="4"/>
    </row>
    <row r="356" spans="1:1" ht="14.25" customHeight="1" x14ac:dyDescent="0.35">
      <c r="A356" s="4"/>
    </row>
    <row r="357" spans="1:1" ht="14.25" customHeight="1" x14ac:dyDescent="0.35">
      <c r="A357" s="4"/>
    </row>
    <row r="358" spans="1:1" ht="14.25" customHeight="1" x14ac:dyDescent="0.35">
      <c r="A358" s="4"/>
    </row>
    <row r="359" spans="1:1" ht="14.25" customHeight="1" x14ac:dyDescent="0.35">
      <c r="A359" s="4"/>
    </row>
    <row r="360" spans="1:1" ht="14.25" customHeight="1" x14ac:dyDescent="0.35">
      <c r="A360" s="4"/>
    </row>
    <row r="361" spans="1:1" ht="14.25" customHeight="1" x14ac:dyDescent="0.35">
      <c r="A361" s="4"/>
    </row>
    <row r="362" spans="1:1" ht="14.25" customHeight="1" x14ac:dyDescent="0.35">
      <c r="A362" s="4"/>
    </row>
    <row r="363" spans="1:1" ht="14.25" customHeight="1" x14ac:dyDescent="0.35">
      <c r="A363" s="4"/>
    </row>
    <row r="364" spans="1:1" ht="14.25" customHeight="1" x14ac:dyDescent="0.35">
      <c r="A364" s="4"/>
    </row>
    <row r="365" spans="1:1" ht="14.25" customHeight="1" x14ac:dyDescent="0.35">
      <c r="A365" s="4"/>
    </row>
    <row r="366" spans="1:1" ht="14.25" customHeight="1" x14ac:dyDescent="0.35">
      <c r="A366" s="4"/>
    </row>
    <row r="367" spans="1:1" ht="14.25" customHeight="1" x14ac:dyDescent="0.35">
      <c r="A367" s="4"/>
    </row>
    <row r="368" spans="1:1" ht="14.25" customHeight="1" x14ac:dyDescent="0.35">
      <c r="A368" s="4"/>
    </row>
    <row r="369" spans="1:1" ht="14.25" customHeight="1" x14ac:dyDescent="0.35">
      <c r="A369" s="4"/>
    </row>
    <row r="370" spans="1:1" ht="14.25" customHeight="1" x14ac:dyDescent="0.35">
      <c r="A370" s="4"/>
    </row>
    <row r="371" spans="1:1" ht="14.25" customHeight="1" x14ac:dyDescent="0.35">
      <c r="A371" s="4"/>
    </row>
    <row r="372" spans="1:1" ht="14.25" customHeight="1" x14ac:dyDescent="0.35">
      <c r="A372" s="4"/>
    </row>
    <row r="373" spans="1:1" ht="14.25" customHeight="1" x14ac:dyDescent="0.35">
      <c r="A373" s="4"/>
    </row>
    <row r="374" spans="1:1" ht="14.25" customHeight="1" x14ac:dyDescent="0.35">
      <c r="A374" s="4"/>
    </row>
    <row r="375" spans="1:1" ht="14.25" customHeight="1" x14ac:dyDescent="0.35">
      <c r="A375" s="4"/>
    </row>
    <row r="376" spans="1:1" ht="14.25" customHeight="1" x14ac:dyDescent="0.35">
      <c r="A376" s="4"/>
    </row>
    <row r="377" spans="1:1" ht="14.25" customHeight="1" x14ac:dyDescent="0.35">
      <c r="A377" s="4"/>
    </row>
    <row r="378" spans="1:1" ht="14.25" customHeight="1" x14ac:dyDescent="0.35">
      <c r="A378" s="4"/>
    </row>
    <row r="379" spans="1:1" ht="14.25" customHeight="1" x14ac:dyDescent="0.35">
      <c r="A379" s="4"/>
    </row>
    <row r="380" spans="1:1" ht="14.25" customHeight="1" x14ac:dyDescent="0.35">
      <c r="A380" s="4"/>
    </row>
    <row r="381" spans="1:1" ht="14.25" customHeight="1" x14ac:dyDescent="0.35">
      <c r="A381" s="4"/>
    </row>
    <row r="382" spans="1:1" ht="14.25" customHeight="1" x14ac:dyDescent="0.35">
      <c r="A382" s="4"/>
    </row>
    <row r="383" spans="1:1" ht="14.25" customHeight="1" x14ac:dyDescent="0.35">
      <c r="A383" s="4"/>
    </row>
    <row r="384" spans="1:1" ht="14.25" customHeight="1" x14ac:dyDescent="0.35">
      <c r="A384" s="4"/>
    </row>
    <row r="385" spans="1:1" ht="14.25" customHeight="1" x14ac:dyDescent="0.35">
      <c r="A385" s="4"/>
    </row>
    <row r="386" spans="1:1" ht="14.25" customHeight="1" x14ac:dyDescent="0.35">
      <c r="A386" s="4"/>
    </row>
    <row r="387" spans="1:1" ht="14.25" customHeight="1" x14ac:dyDescent="0.35">
      <c r="A387" s="4"/>
    </row>
    <row r="388" spans="1:1" ht="14.25" customHeight="1" x14ac:dyDescent="0.35">
      <c r="A388" s="4"/>
    </row>
    <row r="389" spans="1:1" ht="14.25" customHeight="1" x14ac:dyDescent="0.35">
      <c r="A389" s="4"/>
    </row>
    <row r="390" spans="1:1" ht="14.25" customHeight="1" x14ac:dyDescent="0.35">
      <c r="A390" s="4"/>
    </row>
    <row r="391" spans="1:1" ht="14.25" customHeight="1" x14ac:dyDescent="0.35">
      <c r="A391" s="4"/>
    </row>
    <row r="392" spans="1:1" ht="14.25" customHeight="1" x14ac:dyDescent="0.35">
      <c r="A392" s="4"/>
    </row>
    <row r="393" spans="1:1" ht="14.25" customHeight="1" x14ac:dyDescent="0.35">
      <c r="A393" s="4"/>
    </row>
    <row r="394" spans="1:1" ht="14.25" customHeight="1" x14ac:dyDescent="0.35">
      <c r="A394" s="4"/>
    </row>
    <row r="395" spans="1:1" ht="14.25" customHeight="1" x14ac:dyDescent="0.35">
      <c r="A395" s="4"/>
    </row>
    <row r="396" spans="1:1" ht="14.25" customHeight="1" x14ac:dyDescent="0.35">
      <c r="A396" s="4"/>
    </row>
    <row r="397" spans="1:1" ht="14.25" customHeight="1" x14ac:dyDescent="0.35">
      <c r="A397" s="4"/>
    </row>
    <row r="398" spans="1:1" ht="14.25" customHeight="1" x14ac:dyDescent="0.35">
      <c r="A398" s="4"/>
    </row>
    <row r="399" spans="1:1" ht="14.25" customHeight="1" x14ac:dyDescent="0.35">
      <c r="A399" s="4"/>
    </row>
    <row r="400" spans="1:1" ht="14.25" customHeight="1" x14ac:dyDescent="0.35">
      <c r="A400" s="4"/>
    </row>
    <row r="401" spans="1:1" ht="14.25" customHeight="1" x14ac:dyDescent="0.35">
      <c r="A401" s="4"/>
    </row>
    <row r="402" spans="1:1" ht="14.25" customHeight="1" x14ac:dyDescent="0.35">
      <c r="A402" s="4"/>
    </row>
    <row r="403" spans="1:1" ht="14.25" customHeight="1" x14ac:dyDescent="0.35">
      <c r="A403" s="4"/>
    </row>
    <row r="404" spans="1:1" ht="14.25" customHeight="1" x14ac:dyDescent="0.35">
      <c r="A404" s="4"/>
    </row>
    <row r="405" spans="1:1" ht="14.25" customHeight="1" x14ac:dyDescent="0.35">
      <c r="A405" s="4"/>
    </row>
    <row r="406" spans="1:1" ht="14.25" customHeight="1" x14ac:dyDescent="0.35">
      <c r="A406" s="4"/>
    </row>
    <row r="407" spans="1:1" ht="14.25" customHeight="1" x14ac:dyDescent="0.35">
      <c r="A407" s="4"/>
    </row>
    <row r="408" spans="1:1" ht="14.25" customHeight="1" x14ac:dyDescent="0.35">
      <c r="A408" s="4"/>
    </row>
    <row r="409" spans="1:1" ht="14.25" customHeight="1" x14ac:dyDescent="0.35">
      <c r="A409" s="4"/>
    </row>
    <row r="410" spans="1:1" ht="14.25" customHeight="1" x14ac:dyDescent="0.35">
      <c r="A410" s="4"/>
    </row>
    <row r="411" spans="1:1" ht="14.25" customHeight="1" x14ac:dyDescent="0.35">
      <c r="A411" s="4"/>
    </row>
    <row r="412" spans="1:1" ht="14.25" customHeight="1" x14ac:dyDescent="0.35">
      <c r="A412" s="4"/>
    </row>
    <row r="413" spans="1:1" ht="14.25" customHeight="1" x14ac:dyDescent="0.35">
      <c r="A413" s="4"/>
    </row>
    <row r="414" spans="1:1" ht="14.25" customHeight="1" x14ac:dyDescent="0.35">
      <c r="A414" s="4"/>
    </row>
    <row r="415" spans="1:1" ht="14.25" customHeight="1" x14ac:dyDescent="0.35">
      <c r="A415" s="4"/>
    </row>
    <row r="416" spans="1:1" ht="14.25" customHeight="1" x14ac:dyDescent="0.35">
      <c r="A416" s="4"/>
    </row>
    <row r="417" spans="1:1" ht="14.25" customHeight="1" x14ac:dyDescent="0.35">
      <c r="A417" s="4"/>
    </row>
    <row r="418" spans="1:1" ht="14.25" customHeight="1" x14ac:dyDescent="0.35">
      <c r="A418" s="4"/>
    </row>
    <row r="419" spans="1:1" ht="14.25" customHeight="1" x14ac:dyDescent="0.35">
      <c r="A419" s="4"/>
    </row>
    <row r="420" spans="1:1" ht="14.25" customHeight="1" x14ac:dyDescent="0.35">
      <c r="A420" s="4"/>
    </row>
    <row r="421" spans="1:1" ht="14.25" customHeight="1" x14ac:dyDescent="0.35">
      <c r="A421" s="4"/>
    </row>
    <row r="422" spans="1:1" ht="14.25" customHeight="1" x14ac:dyDescent="0.35">
      <c r="A422" s="4"/>
    </row>
    <row r="423" spans="1:1" ht="14.25" customHeight="1" x14ac:dyDescent="0.35">
      <c r="A423" s="4"/>
    </row>
    <row r="424" spans="1:1" ht="14.25" customHeight="1" x14ac:dyDescent="0.35">
      <c r="A424" s="4"/>
    </row>
    <row r="425" spans="1:1" ht="14.25" customHeight="1" x14ac:dyDescent="0.35">
      <c r="A425" s="4"/>
    </row>
    <row r="426" spans="1:1" ht="14.25" customHeight="1" x14ac:dyDescent="0.35">
      <c r="A426" s="4"/>
    </row>
    <row r="427" spans="1:1" ht="14.25" customHeight="1" x14ac:dyDescent="0.35">
      <c r="A427" s="4"/>
    </row>
    <row r="428" spans="1:1" ht="14.25" customHeight="1" x14ac:dyDescent="0.35">
      <c r="A428" s="4"/>
    </row>
    <row r="429" spans="1:1" ht="14.25" customHeight="1" x14ac:dyDescent="0.35">
      <c r="A429" s="4"/>
    </row>
    <row r="430" spans="1:1" ht="14.25" customHeight="1" x14ac:dyDescent="0.35">
      <c r="A430" s="4"/>
    </row>
    <row r="431" spans="1:1" ht="14.25" customHeight="1" x14ac:dyDescent="0.35">
      <c r="A431" s="4"/>
    </row>
    <row r="432" spans="1:1" ht="14.25" customHeight="1" x14ac:dyDescent="0.35">
      <c r="A432" s="4"/>
    </row>
    <row r="433" spans="1:1" ht="14.25" customHeight="1" x14ac:dyDescent="0.35">
      <c r="A433" s="4"/>
    </row>
    <row r="434" spans="1:1" ht="14.25" customHeight="1" x14ac:dyDescent="0.35">
      <c r="A434" s="4"/>
    </row>
    <row r="435" spans="1:1" ht="14.25" customHeight="1" x14ac:dyDescent="0.35">
      <c r="A435" s="4"/>
    </row>
    <row r="436" spans="1:1" ht="14.25" customHeight="1" x14ac:dyDescent="0.35">
      <c r="A436" s="4"/>
    </row>
    <row r="437" spans="1:1" ht="14.25" customHeight="1" x14ac:dyDescent="0.35">
      <c r="A437" s="4"/>
    </row>
    <row r="438" spans="1:1" ht="14.25" customHeight="1" x14ac:dyDescent="0.35">
      <c r="A438" s="4"/>
    </row>
    <row r="439" spans="1:1" ht="14.25" customHeight="1" x14ac:dyDescent="0.35">
      <c r="A439" s="4"/>
    </row>
    <row r="440" spans="1:1" ht="14.25" customHeight="1" x14ac:dyDescent="0.35">
      <c r="A440" s="4"/>
    </row>
    <row r="441" spans="1:1" ht="14.25" customHeight="1" x14ac:dyDescent="0.35">
      <c r="A441" s="4"/>
    </row>
    <row r="442" spans="1:1" ht="14.25" customHeight="1" x14ac:dyDescent="0.35">
      <c r="A442" s="4"/>
    </row>
    <row r="443" spans="1:1" ht="14.25" customHeight="1" x14ac:dyDescent="0.35">
      <c r="A443" s="4"/>
    </row>
    <row r="444" spans="1:1" ht="14.25" customHeight="1" x14ac:dyDescent="0.35">
      <c r="A444" s="4"/>
    </row>
    <row r="445" spans="1:1" ht="14.25" customHeight="1" x14ac:dyDescent="0.35">
      <c r="A445" s="4"/>
    </row>
    <row r="446" spans="1:1" ht="14.25" customHeight="1" x14ac:dyDescent="0.35">
      <c r="A446" s="4"/>
    </row>
    <row r="447" spans="1:1" ht="14.25" customHeight="1" x14ac:dyDescent="0.35">
      <c r="A447" s="4"/>
    </row>
    <row r="448" spans="1:1" ht="14.25" customHeight="1" x14ac:dyDescent="0.35">
      <c r="A448" s="4"/>
    </row>
    <row r="449" spans="1:1" ht="14.25" customHeight="1" x14ac:dyDescent="0.35">
      <c r="A449" s="4"/>
    </row>
    <row r="450" spans="1:1" ht="14.25" customHeight="1" x14ac:dyDescent="0.35">
      <c r="A450" s="4"/>
    </row>
    <row r="451" spans="1:1" ht="14.25" customHeight="1" x14ac:dyDescent="0.35">
      <c r="A451" s="4"/>
    </row>
    <row r="452" spans="1:1" ht="14.25" customHeight="1" x14ac:dyDescent="0.35">
      <c r="A452" s="4"/>
    </row>
    <row r="453" spans="1:1" ht="14.25" customHeight="1" x14ac:dyDescent="0.35">
      <c r="A453" s="4"/>
    </row>
    <row r="454" spans="1:1" ht="14.25" customHeight="1" x14ac:dyDescent="0.35">
      <c r="A454" s="4"/>
    </row>
    <row r="455" spans="1:1" ht="14.25" customHeight="1" x14ac:dyDescent="0.35">
      <c r="A455" s="4"/>
    </row>
    <row r="456" spans="1:1" ht="14.25" customHeight="1" x14ac:dyDescent="0.35">
      <c r="A456" s="4"/>
    </row>
    <row r="457" spans="1:1" ht="14.25" customHeight="1" x14ac:dyDescent="0.35">
      <c r="A457" s="4"/>
    </row>
    <row r="458" spans="1:1" ht="14.25" customHeight="1" x14ac:dyDescent="0.35">
      <c r="A458" s="4"/>
    </row>
    <row r="459" spans="1:1" ht="14.25" customHeight="1" x14ac:dyDescent="0.35">
      <c r="A459" s="4"/>
    </row>
    <row r="460" spans="1:1" ht="14.25" customHeight="1" x14ac:dyDescent="0.35">
      <c r="A460" s="4"/>
    </row>
    <row r="461" spans="1:1" ht="14.25" customHeight="1" x14ac:dyDescent="0.35">
      <c r="A461" s="4"/>
    </row>
    <row r="462" spans="1:1" ht="14.25" customHeight="1" x14ac:dyDescent="0.35">
      <c r="A462" s="4"/>
    </row>
    <row r="463" spans="1:1" ht="14.25" customHeight="1" x14ac:dyDescent="0.35">
      <c r="A463" s="4"/>
    </row>
    <row r="464" spans="1:1" ht="14.25" customHeight="1" x14ac:dyDescent="0.35">
      <c r="A464" s="4"/>
    </row>
    <row r="465" spans="1:1" ht="14.25" customHeight="1" x14ac:dyDescent="0.35">
      <c r="A465" s="4"/>
    </row>
    <row r="466" spans="1:1" ht="14.25" customHeight="1" x14ac:dyDescent="0.35">
      <c r="A466" s="4"/>
    </row>
    <row r="467" spans="1:1" ht="14.25" customHeight="1" x14ac:dyDescent="0.35">
      <c r="A467" s="4"/>
    </row>
    <row r="468" spans="1:1" ht="14.25" customHeight="1" x14ac:dyDescent="0.35">
      <c r="A468" s="4"/>
    </row>
    <row r="469" spans="1:1" ht="14.25" customHeight="1" x14ac:dyDescent="0.35">
      <c r="A469" s="4"/>
    </row>
    <row r="470" spans="1:1" ht="14.25" customHeight="1" x14ac:dyDescent="0.35">
      <c r="A470" s="4"/>
    </row>
    <row r="471" spans="1:1" ht="14.25" customHeight="1" x14ac:dyDescent="0.35">
      <c r="A471" s="4"/>
    </row>
    <row r="472" spans="1:1" ht="14.25" customHeight="1" x14ac:dyDescent="0.35">
      <c r="A472" s="4"/>
    </row>
    <row r="473" spans="1:1" ht="14.25" customHeight="1" x14ac:dyDescent="0.35">
      <c r="A473" s="4"/>
    </row>
    <row r="474" spans="1:1" ht="14.25" customHeight="1" x14ac:dyDescent="0.35">
      <c r="A474" s="4"/>
    </row>
    <row r="475" spans="1:1" ht="14.25" customHeight="1" x14ac:dyDescent="0.35">
      <c r="A475" s="4"/>
    </row>
    <row r="476" spans="1:1" ht="14.25" customHeight="1" x14ac:dyDescent="0.35">
      <c r="A476" s="4"/>
    </row>
    <row r="477" spans="1:1" ht="14.25" customHeight="1" x14ac:dyDescent="0.35">
      <c r="A477" s="4"/>
    </row>
    <row r="478" spans="1:1" ht="14.25" customHeight="1" x14ac:dyDescent="0.35">
      <c r="A478" s="4"/>
    </row>
    <row r="479" spans="1:1" ht="14.25" customHeight="1" x14ac:dyDescent="0.35">
      <c r="A479" s="4"/>
    </row>
    <row r="480" spans="1:1" ht="14.25" customHeight="1" x14ac:dyDescent="0.35">
      <c r="A480" s="4"/>
    </row>
    <row r="481" spans="1:1" ht="14.25" customHeight="1" x14ac:dyDescent="0.35">
      <c r="A481" s="4"/>
    </row>
    <row r="482" spans="1:1" ht="14.25" customHeight="1" x14ac:dyDescent="0.35">
      <c r="A482" s="4"/>
    </row>
    <row r="483" spans="1:1" ht="14.25" customHeight="1" x14ac:dyDescent="0.35">
      <c r="A483" s="4"/>
    </row>
    <row r="484" spans="1:1" ht="14.25" customHeight="1" x14ac:dyDescent="0.35">
      <c r="A484" s="4"/>
    </row>
    <row r="485" spans="1:1" ht="14.25" customHeight="1" x14ac:dyDescent="0.35">
      <c r="A485" s="4"/>
    </row>
    <row r="486" spans="1:1" ht="14.25" customHeight="1" x14ac:dyDescent="0.35">
      <c r="A486" s="4"/>
    </row>
    <row r="487" spans="1:1" ht="14.25" customHeight="1" x14ac:dyDescent="0.35">
      <c r="A487" s="4"/>
    </row>
    <row r="488" spans="1:1" ht="14.25" customHeight="1" x14ac:dyDescent="0.35">
      <c r="A488" s="4"/>
    </row>
    <row r="489" spans="1:1" ht="14.25" customHeight="1" x14ac:dyDescent="0.35">
      <c r="A489" s="4"/>
    </row>
    <row r="490" spans="1:1" ht="14.25" customHeight="1" x14ac:dyDescent="0.35">
      <c r="A490" s="4"/>
    </row>
    <row r="491" spans="1:1" ht="14.25" customHeight="1" x14ac:dyDescent="0.35">
      <c r="A491" s="4"/>
    </row>
    <row r="492" spans="1:1" ht="14.25" customHeight="1" x14ac:dyDescent="0.35">
      <c r="A492" s="4"/>
    </row>
    <row r="493" spans="1:1" ht="14.25" customHeight="1" x14ac:dyDescent="0.35">
      <c r="A493" s="4"/>
    </row>
    <row r="494" spans="1:1" ht="14.25" customHeight="1" x14ac:dyDescent="0.35">
      <c r="A494" s="4"/>
    </row>
    <row r="495" spans="1:1" ht="14.25" customHeight="1" x14ac:dyDescent="0.35">
      <c r="A495" s="4"/>
    </row>
    <row r="496" spans="1:1" ht="14.25" customHeight="1" x14ac:dyDescent="0.35">
      <c r="A496" s="4"/>
    </row>
    <row r="497" spans="1:1" ht="14.25" customHeight="1" x14ac:dyDescent="0.35">
      <c r="A497" s="4"/>
    </row>
    <row r="498" spans="1:1" ht="14.25" customHeight="1" x14ac:dyDescent="0.35">
      <c r="A498" s="4"/>
    </row>
    <row r="499" spans="1:1" ht="14.25" customHeight="1" x14ac:dyDescent="0.35">
      <c r="A499" s="4"/>
    </row>
    <row r="500" spans="1:1" ht="14.25" customHeight="1" x14ac:dyDescent="0.35">
      <c r="A500" s="4"/>
    </row>
    <row r="501" spans="1:1" ht="14.25" customHeight="1" x14ac:dyDescent="0.35">
      <c r="A501" s="4"/>
    </row>
    <row r="502" spans="1:1" ht="14.25" customHeight="1" x14ac:dyDescent="0.35">
      <c r="A502" s="4"/>
    </row>
    <row r="503" spans="1:1" ht="14.25" customHeight="1" x14ac:dyDescent="0.35">
      <c r="A503" s="4"/>
    </row>
    <row r="504" spans="1:1" ht="14.25" customHeight="1" x14ac:dyDescent="0.35">
      <c r="A504" s="4"/>
    </row>
    <row r="505" spans="1:1" ht="14.25" customHeight="1" x14ac:dyDescent="0.35">
      <c r="A505" s="4"/>
    </row>
    <row r="506" spans="1:1" ht="14.25" customHeight="1" x14ac:dyDescent="0.35">
      <c r="A506" s="4"/>
    </row>
    <row r="507" spans="1:1" ht="14.25" customHeight="1" x14ac:dyDescent="0.35">
      <c r="A507" s="4"/>
    </row>
    <row r="508" spans="1:1" ht="14.25" customHeight="1" x14ac:dyDescent="0.35">
      <c r="A508" s="4"/>
    </row>
    <row r="509" spans="1:1" ht="14.25" customHeight="1" x14ac:dyDescent="0.35">
      <c r="A509" s="4"/>
    </row>
    <row r="510" spans="1:1" ht="14.25" customHeight="1" x14ac:dyDescent="0.35">
      <c r="A510" s="4"/>
    </row>
    <row r="511" spans="1:1" ht="14.25" customHeight="1" x14ac:dyDescent="0.35">
      <c r="A511" s="4"/>
    </row>
    <row r="512" spans="1:1" ht="14.25" customHeight="1" x14ac:dyDescent="0.35">
      <c r="A512" s="4"/>
    </row>
    <row r="513" spans="1:1" ht="14.25" customHeight="1" x14ac:dyDescent="0.35">
      <c r="A513" s="4"/>
    </row>
    <row r="514" spans="1:1" ht="14.25" customHeight="1" x14ac:dyDescent="0.35">
      <c r="A514" s="4"/>
    </row>
    <row r="515" spans="1:1" ht="14.25" customHeight="1" x14ac:dyDescent="0.35">
      <c r="A515" s="4"/>
    </row>
    <row r="516" spans="1:1" ht="14.25" customHeight="1" x14ac:dyDescent="0.35">
      <c r="A516" s="4"/>
    </row>
    <row r="517" spans="1:1" ht="14.25" customHeight="1" x14ac:dyDescent="0.35">
      <c r="A517" s="4"/>
    </row>
    <row r="518" spans="1:1" ht="14.25" customHeight="1" x14ac:dyDescent="0.35">
      <c r="A518" s="4"/>
    </row>
    <row r="519" spans="1:1" ht="14.25" customHeight="1" x14ac:dyDescent="0.35">
      <c r="A519" s="4"/>
    </row>
    <row r="520" spans="1:1" ht="14.25" customHeight="1" x14ac:dyDescent="0.35">
      <c r="A520" s="4"/>
    </row>
    <row r="521" spans="1:1" ht="14.25" customHeight="1" x14ac:dyDescent="0.35">
      <c r="A521" s="4"/>
    </row>
    <row r="522" spans="1:1" ht="14.25" customHeight="1" x14ac:dyDescent="0.35">
      <c r="A522" s="4"/>
    </row>
    <row r="523" spans="1:1" ht="14.25" customHeight="1" x14ac:dyDescent="0.35">
      <c r="A523" s="4"/>
    </row>
    <row r="524" spans="1:1" ht="14.25" customHeight="1" x14ac:dyDescent="0.35">
      <c r="A524" s="4"/>
    </row>
    <row r="525" spans="1:1" ht="14.25" customHeight="1" x14ac:dyDescent="0.35">
      <c r="A525" s="4"/>
    </row>
    <row r="526" spans="1:1" ht="14.25" customHeight="1" x14ac:dyDescent="0.35">
      <c r="A526" s="4"/>
    </row>
    <row r="527" spans="1:1" ht="14.25" customHeight="1" x14ac:dyDescent="0.35">
      <c r="A527" s="4"/>
    </row>
    <row r="528" spans="1:1" ht="14.25" customHeight="1" x14ac:dyDescent="0.35">
      <c r="A528" s="4"/>
    </row>
    <row r="529" spans="1:1" ht="14.25" customHeight="1" x14ac:dyDescent="0.35">
      <c r="A529" s="4"/>
    </row>
    <row r="530" spans="1:1" ht="14.25" customHeight="1" x14ac:dyDescent="0.35">
      <c r="A530" s="4"/>
    </row>
    <row r="531" spans="1:1" ht="14.25" customHeight="1" x14ac:dyDescent="0.35">
      <c r="A531" s="4"/>
    </row>
    <row r="532" spans="1:1" ht="14.25" customHeight="1" x14ac:dyDescent="0.35">
      <c r="A532" s="4"/>
    </row>
    <row r="533" spans="1:1" ht="14.25" customHeight="1" x14ac:dyDescent="0.35">
      <c r="A533" s="4"/>
    </row>
    <row r="534" spans="1:1" ht="14.25" customHeight="1" x14ac:dyDescent="0.35">
      <c r="A534" s="4"/>
    </row>
    <row r="535" spans="1:1" ht="14.25" customHeight="1" x14ac:dyDescent="0.35">
      <c r="A535" s="4"/>
    </row>
    <row r="536" spans="1:1" ht="14.25" customHeight="1" x14ac:dyDescent="0.35">
      <c r="A536" s="4"/>
    </row>
    <row r="537" spans="1:1" ht="14.25" customHeight="1" x14ac:dyDescent="0.35">
      <c r="A537" s="4"/>
    </row>
    <row r="538" spans="1:1" ht="14.25" customHeight="1" x14ac:dyDescent="0.35">
      <c r="A538" s="4"/>
    </row>
    <row r="539" spans="1:1" ht="14.25" customHeight="1" x14ac:dyDescent="0.35">
      <c r="A539" s="4"/>
    </row>
    <row r="540" spans="1:1" ht="14.25" customHeight="1" x14ac:dyDescent="0.35">
      <c r="A540" s="4"/>
    </row>
    <row r="541" spans="1:1" ht="14.25" customHeight="1" x14ac:dyDescent="0.35">
      <c r="A541" s="4"/>
    </row>
    <row r="542" spans="1:1" ht="14.25" customHeight="1" x14ac:dyDescent="0.35">
      <c r="A542" s="4"/>
    </row>
    <row r="543" spans="1:1" ht="14.25" customHeight="1" x14ac:dyDescent="0.35">
      <c r="A543" s="4"/>
    </row>
    <row r="544" spans="1:1" ht="14.25" customHeight="1" x14ac:dyDescent="0.35">
      <c r="A544" s="4"/>
    </row>
    <row r="545" spans="1:1" ht="14.25" customHeight="1" x14ac:dyDescent="0.35">
      <c r="A545" s="4"/>
    </row>
    <row r="546" spans="1:1" ht="14.25" customHeight="1" x14ac:dyDescent="0.35">
      <c r="A546" s="4"/>
    </row>
    <row r="547" spans="1:1" ht="14.25" customHeight="1" x14ac:dyDescent="0.35">
      <c r="A547" s="4"/>
    </row>
    <row r="548" spans="1:1" ht="14.25" customHeight="1" x14ac:dyDescent="0.35">
      <c r="A548" s="4"/>
    </row>
    <row r="549" spans="1:1" ht="14.25" customHeight="1" x14ac:dyDescent="0.35">
      <c r="A549" s="4"/>
    </row>
    <row r="550" spans="1:1" ht="14.25" customHeight="1" x14ac:dyDescent="0.35">
      <c r="A550" s="4"/>
    </row>
    <row r="551" spans="1:1" ht="14.25" customHeight="1" x14ac:dyDescent="0.35">
      <c r="A551" s="4"/>
    </row>
    <row r="552" spans="1:1" ht="14.25" customHeight="1" x14ac:dyDescent="0.35">
      <c r="A552" s="4"/>
    </row>
    <row r="553" spans="1:1" ht="14.25" customHeight="1" x14ac:dyDescent="0.35">
      <c r="A553" s="4"/>
    </row>
    <row r="554" spans="1:1" ht="14.25" customHeight="1" x14ac:dyDescent="0.35">
      <c r="A554" s="4"/>
    </row>
    <row r="555" spans="1:1" ht="14.25" customHeight="1" x14ac:dyDescent="0.35">
      <c r="A555" s="4"/>
    </row>
    <row r="556" spans="1:1" ht="14.25" customHeight="1" x14ac:dyDescent="0.35">
      <c r="A556" s="4"/>
    </row>
    <row r="557" spans="1:1" ht="14.25" customHeight="1" x14ac:dyDescent="0.35">
      <c r="A557" s="4"/>
    </row>
    <row r="558" spans="1:1" ht="14.25" customHeight="1" x14ac:dyDescent="0.35">
      <c r="A558" s="4"/>
    </row>
    <row r="559" spans="1:1" ht="14.25" customHeight="1" x14ac:dyDescent="0.35">
      <c r="A559" s="4"/>
    </row>
    <row r="560" spans="1:1" ht="14.25" customHeight="1" x14ac:dyDescent="0.35">
      <c r="A560" s="4"/>
    </row>
    <row r="561" spans="1:1" ht="14.25" customHeight="1" x14ac:dyDescent="0.35">
      <c r="A561" s="4"/>
    </row>
    <row r="562" spans="1:1" ht="14.25" customHeight="1" x14ac:dyDescent="0.35">
      <c r="A562" s="4"/>
    </row>
    <row r="563" spans="1:1" ht="14.25" customHeight="1" x14ac:dyDescent="0.35">
      <c r="A563" s="4"/>
    </row>
    <row r="564" spans="1:1" ht="14.25" customHeight="1" x14ac:dyDescent="0.35">
      <c r="A564" s="4"/>
    </row>
    <row r="565" spans="1:1" ht="14.25" customHeight="1" x14ac:dyDescent="0.35">
      <c r="A565" s="4"/>
    </row>
    <row r="566" spans="1:1" ht="14.25" customHeight="1" x14ac:dyDescent="0.35">
      <c r="A566" s="4"/>
    </row>
    <row r="567" spans="1:1" ht="14.25" customHeight="1" x14ac:dyDescent="0.35">
      <c r="A567" s="4"/>
    </row>
    <row r="568" spans="1:1" ht="14.25" customHeight="1" x14ac:dyDescent="0.35">
      <c r="A568" s="4"/>
    </row>
    <row r="569" spans="1:1" ht="14.25" customHeight="1" x14ac:dyDescent="0.35">
      <c r="A569" s="4"/>
    </row>
    <row r="570" spans="1:1" ht="14.25" customHeight="1" x14ac:dyDescent="0.35">
      <c r="A570" s="4"/>
    </row>
    <row r="571" spans="1:1" ht="14.25" customHeight="1" x14ac:dyDescent="0.35">
      <c r="A571" s="4"/>
    </row>
    <row r="572" spans="1:1" ht="14.25" customHeight="1" x14ac:dyDescent="0.35">
      <c r="A572" s="4"/>
    </row>
    <row r="573" spans="1:1" ht="14.25" customHeight="1" x14ac:dyDescent="0.35">
      <c r="A573" s="4"/>
    </row>
    <row r="574" spans="1:1" ht="14.25" customHeight="1" x14ac:dyDescent="0.35">
      <c r="A574" s="4"/>
    </row>
    <row r="575" spans="1:1" ht="14.25" customHeight="1" x14ac:dyDescent="0.35">
      <c r="A575" s="4"/>
    </row>
    <row r="576" spans="1:1" ht="14.25" customHeight="1" x14ac:dyDescent="0.35">
      <c r="A576" s="4"/>
    </row>
    <row r="577" spans="1:1" ht="14.25" customHeight="1" x14ac:dyDescent="0.35">
      <c r="A577" s="4"/>
    </row>
    <row r="578" spans="1:1" ht="14.25" customHeight="1" x14ac:dyDescent="0.35">
      <c r="A578" s="4"/>
    </row>
    <row r="579" spans="1:1" ht="14.25" customHeight="1" x14ac:dyDescent="0.35">
      <c r="A579" s="4"/>
    </row>
    <row r="580" spans="1:1" ht="14.25" customHeight="1" x14ac:dyDescent="0.35">
      <c r="A580" s="4"/>
    </row>
    <row r="581" spans="1:1" ht="14.25" customHeight="1" x14ac:dyDescent="0.35">
      <c r="A581" s="4"/>
    </row>
    <row r="582" spans="1:1" ht="14.25" customHeight="1" x14ac:dyDescent="0.35">
      <c r="A582" s="4"/>
    </row>
    <row r="583" spans="1:1" ht="14.25" customHeight="1" x14ac:dyDescent="0.35">
      <c r="A583" s="4"/>
    </row>
    <row r="584" spans="1:1" ht="14.25" customHeight="1" x14ac:dyDescent="0.35">
      <c r="A584" s="4"/>
    </row>
    <row r="585" spans="1:1" ht="14.25" customHeight="1" x14ac:dyDescent="0.35">
      <c r="A585" s="4"/>
    </row>
    <row r="586" spans="1:1" ht="14.25" customHeight="1" x14ac:dyDescent="0.35">
      <c r="A586" s="4"/>
    </row>
    <row r="587" spans="1:1" ht="14.25" customHeight="1" x14ac:dyDescent="0.35">
      <c r="A587" s="4"/>
    </row>
    <row r="588" spans="1:1" ht="14.25" customHeight="1" x14ac:dyDescent="0.35">
      <c r="A588" s="4"/>
    </row>
    <row r="589" spans="1:1" ht="14.25" customHeight="1" x14ac:dyDescent="0.35">
      <c r="A589" s="4"/>
    </row>
    <row r="590" spans="1:1" ht="14.25" customHeight="1" x14ac:dyDescent="0.35">
      <c r="A590" s="4"/>
    </row>
    <row r="591" spans="1:1" ht="14.25" customHeight="1" x14ac:dyDescent="0.35">
      <c r="A591" s="4"/>
    </row>
    <row r="592" spans="1:1" ht="14.25" customHeight="1" x14ac:dyDescent="0.35">
      <c r="A592" s="4"/>
    </row>
    <row r="593" spans="1:1" ht="14.25" customHeight="1" x14ac:dyDescent="0.35">
      <c r="A593" s="4"/>
    </row>
    <row r="594" spans="1:1" ht="14.25" customHeight="1" x14ac:dyDescent="0.35">
      <c r="A594" s="4"/>
    </row>
    <row r="595" spans="1:1" ht="14.25" customHeight="1" x14ac:dyDescent="0.35">
      <c r="A595" s="4"/>
    </row>
    <row r="596" spans="1:1" ht="14.25" customHeight="1" x14ac:dyDescent="0.35">
      <c r="A596" s="4"/>
    </row>
    <row r="597" spans="1:1" ht="14.25" customHeight="1" x14ac:dyDescent="0.35">
      <c r="A597" s="4"/>
    </row>
    <row r="598" spans="1:1" ht="14.25" customHeight="1" x14ac:dyDescent="0.35">
      <c r="A598" s="4"/>
    </row>
    <row r="599" spans="1:1" ht="14.25" customHeight="1" x14ac:dyDescent="0.35">
      <c r="A599" s="4"/>
    </row>
    <row r="600" spans="1:1" ht="14.25" customHeight="1" x14ac:dyDescent="0.35">
      <c r="A600" s="4"/>
    </row>
    <row r="601" spans="1:1" ht="14.25" customHeight="1" x14ac:dyDescent="0.35">
      <c r="A601" s="4"/>
    </row>
    <row r="602" spans="1:1" ht="14.25" customHeight="1" x14ac:dyDescent="0.35">
      <c r="A602" s="4"/>
    </row>
    <row r="603" spans="1:1" ht="14.25" customHeight="1" x14ac:dyDescent="0.35">
      <c r="A603" s="4"/>
    </row>
    <row r="604" spans="1:1" ht="14.25" customHeight="1" x14ac:dyDescent="0.35">
      <c r="A604" s="4"/>
    </row>
    <row r="605" spans="1:1" ht="14.25" customHeight="1" x14ac:dyDescent="0.35">
      <c r="A605" s="4"/>
    </row>
    <row r="606" spans="1:1" ht="14.25" customHeight="1" x14ac:dyDescent="0.35">
      <c r="A606" s="4"/>
    </row>
    <row r="607" spans="1:1" ht="14.25" customHeight="1" x14ac:dyDescent="0.35">
      <c r="A607" s="4"/>
    </row>
    <row r="608" spans="1:1" ht="14.25" customHeight="1" x14ac:dyDescent="0.35">
      <c r="A608" s="4"/>
    </row>
    <row r="609" spans="1:1" ht="14.25" customHeight="1" x14ac:dyDescent="0.35">
      <c r="A609" s="4"/>
    </row>
    <row r="610" spans="1:1" ht="14.25" customHeight="1" x14ac:dyDescent="0.35">
      <c r="A610" s="4"/>
    </row>
    <row r="611" spans="1:1" ht="14.25" customHeight="1" x14ac:dyDescent="0.35">
      <c r="A611" s="4"/>
    </row>
    <row r="612" spans="1:1" ht="14.25" customHeight="1" x14ac:dyDescent="0.35">
      <c r="A612" s="4"/>
    </row>
    <row r="613" spans="1:1" ht="14.25" customHeight="1" x14ac:dyDescent="0.35">
      <c r="A613" s="4"/>
    </row>
    <row r="614" spans="1:1" ht="14.25" customHeight="1" x14ac:dyDescent="0.35">
      <c r="A614" s="4"/>
    </row>
    <row r="615" spans="1:1" ht="14.25" customHeight="1" x14ac:dyDescent="0.35">
      <c r="A615" s="4"/>
    </row>
    <row r="616" spans="1:1" ht="14.25" customHeight="1" x14ac:dyDescent="0.35">
      <c r="A616" s="4"/>
    </row>
    <row r="617" spans="1:1" ht="14.25" customHeight="1" x14ac:dyDescent="0.35">
      <c r="A617" s="4"/>
    </row>
    <row r="618" spans="1:1" ht="14.25" customHeight="1" x14ac:dyDescent="0.35">
      <c r="A618" s="4"/>
    </row>
    <row r="619" spans="1:1" ht="14.25" customHeight="1" x14ac:dyDescent="0.35">
      <c r="A619" s="4"/>
    </row>
    <row r="620" spans="1:1" ht="14.25" customHeight="1" x14ac:dyDescent="0.35">
      <c r="A620" s="4"/>
    </row>
    <row r="621" spans="1:1" ht="14.25" customHeight="1" x14ac:dyDescent="0.35">
      <c r="A621" s="4"/>
    </row>
    <row r="622" spans="1:1" ht="14.25" customHeight="1" x14ac:dyDescent="0.35">
      <c r="A622" s="4"/>
    </row>
    <row r="623" spans="1:1" ht="14.25" customHeight="1" x14ac:dyDescent="0.35">
      <c r="A623" s="4"/>
    </row>
    <row r="624" spans="1:1" ht="14.25" customHeight="1" x14ac:dyDescent="0.35">
      <c r="A624" s="4"/>
    </row>
    <row r="625" spans="1:1" ht="14.25" customHeight="1" x14ac:dyDescent="0.35">
      <c r="A625" s="4"/>
    </row>
    <row r="626" spans="1:1" ht="14.25" customHeight="1" x14ac:dyDescent="0.35">
      <c r="A626" s="4"/>
    </row>
    <row r="627" spans="1:1" ht="14.25" customHeight="1" x14ac:dyDescent="0.35">
      <c r="A627" s="4"/>
    </row>
    <row r="628" spans="1:1" ht="14.25" customHeight="1" x14ac:dyDescent="0.35">
      <c r="A628" s="4"/>
    </row>
    <row r="629" spans="1:1" ht="14.25" customHeight="1" x14ac:dyDescent="0.35">
      <c r="A629" s="4"/>
    </row>
    <row r="630" spans="1:1" ht="14.25" customHeight="1" x14ac:dyDescent="0.35">
      <c r="A630" s="4"/>
    </row>
    <row r="631" spans="1:1" ht="14.25" customHeight="1" x14ac:dyDescent="0.35">
      <c r="A631" s="4"/>
    </row>
    <row r="632" spans="1:1" ht="14.25" customHeight="1" x14ac:dyDescent="0.35">
      <c r="A632" s="4"/>
    </row>
    <row r="633" spans="1:1" ht="14.25" customHeight="1" x14ac:dyDescent="0.35">
      <c r="A633" s="4"/>
    </row>
    <row r="634" spans="1:1" ht="14.25" customHeight="1" x14ac:dyDescent="0.35">
      <c r="A634" s="4"/>
    </row>
    <row r="635" spans="1:1" ht="14.25" customHeight="1" x14ac:dyDescent="0.35">
      <c r="A635" s="4"/>
    </row>
    <row r="636" spans="1:1" ht="14.25" customHeight="1" x14ac:dyDescent="0.35">
      <c r="A636" s="4"/>
    </row>
    <row r="637" spans="1:1" ht="14.25" customHeight="1" x14ac:dyDescent="0.35">
      <c r="A637" s="4"/>
    </row>
    <row r="638" spans="1:1" ht="14.25" customHeight="1" x14ac:dyDescent="0.35">
      <c r="A638" s="4"/>
    </row>
    <row r="639" spans="1:1" ht="14.25" customHeight="1" x14ac:dyDescent="0.35">
      <c r="A639" s="4"/>
    </row>
    <row r="640" spans="1:1" ht="14.25" customHeight="1" x14ac:dyDescent="0.35">
      <c r="A640" s="4"/>
    </row>
    <row r="641" spans="1:1" ht="14.25" customHeight="1" x14ac:dyDescent="0.35">
      <c r="A641" s="4"/>
    </row>
    <row r="642" spans="1:1" ht="14.25" customHeight="1" x14ac:dyDescent="0.35">
      <c r="A642" s="4"/>
    </row>
    <row r="643" spans="1:1" ht="14.25" customHeight="1" x14ac:dyDescent="0.35">
      <c r="A643" s="4"/>
    </row>
    <row r="644" spans="1:1" ht="14.25" customHeight="1" x14ac:dyDescent="0.35">
      <c r="A644" s="4"/>
    </row>
    <row r="645" spans="1:1" ht="14.25" customHeight="1" x14ac:dyDescent="0.35">
      <c r="A645" s="4"/>
    </row>
    <row r="646" spans="1:1" ht="14.25" customHeight="1" x14ac:dyDescent="0.35">
      <c r="A646" s="4"/>
    </row>
    <row r="647" spans="1:1" ht="14.25" customHeight="1" x14ac:dyDescent="0.35">
      <c r="A647" s="4"/>
    </row>
    <row r="648" spans="1:1" ht="14.25" customHeight="1" x14ac:dyDescent="0.35">
      <c r="A648" s="4"/>
    </row>
    <row r="649" spans="1:1" ht="14.25" customHeight="1" x14ac:dyDescent="0.35">
      <c r="A649" s="4"/>
    </row>
    <row r="650" spans="1:1" ht="14.25" customHeight="1" x14ac:dyDescent="0.35">
      <c r="A650" s="4"/>
    </row>
    <row r="651" spans="1:1" ht="14.25" customHeight="1" x14ac:dyDescent="0.35">
      <c r="A651" s="4"/>
    </row>
    <row r="652" spans="1:1" ht="14.25" customHeight="1" x14ac:dyDescent="0.35">
      <c r="A652" s="4"/>
    </row>
    <row r="653" spans="1:1" ht="14.25" customHeight="1" x14ac:dyDescent="0.35">
      <c r="A653" s="4"/>
    </row>
    <row r="654" spans="1:1" ht="14.25" customHeight="1" x14ac:dyDescent="0.35">
      <c r="A654" s="4"/>
    </row>
    <row r="655" spans="1:1" ht="14.25" customHeight="1" x14ac:dyDescent="0.35">
      <c r="A655" s="4"/>
    </row>
    <row r="656" spans="1:1" ht="14.25" customHeight="1" x14ac:dyDescent="0.35">
      <c r="A656" s="4"/>
    </row>
    <row r="657" spans="1:1" ht="14.25" customHeight="1" x14ac:dyDescent="0.35">
      <c r="A657" s="4"/>
    </row>
    <row r="658" spans="1:1" ht="14.25" customHeight="1" x14ac:dyDescent="0.35">
      <c r="A658" s="4"/>
    </row>
    <row r="659" spans="1:1" ht="14.25" customHeight="1" x14ac:dyDescent="0.35">
      <c r="A659" s="4"/>
    </row>
    <row r="660" spans="1:1" ht="14.25" customHeight="1" x14ac:dyDescent="0.35">
      <c r="A660" s="4"/>
    </row>
    <row r="661" spans="1:1" ht="14.25" customHeight="1" x14ac:dyDescent="0.35">
      <c r="A661" s="4"/>
    </row>
    <row r="662" spans="1:1" ht="14.25" customHeight="1" x14ac:dyDescent="0.35">
      <c r="A662" s="4"/>
    </row>
    <row r="663" spans="1:1" ht="14.25" customHeight="1" x14ac:dyDescent="0.35">
      <c r="A663" s="4"/>
    </row>
    <row r="664" spans="1:1" ht="14.25" customHeight="1" x14ac:dyDescent="0.35">
      <c r="A664" s="4"/>
    </row>
    <row r="665" spans="1:1" ht="14.25" customHeight="1" x14ac:dyDescent="0.35">
      <c r="A665" s="4"/>
    </row>
    <row r="666" spans="1:1" ht="14.25" customHeight="1" x14ac:dyDescent="0.35">
      <c r="A666" s="4"/>
    </row>
    <row r="667" spans="1:1" ht="14.25" customHeight="1" x14ac:dyDescent="0.35">
      <c r="A667" s="4"/>
    </row>
    <row r="668" spans="1:1" ht="14.25" customHeight="1" x14ac:dyDescent="0.35">
      <c r="A668" s="4"/>
    </row>
    <row r="669" spans="1:1" ht="14.25" customHeight="1" x14ac:dyDescent="0.35">
      <c r="A669" s="4"/>
    </row>
    <row r="670" spans="1:1" ht="14.25" customHeight="1" x14ac:dyDescent="0.35">
      <c r="A670" s="4"/>
    </row>
    <row r="671" spans="1:1" ht="14.25" customHeight="1" x14ac:dyDescent="0.35">
      <c r="A671" s="4"/>
    </row>
    <row r="672" spans="1:1" ht="14.25" customHeight="1" x14ac:dyDescent="0.35">
      <c r="A672" s="4"/>
    </row>
    <row r="673" spans="1:1" ht="14.25" customHeight="1" x14ac:dyDescent="0.35">
      <c r="A673" s="4"/>
    </row>
    <row r="674" spans="1:1" ht="14.25" customHeight="1" x14ac:dyDescent="0.35">
      <c r="A674" s="4"/>
    </row>
    <row r="675" spans="1:1" ht="14.25" customHeight="1" x14ac:dyDescent="0.35">
      <c r="A675" s="4"/>
    </row>
    <row r="676" spans="1:1" ht="14.25" customHeight="1" x14ac:dyDescent="0.35">
      <c r="A676" s="4"/>
    </row>
    <row r="677" spans="1:1" ht="14.25" customHeight="1" x14ac:dyDescent="0.35">
      <c r="A677" s="4"/>
    </row>
    <row r="678" spans="1:1" ht="14.25" customHeight="1" x14ac:dyDescent="0.35">
      <c r="A678" s="4"/>
    </row>
    <row r="679" spans="1:1" ht="14.25" customHeight="1" x14ac:dyDescent="0.35">
      <c r="A679" s="4"/>
    </row>
    <row r="680" spans="1:1" ht="14.25" customHeight="1" x14ac:dyDescent="0.35">
      <c r="A680" s="4"/>
    </row>
    <row r="681" spans="1:1" ht="14.25" customHeight="1" x14ac:dyDescent="0.35">
      <c r="A681" s="4"/>
    </row>
    <row r="682" spans="1:1" ht="14.25" customHeight="1" x14ac:dyDescent="0.35">
      <c r="A682" s="4"/>
    </row>
    <row r="683" spans="1:1" ht="14.25" customHeight="1" x14ac:dyDescent="0.35">
      <c r="A683" s="4"/>
    </row>
    <row r="684" spans="1:1" ht="14.25" customHeight="1" x14ac:dyDescent="0.35">
      <c r="A684" s="4"/>
    </row>
    <row r="685" spans="1:1" ht="14.25" customHeight="1" x14ac:dyDescent="0.35">
      <c r="A685" s="4"/>
    </row>
    <row r="686" spans="1:1" ht="14.25" customHeight="1" x14ac:dyDescent="0.35">
      <c r="A686" s="4"/>
    </row>
    <row r="687" spans="1:1" ht="14.25" customHeight="1" x14ac:dyDescent="0.35">
      <c r="A687" s="4"/>
    </row>
    <row r="688" spans="1:1" ht="14.25" customHeight="1" x14ac:dyDescent="0.35">
      <c r="A688" s="4"/>
    </row>
    <row r="689" spans="1:1" ht="14.25" customHeight="1" x14ac:dyDescent="0.35">
      <c r="A689" s="4"/>
    </row>
    <row r="690" spans="1:1" ht="14.25" customHeight="1" x14ac:dyDescent="0.35">
      <c r="A690" s="4"/>
    </row>
    <row r="691" spans="1:1" ht="14.25" customHeight="1" x14ac:dyDescent="0.35">
      <c r="A691" s="4"/>
    </row>
    <row r="692" spans="1:1" ht="14.25" customHeight="1" x14ac:dyDescent="0.35">
      <c r="A692" s="4"/>
    </row>
    <row r="693" spans="1:1" ht="14.25" customHeight="1" x14ac:dyDescent="0.35">
      <c r="A693" s="4"/>
    </row>
    <row r="694" spans="1:1" ht="14.25" customHeight="1" x14ac:dyDescent="0.35">
      <c r="A694" s="4"/>
    </row>
    <row r="695" spans="1:1" ht="14.25" customHeight="1" x14ac:dyDescent="0.35">
      <c r="A695" s="4"/>
    </row>
    <row r="696" spans="1:1" ht="14.25" customHeight="1" x14ac:dyDescent="0.35">
      <c r="A696" s="4"/>
    </row>
    <row r="697" spans="1:1" ht="14.25" customHeight="1" x14ac:dyDescent="0.35">
      <c r="A697" s="4"/>
    </row>
    <row r="698" spans="1:1" ht="14.25" customHeight="1" x14ac:dyDescent="0.35">
      <c r="A698" s="4"/>
    </row>
    <row r="699" spans="1:1" ht="14.25" customHeight="1" x14ac:dyDescent="0.35">
      <c r="A699" s="4"/>
    </row>
    <row r="700" spans="1:1" ht="14.25" customHeight="1" x14ac:dyDescent="0.35">
      <c r="A700" s="4"/>
    </row>
    <row r="701" spans="1:1" ht="14.25" customHeight="1" x14ac:dyDescent="0.35">
      <c r="A701" s="4"/>
    </row>
    <row r="702" spans="1:1" ht="14.25" customHeight="1" x14ac:dyDescent="0.35">
      <c r="A702" s="4"/>
    </row>
    <row r="703" spans="1:1" ht="14.25" customHeight="1" x14ac:dyDescent="0.35">
      <c r="A703" s="4"/>
    </row>
    <row r="704" spans="1:1" ht="14.25" customHeight="1" x14ac:dyDescent="0.35">
      <c r="A704" s="4"/>
    </row>
    <row r="705" spans="1:1" ht="14.25" customHeight="1" x14ac:dyDescent="0.35">
      <c r="A705" s="4"/>
    </row>
    <row r="706" spans="1:1" ht="14.25" customHeight="1" x14ac:dyDescent="0.35">
      <c r="A706" s="4"/>
    </row>
    <row r="707" spans="1:1" ht="14.25" customHeight="1" x14ac:dyDescent="0.35">
      <c r="A707" s="4"/>
    </row>
    <row r="708" spans="1:1" ht="14.25" customHeight="1" x14ac:dyDescent="0.35">
      <c r="A708" s="4"/>
    </row>
    <row r="709" spans="1:1" ht="14.25" customHeight="1" x14ac:dyDescent="0.35">
      <c r="A709" s="4"/>
    </row>
    <row r="710" spans="1:1" ht="14.25" customHeight="1" x14ac:dyDescent="0.35">
      <c r="A710" s="4"/>
    </row>
    <row r="711" spans="1:1" ht="14.25" customHeight="1" x14ac:dyDescent="0.35">
      <c r="A711" s="4"/>
    </row>
    <row r="712" spans="1:1" ht="14.25" customHeight="1" x14ac:dyDescent="0.35">
      <c r="A712" s="4"/>
    </row>
    <row r="713" spans="1:1" ht="14.25" customHeight="1" x14ac:dyDescent="0.35">
      <c r="A713" s="4"/>
    </row>
    <row r="714" spans="1:1" ht="14.25" customHeight="1" x14ac:dyDescent="0.35">
      <c r="A714" s="4"/>
    </row>
    <row r="715" spans="1:1" ht="14.25" customHeight="1" x14ac:dyDescent="0.35">
      <c r="A715" s="4"/>
    </row>
    <row r="716" spans="1:1" ht="14.25" customHeight="1" x14ac:dyDescent="0.35">
      <c r="A716" s="4"/>
    </row>
    <row r="717" spans="1:1" ht="14.25" customHeight="1" x14ac:dyDescent="0.35">
      <c r="A717" s="4"/>
    </row>
    <row r="718" spans="1:1" ht="14.25" customHeight="1" x14ac:dyDescent="0.35">
      <c r="A718" s="4"/>
    </row>
    <row r="719" spans="1:1" ht="14.25" customHeight="1" x14ac:dyDescent="0.35">
      <c r="A719" s="4"/>
    </row>
    <row r="720" spans="1:1" ht="14.25" customHeight="1" x14ac:dyDescent="0.35">
      <c r="A720" s="4"/>
    </row>
    <row r="721" spans="1:1" ht="14.25" customHeight="1" x14ac:dyDescent="0.35">
      <c r="A721" s="4"/>
    </row>
    <row r="722" spans="1:1" ht="14.25" customHeight="1" x14ac:dyDescent="0.35">
      <c r="A722" s="4"/>
    </row>
    <row r="723" spans="1:1" ht="14.25" customHeight="1" x14ac:dyDescent="0.35">
      <c r="A723" s="4"/>
    </row>
    <row r="724" spans="1:1" ht="14.25" customHeight="1" x14ac:dyDescent="0.35">
      <c r="A724" s="4"/>
    </row>
    <row r="725" spans="1:1" ht="14.25" customHeight="1" x14ac:dyDescent="0.35">
      <c r="A725" s="4"/>
    </row>
    <row r="726" spans="1:1" ht="14.25" customHeight="1" x14ac:dyDescent="0.35">
      <c r="A726" s="4"/>
    </row>
    <row r="727" spans="1:1" ht="14.25" customHeight="1" x14ac:dyDescent="0.35">
      <c r="A727" s="4"/>
    </row>
    <row r="728" spans="1:1" ht="14.25" customHeight="1" x14ac:dyDescent="0.35">
      <c r="A728" s="4"/>
    </row>
    <row r="729" spans="1:1" ht="14.25" customHeight="1" x14ac:dyDescent="0.35">
      <c r="A729" s="4"/>
    </row>
    <row r="730" spans="1:1" ht="14.25" customHeight="1" x14ac:dyDescent="0.35">
      <c r="A730" s="4"/>
    </row>
    <row r="731" spans="1:1" ht="14.25" customHeight="1" x14ac:dyDescent="0.35">
      <c r="A731" s="4"/>
    </row>
    <row r="732" spans="1:1" ht="14.25" customHeight="1" x14ac:dyDescent="0.35">
      <c r="A732" s="4"/>
    </row>
    <row r="733" spans="1:1" ht="14.25" customHeight="1" x14ac:dyDescent="0.35">
      <c r="A733" s="4"/>
    </row>
    <row r="734" spans="1:1" ht="14.25" customHeight="1" x14ac:dyDescent="0.35">
      <c r="A734" s="4"/>
    </row>
    <row r="735" spans="1:1" ht="14.25" customHeight="1" x14ac:dyDescent="0.35">
      <c r="A735" s="4"/>
    </row>
    <row r="736" spans="1:1" ht="14.25" customHeight="1" x14ac:dyDescent="0.35">
      <c r="A736" s="4"/>
    </row>
    <row r="737" spans="1:1" ht="14.25" customHeight="1" x14ac:dyDescent="0.35">
      <c r="A737" s="4"/>
    </row>
    <row r="738" spans="1:1" ht="14.25" customHeight="1" x14ac:dyDescent="0.35">
      <c r="A738" s="4"/>
    </row>
    <row r="739" spans="1:1" ht="14.25" customHeight="1" x14ac:dyDescent="0.35">
      <c r="A739" s="4"/>
    </row>
    <row r="740" spans="1:1" ht="14.25" customHeight="1" x14ac:dyDescent="0.35">
      <c r="A740" s="4"/>
    </row>
    <row r="741" spans="1:1" ht="14.25" customHeight="1" x14ac:dyDescent="0.35">
      <c r="A741" s="4"/>
    </row>
    <row r="742" spans="1:1" ht="14.25" customHeight="1" x14ac:dyDescent="0.35">
      <c r="A742" s="4"/>
    </row>
    <row r="743" spans="1:1" ht="14.25" customHeight="1" x14ac:dyDescent="0.35">
      <c r="A743" s="4"/>
    </row>
    <row r="744" spans="1:1" ht="14.25" customHeight="1" x14ac:dyDescent="0.35">
      <c r="A744" s="4"/>
    </row>
    <row r="745" spans="1:1" ht="14.25" customHeight="1" x14ac:dyDescent="0.35">
      <c r="A745" s="4"/>
    </row>
    <row r="746" spans="1:1" ht="14.25" customHeight="1" x14ac:dyDescent="0.35">
      <c r="A746" s="4"/>
    </row>
    <row r="747" spans="1:1" ht="14.25" customHeight="1" x14ac:dyDescent="0.35">
      <c r="A747" s="4"/>
    </row>
    <row r="748" spans="1:1" ht="14.25" customHeight="1" x14ac:dyDescent="0.35">
      <c r="A748" s="4"/>
    </row>
    <row r="749" spans="1:1" ht="14.25" customHeight="1" x14ac:dyDescent="0.35">
      <c r="A749" s="4"/>
    </row>
    <row r="750" spans="1:1" ht="14.25" customHeight="1" x14ac:dyDescent="0.35">
      <c r="A750" s="4"/>
    </row>
    <row r="751" spans="1:1" ht="14.25" customHeight="1" x14ac:dyDescent="0.35">
      <c r="A751" s="4"/>
    </row>
    <row r="752" spans="1:1" ht="14.25" customHeight="1" x14ac:dyDescent="0.35">
      <c r="A752" s="4"/>
    </row>
    <row r="753" spans="1:1" ht="14.25" customHeight="1" x14ac:dyDescent="0.35">
      <c r="A753" s="4"/>
    </row>
    <row r="754" spans="1:1" ht="14.25" customHeight="1" x14ac:dyDescent="0.35">
      <c r="A754" s="4"/>
    </row>
    <row r="755" spans="1:1" ht="14.25" customHeight="1" x14ac:dyDescent="0.35">
      <c r="A755" s="4"/>
    </row>
    <row r="756" spans="1:1" ht="14.25" customHeight="1" x14ac:dyDescent="0.35">
      <c r="A756" s="4"/>
    </row>
    <row r="757" spans="1:1" ht="14.25" customHeight="1" x14ac:dyDescent="0.35">
      <c r="A757" s="4"/>
    </row>
    <row r="758" spans="1:1" ht="14.25" customHeight="1" x14ac:dyDescent="0.35">
      <c r="A758" s="4"/>
    </row>
    <row r="759" spans="1:1" ht="14.25" customHeight="1" x14ac:dyDescent="0.35">
      <c r="A759" s="4"/>
    </row>
    <row r="760" spans="1:1" ht="14.25" customHeight="1" x14ac:dyDescent="0.35">
      <c r="A760" s="4"/>
    </row>
    <row r="761" spans="1:1" ht="14.25" customHeight="1" x14ac:dyDescent="0.35">
      <c r="A761" s="4"/>
    </row>
    <row r="762" spans="1:1" ht="14.25" customHeight="1" x14ac:dyDescent="0.35">
      <c r="A762" s="4"/>
    </row>
    <row r="763" spans="1:1" ht="14.25" customHeight="1" x14ac:dyDescent="0.35">
      <c r="A763" s="4"/>
    </row>
    <row r="764" spans="1:1" ht="14.25" customHeight="1" x14ac:dyDescent="0.35">
      <c r="A764" s="4"/>
    </row>
    <row r="765" spans="1:1" ht="14.25" customHeight="1" x14ac:dyDescent="0.35">
      <c r="A765" s="4"/>
    </row>
    <row r="766" spans="1:1" ht="14.25" customHeight="1" x14ac:dyDescent="0.35">
      <c r="A766" s="4"/>
    </row>
    <row r="767" spans="1:1" ht="14.25" customHeight="1" x14ac:dyDescent="0.35">
      <c r="A767" s="4"/>
    </row>
    <row r="768" spans="1:1" ht="14.25" customHeight="1" x14ac:dyDescent="0.35">
      <c r="A768" s="4"/>
    </row>
    <row r="769" spans="1:1" ht="14.25" customHeight="1" x14ac:dyDescent="0.35">
      <c r="A769" s="4"/>
    </row>
    <row r="770" spans="1:1" ht="14.25" customHeight="1" x14ac:dyDescent="0.35">
      <c r="A770" s="4"/>
    </row>
    <row r="771" spans="1:1" ht="14.25" customHeight="1" x14ac:dyDescent="0.35">
      <c r="A771" s="4"/>
    </row>
    <row r="772" spans="1:1" ht="14.25" customHeight="1" x14ac:dyDescent="0.35">
      <c r="A772" s="4"/>
    </row>
    <row r="773" spans="1:1" ht="14.25" customHeight="1" x14ac:dyDescent="0.35">
      <c r="A773" s="4"/>
    </row>
    <row r="774" spans="1:1" ht="14.25" customHeight="1" x14ac:dyDescent="0.35">
      <c r="A774" s="4"/>
    </row>
    <row r="775" spans="1:1" ht="14.25" customHeight="1" x14ac:dyDescent="0.35">
      <c r="A775" s="4"/>
    </row>
    <row r="776" spans="1:1" ht="14.25" customHeight="1" x14ac:dyDescent="0.35">
      <c r="A776" s="4"/>
    </row>
    <row r="777" spans="1:1" ht="14.25" customHeight="1" x14ac:dyDescent="0.35">
      <c r="A777" s="4"/>
    </row>
    <row r="778" spans="1:1" ht="14.25" customHeight="1" x14ac:dyDescent="0.35">
      <c r="A778" s="4"/>
    </row>
    <row r="779" spans="1:1" ht="14.25" customHeight="1" x14ac:dyDescent="0.35">
      <c r="A779" s="4"/>
    </row>
    <row r="780" spans="1:1" ht="14.25" customHeight="1" x14ac:dyDescent="0.35">
      <c r="A780" s="4"/>
    </row>
    <row r="781" spans="1:1" ht="14.25" customHeight="1" x14ac:dyDescent="0.35">
      <c r="A781" s="4"/>
    </row>
    <row r="782" spans="1:1" ht="14.25" customHeight="1" x14ac:dyDescent="0.35">
      <c r="A782" s="4"/>
    </row>
    <row r="783" spans="1:1" ht="14.25" customHeight="1" x14ac:dyDescent="0.35">
      <c r="A783" s="4"/>
    </row>
    <row r="784" spans="1:1" ht="14.25" customHeight="1" x14ac:dyDescent="0.35">
      <c r="A784" s="4"/>
    </row>
    <row r="785" spans="1:1" ht="14.25" customHeight="1" x14ac:dyDescent="0.35">
      <c r="A785" s="4"/>
    </row>
    <row r="786" spans="1:1" ht="14.25" customHeight="1" x14ac:dyDescent="0.35">
      <c r="A786" s="4"/>
    </row>
    <row r="787" spans="1:1" ht="14.25" customHeight="1" x14ac:dyDescent="0.35">
      <c r="A787" s="4"/>
    </row>
    <row r="788" spans="1:1" ht="14.25" customHeight="1" x14ac:dyDescent="0.35">
      <c r="A788" s="4"/>
    </row>
    <row r="789" spans="1:1" ht="14.25" customHeight="1" x14ac:dyDescent="0.35">
      <c r="A789" s="4"/>
    </row>
    <row r="790" spans="1:1" ht="14.25" customHeight="1" x14ac:dyDescent="0.35">
      <c r="A790" s="4"/>
    </row>
    <row r="791" spans="1:1" ht="14.25" customHeight="1" x14ac:dyDescent="0.35">
      <c r="A791" s="4"/>
    </row>
    <row r="792" spans="1:1" ht="14.25" customHeight="1" x14ac:dyDescent="0.35">
      <c r="A792" s="4"/>
    </row>
    <row r="793" spans="1:1" ht="14.25" customHeight="1" x14ac:dyDescent="0.35">
      <c r="A793" s="4"/>
    </row>
    <row r="794" spans="1:1" ht="14.25" customHeight="1" x14ac:dyDescent="0.35">
      <c r="A794" s="4"/>
    </row>
    <row r="795" spans="1:1" ht="14.25" customHeight="1" x14ac:dyDescent="0.35">
      <c r="A795" s="4"/>
    </row>
    <row r="796" spans="1:1" ht="14.25" customHeight="1" x14ac:dyDescent="0.35">
      <c r="A796" s="4"/>
    </row>
    <row r="797" spans="1:1" ht="14.25" customHeight="1" x14ac:dyDescent="0.35">
      <c r="A797" s="4"/>
    </row>
    <row r="798" spans="1:1" ht="14.25" customHeight="1" x14ac:dyDescent="0.35">
      <c r="A798" s="4"/>
    </row>
    <row r="799" spans="1:1" ht="14.25" customHeight="1" x14ac:dyDescent="0.35">
      <c r="A799" s="4"/>
    </row>
    <row r="800" spans="1:1" ht="14.25" customHeight="1" x14ac:dyDescent="0.35">
      <c r="A800" s="4"/>
    </row>
    <row r="801" spans="1:1" ht="14.25" customHeight="1" x14ac:dyDescent="0.35">
      <c r="A801" s="4"/>
    </row>
    <row r="802" spans="1:1" ht="14.25" customHeight="1" x14ac:dyDescent="0.35">
      <c r="A802" s="4"/>
    </row>
    <row r="803" spans="1:1" ht="14.25" customHeight="1" x14ac:dyDescent="0.35">
      <c r="A803" s="4"/>
    </row>
    <row r="804" spans="1:1" ht="14.25" customHeight="1" x14ac:dyDescent="0.35">
      <c r="A804" s="4"/>
    </row>
    <row r="805" spans="1:1" ht="14.25" customHeight="1" x14ac:dyDescent="0.35">
      <c r="A805" s="4"/>
    </row>
    <row r="806" spans="1:1" ht="14.25" customHeight="1" x14ac:dyDescent="0.35">
      <c r="A806" s="4"/>
    </row>
    <row r="807" spans="1:1" ht="14.25" customHeight="1" x14ac:dyDescent="0.35">
      <c r="A807" s="4"/>
    </row>
    <row r="808" spans="1:1" ht="14.25" customHeight="1" x14ac:dyDescent="0.35">
      <c r="A808" s="4"/>
    </row>
    <row r="809" spans="1:1" ht="14.25" customHeight="1" x14ac:dyDescent="0.35">
      <c r="A809" s="4"/>
    </row>
    <row r="810" spans="1:1" ht="14.25" customHeight="1" x14ac:dyDescent="0.35">
      <c r="A810" s="4"/>
    </row>
    <row r="811" spans="1:1" ht="14.25" customHeight="1" x14ac:dyDescent="0.35">
      <c r="A811" s="4"/>
    </row>
    <row r="812" spans="1:1" ht="14.25" customHeight="1" x14ac:dyDescent="0.35">
      <c r="A812" s="4"/>
    </row>
    <row r="813" spans="1:1" ht="14.25" customHeight="1" x14ac:dyDescent="0.35">
      <c r="A813" s="4"/>
    </row>
    <row r="814" spans="1:1" ht="14.25" customHeight="1" x14ac:dyDescent="0.35">
      <c r="A814" s="4"/>
    </row>
    <row r="815" spans="1:1" ht="14.25" customHeight="1" x14ac:dyDescent="0.35">
      <c r="A815" s="4"/>
    </row>
    <row r="816" spans="1:1" ht="14.25" customHeight="1" x14ac:dyDescent="0.35">
      <c r="A816" s="4"/>
    </row>
    <row r="817" spans="1:1" ht="14.25" customHeight="1" x14ac:dyDescent="0.35">
      <c r="A817" s="4"/>
    </row>
    <row r="818" spans="1:1" ht="14.25" customHeight="1" x14ac:dyDescent="0.35">
      <c r="A818" s="4"/>
    </row>
    <row r="819" spans="1:1" ht="14.25" customHeight="1" x14ac:dyDescent="0.35">
      <c r="A819" s="4"/>
    </row>
    <row r="820" spans="1:1" ht="14.25" customHeight="1" x14ac:dyDescent="0.35">
      <c r="A820" s="4"/>
    </row>
    <row r="821" spans="1:1" ht="14.25" customHeight="1" x14ac:dyDescent="0.35">
      <c r="A821" s="4"/>
    </row>
    <row r="822" spans="1:1" ht="14.25" customHeight="1" x14ac:dyDescent="0.35">
      <c r="A822" s="4"/>
    </row>
    <row r="823" spans="1:1" ht="14.25" customHeight="1" x14ac:dyDescent="0.35">
      <c r="A823" s="4"/>
    </row>
    <row r="824" spans="1:1" ht="14.25" customHeight="1" x14ac:dyDescent="0.35">
      <c r="A824" s="4"/>
    </row>
    <row r="825" spans="1:1" ht="14.25" customHeight="1" x14ac:dyDescent="0.35">
      <c r="A825" s="4"/>
    </row>
    <row r="826" spans="1:1" ht="14.25" customHeight="1" x14ac:dyDescent="0.35">
      <c r="A826" s="4"/>
    </row>
    <row r="827" spans="1:1" ht="14.25" customHeight="1" x14ac:dyDescent="0.35">
      <c r="A827" s="4"/>
    </row>
    <row r="828" spans="1:1" ht="14.25" customHeight="1" x14ac:dyDescent="0.35">
      <c r="A828" s="4"/>
    </row>
    <row r="829" spans="1:1" ht="14.25" customHeight="1" x14ac:dyDescent="0.35">
      <c r="A829" s="4"/>
    </row>
    <row r="830" spans="1:1" ht="14.25" customHeight="1" x14ac:dyDescent="0.35">
      <c r="A830" s="4"/>
    </row>
    <row r="831" spans="1:1" ht="14.25" customHeight="1" x14ac:dyDescent="0.35">
      <c r="A831" s="4"/>
    </row>
    <row r="832" spans="1:1" ht="14.25" customHeight="1" x14ac:dyDescent="0.35">
      <c r="A832" s="4"/>
    </row>
    <row r="833" spans="1:1" ht="14.25" customHeight="1" x14ac:dyDescent="0.35">
      <c r="A833" s="4"/>
    </row>
    <row r="834" spans="1:1" ht="14.25" customHeight="1" x14ac:dyDescent="0.35">
      <c r="A834" s="4"/>
    </row>
    <row r="835" spans="1:1" ht="14.25" customHeight="1" x14ac:dyDescent="0.35">
      <c r="A835" s="4"/>
    </row>
    <row r="836" spans="1:1" ht="14.25" customHeight="1" x14ac:dyDescent="0.35">
      <c r="A836" s="4"/>
    </row>
    <row r="837" spans="1:1" ht="14.25" customHeight="1" x14ac:dyDescent="0.35">
      <c r="A837" s="4"/>
    </row>
    <row r="838" spans="1:1" ht="14.25" customHeight="1" x14ac:dyDescent="0.35">
      <c r="A838" s="4"/>
    </row>
    <row r="839" spans="1:1" ht="14.25" customHeight="1" x14ac:dyDescent="0.35">
      <c r="A839" s="4"/>
    </row>
    <row r="840" spans="1:1" ht="14.25" customHeight="1" x14ac:dyDescent="0.35">
      <c r="A840" s="4"/>
    </row>
    <row r="841" spans="1:1" ht="14.25" customHeight="1" x14ac:dyDescent="0.35">
      <c r="A841" s="4"/>
    </row>
    <row r="842" spans="1:1" ht="14.25" customHeight="1" x14ac:dyDescent="0.35">
      <c r="A842" s="4"/>
    </row>
    <row r="843" spans="1:1" ht="14.25" customHeight="1" x14ac:dyDescent="0.35">
      <c r="A843" s="4"/>
    </row>
    <row r="844" spans="1:1" ht="14.25" customHeight="1" x14ac:dyDescent="0.35">
      <c r="A844" s="4"/>
    </row>
    <row r="845" spans="1:1" ht="14.25" customHeight="1" x14ac:dyDescent="0.35">
      <c r="A845" s="4"/>
    </row>
    <row r="846" spans="1:1" ht="14.25" customHeight="1" x14ac:dyDescent="0.35">
      <c r="A846" s="4"/>
    </row>
    <row r="847" spans="1:1" ht="14.25" customHeight="1" x14ac:dyDescent="0.35">
      <c r="A847" s="4"/>
    </row>
    <row r="848" spans="1:1" ht="14.25" customHeight="1" x14ac:dyDescent="0.35">
      <c r="A848" s="4"/>
    </row>
    <row r="849" spans="1:1" ht="14.25" customHeight="1" x14ac:dyDescent="0.35">
      <c r="A849" s="4"/>
    </row>
    <row r="850" spans="1:1" ht="14.25" customHeight="1" x14ac:dyDescent="0.35">
      <c r="A850" s="4"/>
    </row>
    <row r="851" spans="1:1" ht="14.25" customHeight="1" x14ac:dyDescent="0.35">
      <c r="A851" s="4"/>
    </row>
    <row r="852" spans="1:1" ht="14.25" customHeight="1" x14ac:dyDescent="0.35">
      <c r="A852" s="4"/>
    </row>
    <row r="853" spans="1:1" ht="14.25" customHeight="1" x14ac:dyDescent="0.35">
      <c r="A853" s="4"/>
    </row>
    <row r="854" spans="1:1" ht="14.25" customHeight="1" x14ac:dyDescent="0.35">
      <c r="A854" s="4"/>
    </row>
    <row r="855" spans="1:1" ht="14.25" customHeight="1" x14ac:dyDescent="0.35">
      <c r="A855" s="4"/>
    </row>
    <row r="856" spans="1:1" ht="14.25" customHeight="1" x14ac:dyDescent="0.35">
      <c r="A856" s="4"/>
    </row>
    <row r="857" spans="1:1" ht="14.25" customHeight="1" x14ac:dyDescent="0.35">
      <c r="A857" s="4"/>
    </row>
    <row r="858" spans="1:1" ht="14.25" customHeight="1" x14ac:dyDescent="0.35">
      <c r="A858" s="4"/>
    </row>
    <row r="859" spans="1:1" ht="14.25" customHeight="1" x14ac:dyDescent="0.35">
      <c r="A859" s="4"/>
    </row>
    <row r="860" spans="1:1" ht="14.25" customHeight="1" x14ac:dyDescent="0.35">
      <c r="A860" s="4"/>
    </row>
    <row r="861" spans="1:1" ht="14.25" customHeight="1" x14ac:dyDescent="0.35">
      <c r="A861" s="4"/>
    </row>
    <row r="862" spans="1:1" ht="14.25" customHeight="1" x14ac:dyDescent="0.35">
      <c r="A862" s="4"/>
    </row>
    <row r="863" spans="1:1" ht="14.25" customHeight="1" x14ac:dyDescent="0.35">
      <c r="A863" s="4"/>
    </row>
    <row r="864" spans="1:1" ht="14.25" customHeight="1" x14ac:dyDescent="0.35">
      <c r="A864" s="4"/>
    </row>
    <row r="865" spans="1:1" ht="14.25" customHeight="1" x14ac:dyDescent="0.35">
      <c r="A865" s="4"/>
    </row>
    <row r="866" spans="1:1" ht="14.25" customHeight="1" x14ac:dyDescent="0.35">
      <c r="A866" s="4"/>
    </row>
    <row r="867" spans="1:1" ht="14.25" customHeight="1" x14ac:dyDescent="0.35">
      <c r="A867" s="4"/>
    </row>
    <row r="868" spans="1:1" ht="14.25" customHeight="1" x14ac:dyDescent="0.35">
      <c r="A868" s="4"/>
    </row>
    <row r="869" spans="1:1" ht="14.25" customHeight="1" x14ac:dyDescent="0.35">
      <c r="A869" s="4"/>
    </row>
    <row r="870" spans="1:1" ht="14.25" customHeight="1" x14ac:dyDescent="0.35">
      <c r="A870" s="4"/>
    </row>
    <row r="871" spans="1:1" ht="14.25" customHeight="1" x14ac:dyDescent="0.35">
      <c r="A871" s="4"/>
    </row>
    <row r="872" spans="1:1" ht="14.25" customHeight="1" x14ac:dyDescent="0.35">
      <c r="A872" s="4"/>
    </row>
    <row r="873" spans="1:1" ht="14.25" customHeight="1" x14ac:dyDescent="0.35">
      <c r="A873" s="4"/>
    </row>
    <row r="874" spans="1:1" ht="14.25" customHeight="1" x14ac:dyDescent="0.35">
      <c r="A874" s="4"/>
    </row>
    <row r="875" spans="1:1" ht="14.25" customHeight="1" x14ac:dyDescent="0.35">
      <c r="A875" s="4"/>
    </row>
    <row r="876" spans="1:1" ht="14.25" customHeight="1" x14ac:dyDescent="0.35">
      <c r="A876" s="4"/>
    </row>
    <row r="877" spans="1:1" ht="14.25" customHeight="1" x14ac:dyDescent="0.35">
      <c r="A877" s="4"/>
    </row>
    <row r="878" spans="1:1" ht="14.25" customHeight="1" x14ac:dyDescent="0.35">
      <c r="A878" s="4"/>
    </row>
    <row r="879" spans="1:1" ht="14.25" customHeight="1" x14ac:dyDescent="0.35">
      <c r="A879" s="4"/>
    </row>
    <row r="880" spans="1:1" ht="14.25" customHeight="1" x14ac:dyDescent="0.35">
      <c r="A880" s="4"/>
    </row>
    <row r="881" spans="1:1" ht="14.25" customHeight="1" x14ac:dyDescent="0.35">
      <c r="A881" s="4"/>
    </row>
    <row r="882" spans="1:1" ht="14.25" customHeight="1" x14ac:dyDescent="0.35">
      <c r="A882" s="4"/>
    </row>
    <row r="883" spans="1:1" ht="14.25" customHeight="1" x14ac:dyDescent="0.35">
      <c r="A883" s="4"/>
    </row>
    <row r="884" spans="1:1" ht="14.25" customHeight="1" x14ac:dyDescent="0.35">
      <c r="A884" s="4"/>
    </row>
    <row r="885" spans="1:1" ht="14.25" customHeight="1" x14ac:dyDescent="0.35">
      <c r="A885" s="4"/>
    </row>
    <row r="886" spans="1:1" ht="14.25" customHeight="1" x14ac:dyDescent="0.35">
      <c r="A886" s="4"/>
    </row>
    <row r="887" spans="1:1" ht="14.25" customHeight="1" x14ac:dyDescent="0.35">
      <c r="A887" s="4"/>
    </row>
    <row r="888" spans="1:1" ht="14.25" customHeight="1" x14ac:dyDescent="0.35">
      <c r="A888" s="4"/>
    </row>
    <row r="889" spans="1:1" ht="14.25" customHeight="1" x14ac:dyDescent="0.35">
      <c r="A889" s="4"/>
    </row>
    <row r="890" spans="1:1" ht="14.25" customHeight="1" x14ac:dyDescent="0.35">
      <c r="A890" s="4"/>
    </row>
    <row r="891" spans="1:1" ht="14.25" customHeight="1" x14ac:dyDescent="0.35">
      <c r="A891" s="4"/>
    </row>
    <row r="892" spans="1:1" ht="14.25" customHeight="1" x14ac:dyDescent="0.35">
      <c r="A892" s="4"/>
    </row>
    <row r="893" spans="1:1" ht="14.25" customHeight="1" x14ac:dyDescent="0.35">
      <c r="A893" s="4"/>
    </row>
    <row r="894" spans="1:1" ht="14.25" customHeight="1" x14ac:dyDescent="0.35">
      <c r="A894" s="4"/>
    </row>
    <row r="895" spans="1:1" ht="14.25" customHeight="1" x14ac:dyDescent="0.35">
      <c r="A895" s="4"/>
    </row>
    <row r="896" spans="1:1" ht="14.25" customHeight="1" x14ac:dyDescent="0.35">
      <c r="A896" s="4"/>
    </row>
    <row r="897" spans="1:1" ht="14.25" customHeight="1" x14ac:dyDescent="0.35">
      <c r="A897" s="4"/>
    </row>
    <row r="898" spans="1:1" ht="14.25" customHeight="1" x14ac:dyDescent="0.35">
      <c r="A898" s="4"/>
    </row>
    <row r="899" spans="1:1" ht="14.25" customHeight="1" x14ac:dyDescent="0.35">
      <c r="A899" s="4"/>
    </row>
    <row r="900" spans="1:1" ht="14.25" customHeight="1" x14ac:dyDescent="0.35">
      <c r="A900" s="4"/>
    </row>
    <row r="901" spans="1:1" ht="14.25" customHeight="1" x14ac:dyDescent="0.35">
      <c r="A901" s="4"/>
    </row>
    <row r="902" spans="1:1" ht="14.25" customHeight="1" x14ac:dyDescent="0.35">
      <c r="A902" s="4"/>
    </row>
    <row r="903" spans="1:1" ht="14.25" customHeight="1" x14ac:dyDescent="0.35">
      <c r="A903" s="4"/>
    </row>
    <row r="904" spans="1:1" ht="14.25" customHeight="1" x14ac:dyDescent="0.35">
      <c r="A904" s="4"/>
    </row>
    <row r="905" spans="1:1" ht="14.25" customHeight="1" x14ac:dyDescent="0.35">
      <c r="A905" s="4"/>
    </row>
    <row r="906" spans="1:1" ht="14.25" customHeight="1" x14ac:dyDescent="0.35">
      <c r="A906" s="4"/>
    </row>
    <row r="907" spans="1:1" ht="14.25" customHeight="1" x14ac:dyDescent="0.35">
      <c r="A907" s="4"/>
    </row>
    <row r="908" spans="1:1" ht="14.25" customHeight="1" x14ac:dyDescent="0.35">
      <c r="A908" s="4"/>
    </row>
    <row r="909" spans="1:1" ht="14.25" customHeight="1" x14ac:dyDescent="0.35">
      <c r="A909" s="4"/>
    </row>
    <row r="910" spans="1:1" ht="14.25" customHeight="1" x14ac:dyDescent="0.35">
      <c r="A910" s="4"/>
    </row>
    <row r="911" spans="1:1" ht="14.25" customHeight="1" x14ac:dyDescent="0.35">
      <c r="A911" s="4"/>
    </row>
    <row r="912" spans="1:1" ht="14.25" customHeight="1" x14ac:dyDescent="0.35">
      <c r="A912" s="4"/>
    </row>
    <row r="913" spans="1:1" ht="14.25" customHeight="1" x14ac:dyDescent="0.35">
      <c r="A913" s="4"/>
    </row>
    <row r="914" spans="1:1" ht="14.25" customHeight="1" x14ac:dyDescent="0.35">
      <c r="A914" s="4"/>
    </row>
    <row r="915" spans="1:1" ht="14.25" customHeight="1" x14ac:dyDescent="0.35">
      <c r="A915" s="4"/>
    </row>
    <row r="916" spans="1:1" ht="14.25" customHeight="1" x14ac:dyDescent="0.35">
      <c r="A916" s="4"/>
    </row>
    <row r="917" spans="1:1" ht="14.25" customHeight="1" x14ac:dyDescent="0.35">
      <c r="A917" s="4"/>
    </row>
    <row r="918" spans="1:1" ht="14.25" customHeight="1" x14ac:dyDescent="0.35">
      <c r="A918" s="4"/>
    </row>
    <row r="919" spans="1:1" ht="14.25" customHeight="1" x14ac:dyDescent="0.35">
      <c r="A919" s="4"/>
    </row>
    <row r="920" spans="1:1" ht="14.25" customHeight="1" x14ac:dyDescent="0.35">
      <c r="A920" s="4"/>
    </row>
    <row r="921" spans="1:1" ht="14.25" customHeight="1" x14ac:dyDescent="0.35">
      <c r="A921" s="4"/>
    </row>
    <row r="922" spans="1:1" ht="14.25" customHeight="1" x14ac:dyDescent="0.35">
      <c r="A922" s="4"/>
    </row>
    <row r="923" spans="1:1" ht="14.25" customHeight="1" x14ac:dyDescent="0.35">
      <c r="A923" s="4"/>
    </row>
    <row r="924" spans="1:1" ht="14.25" customHeight="1" x14ac:dyDescent="0.35">
      <c r="A924" s="4"/>
    </row>
    <row r="925" spans="1:1" ht="14.25" customHeight="1" x14ac:dyDescent="0.35">
      <c r="A925" s="4"/>
    </row>
    <row r="926" spans="1:1" ht="14.25" customHeight="1" x14ac:dyDescent="0.35">
      <c r="A926" s="4"/>
    </row>
    <row r="927" spans="1:1" ht="14.25" customHeight="1" x14ac:dyDescent="0.35">
      <c r="A927" s="4"/>
    </row>
    <row r="928" spans="1:1" ht="14.25" customHeight="1" x14ac:dyDescent="0.35">
      <c r="A928" s="4"/>
    </row>
    <row r="929" spans="1:1" ht="14.25" customHeight="1" x14ac:dyDescent="0.35">
      <c r="A929" s="4"/>
    </row>
    <row r="930" spans="1:1" ht="14.25" customHeight="1" x14ac:dyDescent="0.35">
      <c r="A930" s="4"/>
    </row>
    <row r="931" spans="1:1" ht="14.25" customHeight="1" x14ac:dyDescent="0.35">
      <c r="A931" s="4"/>
    </row>
    <row r="932" spans="1:1" ht="14.25" customHeight="1" x14ac:dyDescent="0.35">
      <c r="A932" s="4"/>
    </row>
    <row r="933" spans="1:1" ht="14.25" customHeight="1" x14ac:dyDescent="0.35">
      <c r="A933" s="4"/>
    </row>
    <row r="934" spans="1:1" ht="14.25" customHeight="1" x14ac:dyDescent="0.35">
      <c r="A934" s="4"/>
    </row>
    <row r="935" spans="1:1" ht="14.25" customHeight="1" x14ac:dyDescent="0.35">
      <c r="A935" s="4"/>
    </row>
    <row r="936" spans="1:1" ht="14.25" customHeight="1" x14ac:dyDescent="0.35">
      <c r="A936" s="4"/>
    </row>
    <row r="937" spans="1:1" ht="14.25" customHeight="1" x14ac:dyDescent="0.35">
      <c r="A937" s="4"/>
    </row>
    <row r="938" spans="1:1" ht="14.25" customHeight="1" x14ac:dyDescent="0.35">
      <c r="A938" s="4"/>
    </row>
    <row r="939" spans="1:1" ht="14.25" customHeight="1" x14ac:dyDescent="0.35">
      <c r="A939" s="4"/>
    </row>
    <row r="940" spans="1:1" ht="14.25" customHeight="1" x14ac:dyDescent="0.35">
      <c r="A940" s="4"/>
    </row>
    <row r="941" spans="1:1" ht="14.25" customHeight="1" x14ac:dyDescent="0.35">
      <c r="A941" s="4"/>
    </row>
    <row r="942" spans="1:1" ht="14.25" customHeight="1" x14ac:dyDescent="0.35">
      <c r="A942" s="4"/>
    </row>
    <row r="943" spans="1:1" ht="14.25" customHeight="1" x14ac:dyDescent="0.35">
      <c r="A943" s="4"/>
    </row>
    <row r="944" spans="1:1" ht="14.25" customHeight="1" x14ac:dyDescent="0.35">
      <c r="A944" s="4"/>
    </row>
    <row r="945" spans="1:1" ht="14.25" customHeight="1" x14ac:dyDescent="0.35">
      <c r="A945" s="4"/>
    </row>
    <row r="946" spans="1:1" ht="14.25" customHeight="1" x14ac:dyDescent="0.35">
      <c r="A946" s="4"/>
    </row>
    <row r="947" spans="1:1" ht="14.25" customHeight="1" x14ac:dyDescent="0.35">
      <c r="A947" s="4"/>
    </row>
    <row r="948" spans="1:1" ht="14.25" customHeight="1" x14ac:dyDescent="0.35">
      <c r="A948" s="4"/>
    </row>
    <row r="949" spans="1:1" ht="14.25" customHeight="1" x14ac:dyDescent="0.35">
      <c r="A949" s="4"/>
    </row>
    <row r="950" spans="1:1" ht="14.25" customHeight="1" x14ac:dyDescent="0.35">
      <c r="A950" s="4"/>
    </row>
    <row r="951" spans="1:1" ht="14.25" customHeight="1" x14ac:dyDescent="0.35">
      <c r="A951" s="4"/>
    </row>
    <row r="952" spans="1:1" ht="14.25" customHeight="1" x14ac:dyDescent="0.35">
      <c r="A952" s="4"/>
    </row>
    <row r="953" spans="1:1" ht="14.25" customHeight="1" x14ac:dyDescent="0.35">
      <c r="A953" s="4"/>
    </row>
    <row r="954" spans="1:1" ht="14.25" customHeight="1" x14ac:dyDescent="0.35">
      <c r="A954" s="4"/>
    </row>
    <row r="955" spans="1:1" ht="14.25" customHeight="1" x14ac:dyDescent="0.35">
      <c r="A955" s="4"/>
    </row>
    <row r="956" spans="1:1" ht="14.25" customHeight="1" x14ac:dyDescent="0.35">
      <c r="A956" s="4"/>
    </row>
    <row r="957" spans="1:1" ht="14.25" customHeight="1" x14ac:dyDescent="0.35">
      <c r="A957" s="4"/>
    </row>
    <row r="958" spans="1:1" ht="14.25" customHeight="1" x14ac:dyDescent="0.35">
      <c r="A958" s="4"/>
    </row>
    <row r="959" spans="1:1" ht="14.25" customHeight="1" x14ac:dyDescent="0.35">
      <c r="A959" s="4"/>
    </row>
    <row r="960" spans="1:1" ht="14.25" customHeight="1" x14ac:dyDescent="0.35">
      <c r="A960" s="4"/>
    </row>
    <row r="961" spans="1:1" ht="14.25" customHeight="1" x14ac:dyDescent="0.35">
      <c r="A961" s="4"/>
    </row>
    <row r="962" spans="1:1" ht="14.25" customHeight="1" x14ac:dyDescent="0.35">
      <c r="A962" s="4"/>
    </row>
    <row r="963" spans="1:1" ht="14.25" customHeight="1" x14ac:dyDescent="0.35">
      <c r="A963" s="4"/>
    </row>
    <row r="964" spans="1:1" ht="14.25" customHeight="1" x14ac:dyDescent="0.35">
      <c r="A964" s="4"/>
    </row>
    <row r="965" spans="1:1" ht="14.25" customHeight="1" x14ac:dyDescent="0.35">
      <c r="A965" s="4"/>
    </row>
    <row r="966" spans="1:1" ht="14.25" customHeight="1" x14ac:dyDescent="0.35">
      <c r="A966" s="4"/>
    </row>
    <row r="967" spans="1:1" ht="14.25" customHeight="1" x14ac:dyDescent="0.35">
      <c r="A967" s="4"/>
    </row>
    <row r="968" spans="1:1" ht="14.25" customHeight="1" x14ac:dyDescent="0.35">
      <c r="A968" s="4"/>
    </row>
    <row r="969" spans="1:1" ht="14.25" customHeight="1" x14ac:dyDescent="0.35">
      <c r="A969" s="4"/>
    </row>
    <row r="970" spans="1:1" ht="14.25" customHeight="1" x14ac:dyDescent="0.35">
      <c r="A970" s="4"/>
    </row>
    <row r="971" spans="1:1" ht="14.25" customHeight="1" x14ac:dyDescent="0.35">
      <c r="A971" s="4"/>
    </row>
    <row r="972" spans="1:1" ht="14.25" customHeight="1" x14ac:dyDescent="0.35">
      <c r="A972" s="4"/>
    </row>
    <row r="973" spans="1:1" ht="14.25" customHeight="1" x14ac:dyDescent="0.35">
      <c r="A973" s="4"/>
    </row>
    <row r="974" spans="1:1" ht="14.25" customHeight="1" x14ac:dyDescent="0.35">
      <c r="A974" s="4"/>
    </row>
    <row r="975" spans="1:1" ht="14.25" customHeight="1" x14ac:dyDescent="0.35">
      <c r="A975" s="4"/>
    </row>
    <row r="976" spans="1:1" ht="14.25" customHeight="1" x14ac:dyDescent="0.35">
      <c r="A976" s="4"/>
    </row>
    <row r="977" spans="1:1" ht="14.25" customHeight="1" x14ac:dyDescent="0.35">
      <c r="A977" s="4"/>
    </row>
    <row r="978" spans="1:1" ht="14.25" customHeight="1" x14ac:dyDescent="0.35">
      <c r="A978" s="4"/>
    </row>
    <row r="979" spans="1:1" ht="14.25" customHeight="1" x14ac:dyDescent="0.35">
      <c r="A979" s="4"/>
    </row>
    <row r="980" spans="1:1" ht="14.25" customHeight="1" x14ac:dyDescent="0.35">
      <c r="A980" s="4"/>
    </row>
    <row r="981" spans="1:1" ht="14.25" customHeight="1" x14ac:dyDescent="0.35">
      <c r="A981" s="4"/>
    </row>
    <row r="982" spans="1:1" ht="14.25" customHeight="1" x14ac:dyDescent="0.35">
      <c r="A982" s="4"/>
    </row>
    <row r="983" spans="1:1" ht="14.25" customHeight="1" x14ac:dyDescent="0.35">
      <c r="A983" s="4"/>
    </row>
    <row r="984" spans="1:1" ht="14.25" customHeight="1" x14ac:dyDescent="0.35">
      <c r="A984" s="4"/>
    </row>
    <row r="985" spans="1:1" ht="14.25" customHeight="1" x14ac:dyDescent="0.35">
      <c r="A985" s="4"/>
    </row>
    <row r="986" spans="1:1" ht="14.25" customHeight="1" x14ac:dyDescent="0.35">
      <c r="A986" s="4"/>
    </row>
    <row r="987" spans="1:1" ht="14.25" customHeight="1" x14ac:dyDescent="0.35">
      <c r="A987" s="4"/>
    </row>
    <row r="988" spans="1:1" ht="14.25" customHeight="1" x14ac:dyDescent="0.35">
      <c r="A988" s="4"/>
    </row>
    <row r="989" spans="1:1" ht="14.25" customHeight="1" x14ac:dyDescent="0.35">
      <c r="A989" s="4"/>
    </row>
    <row r="990" spans="1:1" ht="14.25" customHeight="1" x14ac:dyDescent="0.35">
      <c r="A990" s="4"/>
    </row>
    <row r="991" spans="1:1" ht="14.25" customHeight="1" x14ac:dyDescent="0.35">
      <c r="A991" s="4"/>
    </row>
    <row r="992" spans="1:1" ht="14.25" customHeight="1" x14ac:dyDescent="0.35">
      <c r="A992" s="4"/>
    </row>
    <row r="993" spans="1:1" ht="14.25" customHeight="1" x14ac:dyDescent="0.35">
      <c r="A993" s="4"/>
    </row>
    <row r="994" spans="1:1" ht="14.25" customHeight="1" x14ac:dyDescent="0.35">
      <c r="A994" s="4"/>
    </row>
    <row r="995" spans="1:1" ht="14.25" customHeight="1" x14ac:dyDescent="0.35">
      <c r="A995" s="4"/>
    </row>
    <row r="996" spans="1:1" ht="14.25" customHeight="1" x14ac:dyDescent="0.35">
      <c r="A996" s="4"/>
    </row>
    <row r="997" spans="1:1" ht="14.25" customHeight="1" x14ac:dyDescent="0.35">
      <c r="A997" s="4"/>
    </row>
    <row r="998" spans="1:1" ht="14.25" customHeight="1" x14ac:dyDescent="0.35">
      <c r="A998" s="4"/>
    </row>
    <row r="999" spans="1:1" ht="14.25" customHeight="1" x14ac:dyDescent="0.35">
      <c r="A999" s="4"/>
    </row>
    <row r="1000" spans="1:1" ht="14.25" customHeight="1" x14ac:dyDescent="0.35">
      <c r="A1000" s="4"/>
    </row>
    <row r="1001" spans="1:1" ht="14.25" customHeight="1" x14ac:dyDescent="0.35">
      <c r="A1001" s="4"/>
    </row>
    <row r="1002" spans="1:1" ht="14.25" customHeight="1" x14ac:dyDescent="0.35">
      <c r="A1002" s="4"/>
    </row>
    <row r="1003" spans="1:1" ht="14.25" customHeight="1" x14ac:dyDescent="0.35">
      <c r="A1003" s="4"/>
    </row>
    <row r="1004" spans="1:1" ht="14.25" customHeight="1" x14ac:dyDescent="0.35">
      <c r="A1004" s="4"/>
    </row>
    <row r="1005" spans="1:1" ht="14.25" customHeight="1" x14ac:dyDescent="0.35">
      <c r="A1005" s="4"/>
    </row>
    <row r="1006" spans="1:1" ht="14.25" customHeight="1" x14ac:dyDescent="0.35">
      <c r="A1006" s="4"/>
    </row>
    <row r="1007" spans="1:1" ht="15" customHeight="1" x14ac:dyDescent="0.35">
      <c r="A1007" s="4"/>
    </row>
  </sheetData>
  <mergeCells count="9">
    <mergeCell ref="HB137:HD137"/>
    <mergeCell ref="HI76:HK76"/>
    <mergeCell ref="HA99:HC99"/>
    <mergeCell ref="GW76:GY76"/>
    <mergeCell ref="GW99:GY99"/>
    <mergeCell ref="HA76:HC76"/>
    <mergeCell ref="HE76:HG76"/>
    <mergeCell ref="HE99:HG99"/>
    <mergeCell ref="HB119:HD119"/>
  </mergeCells>
  <phoneticPr fontId="27" type="noConversion"/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Z1000"/>
  <sheetViews>
    <sheetView workbookViewId="0"/>
  </sheetViews>
  <sheetFormatPr defaultColWidth="12.58203125" defaultRowHeight="15" customHeight="1" x14ac:dyDescent="0.3"/>
  <cols>
    <col min="1" max="1" width="17.58203125" customWidth="1"/>
    <col min="2" max="2" width="9.9140625" customWidth="1"/>
    <col min="3" max="3" width="10.08203125" customWidth="1"/>
    <col min="4" max="4" width="8.5" customWidth="1"/>
    <col min="5" max="5" width="6" customWidth="1"/>
    <col min="6" max="6" width="4.9140625" customWidth="1"/>
    <col min="7" max="7" width="4.4140625" customWidth="1"/>
    <col min="8" max="8" width="5" customWidth="1"/>
    <col min="9" max="9" width="4.5" customWidth="1"/>
    <col min="10" max="10" width="6.9140625" customWidth="1"/>
    <col min="11" max="11" width="10.08203125" customWidth="1"/>
    <col min="12" max="12" width="7.58203125" customWidth="1"/>
    <col min="13" max="13" width="9.9140625" customWidth="1"/>
    <col min="14" max="14" width="9.58203125" customWidth="1"/>
    <col min="15" max="26" width="7.58203125" customWidth="1"/>
  </cols>
  <sheetData>
    <row r="1" spans="1:26" ht="14.25" customHeight="1" x14ac:dyDescent="0.35">
      <c r="A1" s="23"/>
      <c r="B1" s="24" t="s">
        <v>56</v>
      </c>
      <c r="C1" s="24" t="s">
        <v>63</v>
      </c>
      <c r="D1" s="24" t="s">
        <v>47</v>
      </c>
      <c r="E1" s="24" t="s">
        <v>48</v>
      </c>
      <c r="F1" s="24" t="s">
        <v>49</v>
      </c>
      <c r="G1" s="24" t="s">
        <v>50</v>
      </c>
      <c r="H1" s="24" t="s">
        <v>4</v>
      </c>
      <c r="I1" s="24" t="s">
        <v>51</v>
      </c>
      <c r="J1" s="24" t="s">
        <v>52</v>
      </c>
      <c r="K1" s="24" t="s">
        <v>53</v>
      </c>
      <c r="L1" s="24" t="s">
        <v>54</v>
      </c>
      <c r="M1" s="24" t="s">
        <v>55</v>
      </c>
      <c r="N1" s="24" t="s">
        <v>56</v>
      </c>
      <c r="O1" s="24" t="s">
        <v>46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3" t="s">
        <v>64</v>
      </c>
      <c r="B2" s="25">
        <v>3</v>
      </c>
      <c r="C2" s="25">
        <v>28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26" t="s">
        <v>65</v>
      </c>
      <c r="B3" s="27">
        <v>0</v>
      </c>
      <c r="C3" s="27">
        <v>2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4.25" customHeight="1" x14ac:dyDescent="0.35">
      <c r="A4" s="23" t="s">
        <v>66</v>
      </c>
      <c r="B4" s="25">
        <v>25</v>
      </c>
      <c r="C4" s="25">
        <v>32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26" t="s">
        <v>67</v>
      </c>
      <c r="B5" s="27">
        <v>25</v>
      </c>
      <c r="C5" s="27">
        <v>19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4.25" customHeight="1" x14ac:dyDescent="0.35">
      <c r="A6" s="23" t="s">
        <v>68</v>
      </c>
      <c r="B6" s="25">
        <v>14</v>
      </c>
      <c r="C6" s="25">
        <v>35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26" t="s">
        <v>69</v>
      </c>
      <c r="B7" s="27">
        <v>7</v>
      </c>
      <c r="C7" s="27">
        <v>7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4.25" customHeight="1" x14ac:dyDescent="0.35">
      <c r="A8" s="23" t="s">
        <v>70</v>
      </c>
      <c r="B8" s="25">
        <v>51</v>
      </c>
      <c r="C8" s="25">
        <v>145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26" t="s">
        <v>71</v>
      </c>
      <c r="B9" s="27">
        <v>24</v>
      </c>
      <c r="C9" s="27">
        <v>22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4.25" customHeight="1" x14ac:dyDescent="0.35">
      <c r="A10" s="23" t="s">
        <v>72</v>
      </c>
      <c r="B10" s="25">
        <v>34</v>
      </c>
      <c r="C10" s="25">
        <v>60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26" t="s">
        <v>73</v>
      </c>
      <c r="B11" s="27">
        <v>25</v>
      </c>
      <c r="C11" s="27">
        <v>19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4.25" customHeight="1" x14ac:dyDescent="0.35">
      <c r="A12" s="23" t="s">
        <v>74</v>
      </c>
      <c r="B12" s="25">
        <v>4</v>
      </c>
      <c r="C12" s="25">
        <v>23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6" t="s">
        <v>75</v>
      </c>
      <c r="B13" s="27">
        <v>20</v>
      </c>
      <c r="C13" s="27">
        <v>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4.25" customHeight="1" x14ac:dyDescent="0.35">
      <c r="A14" s="23" t="s">
        <v>76</v>
      </c>
      <c r="B14" s="25">
        <v>36</v>
      </c>
      <c r="C14" s="25">
        <v>58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6" t="s">
        <v>77</v>
      </c>
      <c r="B15" s="27">
        <v>28</v>
      </c>
      <c r="C15" s="27">
        <v>27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14.25" customHeight="1" x14ac:dyDescent="0.35">
      <c r="A16" s="23" t="s">
        <v>78</v>
      </c>
      <c r="B16" s="25">
        <v>16</v>
      </c>
      <c r="C16" s="25">
        <v>9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6" t="s">
        <v>79</v>
      </c>
      <c r="B17" s="27">
        <v>15</v>
      </c>
      <c r="C17" s="27">
        <v>7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4.25" customHeight="1" x14ac:dyDescent="0.35">
      <c r="A18" s="23" t="s">
        <v>80</v>
      </c>
      <c r="B18" s="25">
        <v>14</v>
      </c>
      <c r="C18" s="25">
        <v>20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6" t="s">
        <v>81</v>
      </c>
      <c r="B19" s="27">
        <v>9</v>
      </c>
      <c r="C19" s="27">
        <v>15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4.25" customHeight="1" x14ac:dyDescent="0.35">
      <c r="A20" s="23" t="s">
        <v>82</v>
      </c>
      <c r="B20" s="25">
        <v>22</v>
      </c>
      <c r="C20" s="25">
        <v>7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26" t="s">
        <v>83</v>
      </c>
      <c r="B21" s="27">
        <v>11</v>
      </c>
      <c r="C21" s="27">
        <v>7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4.25" customHeight="1" x14ac:dyDescent="0.35">
      <c r="A22" s="23" t="s">
        <v>84</v>
      </c>
      <c r="B22" s="25">
        <v>70</v>
      </c>
      <c r="C22" s="25">
        <v>70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26" t="s">
        <v>85</v>
      </c>
      <c r="B23" s="27">
        <v>27</v>
      </c>
      <c r="C23" s="27">
        <v>31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4.25" customHeight="1" x14ac:dyDescent="0.35">
      <c r="A24" s="23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2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2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2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2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2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2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2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2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2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2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2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2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2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2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2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2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2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2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2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2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2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2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2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2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2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2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2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2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2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2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2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2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2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2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2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2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2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2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2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2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2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2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3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3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3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3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3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3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3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3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3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3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3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3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3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3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3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3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3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3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3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3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3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3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27</vt:i4>
      </vt:variant>
      <vt:variant>
        <vt:lpstr>Charts</vt:lpstr>
      </vt:variant>
      <vt:variant>
        <vt:i4>56</vt:i4>
      </vt:variant>
      <vt:variant>
        <vt:lpstr>Named Ranges</vt:lpstr>
      </vt:variant>
      <vt:variant>
        <vt:i4>1</vt:i4>
      </vt:variant>
    </vt:vector>
  </HeadingPairs>
  <TitlesOfParts>
    <vt:vector size="84" baseType="lpstr">
      <vt:lpstr>New Listings</vt:lpstr>
      <vt:lpstr>YOY New Inventory</vt:lpstr>
      <vt:lpstr>Unit Sales Data</vt:lpstr>
      <vt:lpstr>Total Year to Year Sales</vt:lpstr>
      <vt:lpstr>3 Yr Snapshot</vt:lpstr>
      <vt:lpstr>1 YR Snapshot</vt:lpstr>
      <vt:lpstr>Distressed Data</vt:lpstr>
      <vt:lpstr>Residential</vt:lpstr>
      <vt:lpstr>Sold Residential by Town</vt:lpstr>
      <vt:lpstr>Sheet3</vt:lpstr>
      <vt:lpstr>Land Data</vt:lpstr>
      <vt:lpstr>YOY Inventory</vt:lpstr>
      <vt:lpstr>Sold Price per SF data</vt:lpstr>
      <vt:lpstr>Absorption Rate data</vt:lpstr>
      <vt:lpstr>Avg DOM</vt:lpstr>
      <vt:lpstr>Total Under Contract</vt:lpstr>
      <vt:lpstr>NC Numbers</vt:lpstr>
      <vt:lpstr>New Const Permits</vt:lpstr>
      <vt:lpstr>DC New Const Value</vt:lpstr>
      <vt:lpstr>YOY DC Building Permit Value</vt:lpstr>
      <vt:lpstr>NC Building Permit Data</vt:lpstr>
      <vt:lpstr>Total CC Permit Value y-o-y</vt:lpstr>
      <vt:lpstr>Total CC Permits y-o-y</vt:lpstr>
      <vt:lpstr>Data Tables</vt:lpstr>
      <vt:lpstr>Raw Data</vt:lpstr>
      <vt:lpstr>Sheet1</vt:lpstr>
      <vt:lpstr>Sheet2</vt:lpstr>
      <vt:lpstr>New Listings Graph</vt:lpstr>
      <vt:lpstr>New Listings - Bar</vt:lpstr>
      <vt:lpstr>Inventory</vt:lpstr>
      <vt:lpstr>Residential Inventory 23</vt:lpstr>
      <vt:lpstr>Total Res Inv 23 - Line</vt:lpstr>
      <vt:lpstr>Total Inventory 23- Line</vt:lpstr>
      <vt:lpstr>Total Inventory 23</vt:lpstr>
      <vt:lpstr>Total Sold by Class 23</vt:lpstr>
      <vt:lpstr>Total Property Sold</vt:lpstr>
      <vt:lpstr>Total Property Sold - Bar</vt:lpstr>
      <vt:lpstr>Active Distressed prop</vt:lpstr>
      <vt:lpstr>Year to Year Sales 23</vt:lpstr>
      <vt:lpstr> Three Year Snapshot 23</vt:lpstr>
      <vt:lpstr>One Year Snapshot 23</vt:lpstr>
      <vt:lpstr>Distressed Sales 23</vt:lpstr>
      <vt:lpstr>Distressed Inventory 23</vt:lpstr>
      <vt:lpstr>Median Sale Price SFD</vt:lpstr>
      <vt:lpstr>Month to Month Res Median Sale</vt:lpstr>
      <vt:lpstr>Y-O-Y Sales comparison</vt:lpstr>
      <vt:lpstr>Residential Sales 23</vt:lpstr>
      <vt:lpstr>Res Median Sale Price 23</vt:lpstr>
      <vt:lpstr>SFD Median Sale Price 23</vt:lpstr>
      <vt:lpstr>Condo Median Sale Price 23</vt:lpstr>
      <vt:lpstr>SFD Med Sale Price</vt:lpstr>
      <vt:lpstr>Condo Sales</vt:lpstr>
      <vt:lpstr>Sold Listings by Town - Chart</vt:lpstr>
      <vt:lpstr>Land by Type 23</vt:lpstr>
      <vt:lpstr>Lots  Land Units Sold 23</vt:lpstr>
      <vt:lpstr>Lots Land Median Sale Price 23</vt:lpstr>
      <vt:lpstr>Lots Land Inventory Line</vt:lpstr>
      <vt:lpstr>Res Inventory 23</vt:lpstr>
      <vt:lpstr>Lots Land Inventory 23</vt:lpstr>
      <vt:lpstr>Total Inventory 24</vt:lpstr>
      <vt:lpstr>Sold Price per SF 23</vt:lpstr>
      <vt:lpstr>Absorption Rate</vt:lpstr>
      <vt:lpstr>Residential DOM 23</vt:lpstr>
      <vt:lpstr>Lots Land DOM 23</vt:lpstr>
      <vt:lpstr>UCs - Line Graph</vt:lpstr>
      <vt:lpstr>Total Under Contract 23</vt:lpstr>
      <vt:lpstr>2020 Buliding Permits</vt:lpstr>
      <vt:lpstr>2021 DC Building Permits</vt:lpstr>
      <vt:lpstr>2022</vt:lpstr>
      <vt:lpstr>2023</vt:lpstr>
      <vt:lpstr>New Const Value Graph</vt:lpstr>
      <vt:lpstr>2019 Building Permit Value</vt:lpstr>
      <vt:lpstr>2020 Building Permit Value</vt:lpstr>
      <vt:lpstr>2021 DC  Building Permit Value</vt:lpstr>
      <vt:lpstr>DC Permit Value 2022</vt:lpstr>
      <vt:lpstr>DC Building Permit Value 2023</vt:lpstr>
      <vt:lpstr>YOY DC Building Permit Value 21</vt:lpstr>
      <vt:lpstr>YOY DC Building Permit Value 20</vt:lpstr>
      <vt:lpstr>DC Building Permit </vt:lpstr>
      <vt:lpstr>Total CC Permit Value y-o y21-</vt:lpstr>
      <vt:lpstr>CC Permit Value 2022 vs 2023</vt:lpstr>
      <vt:lpstr>Total CC Building Permits 21 22</vt:lpstr>
      <vt:lpstr>CC Buildig Permints 22-23</vt:lpstr>
      <vt:lpstr>'Raw Data'!OLE_LINK5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Sutherland</dc:creator>
  <cp:lastModifiedBy>Dan Sutherland</cp:lastModifiedBy>
  <cp:lastPrinted>2023-04-07T18:28:56Z</cp:lastPrinted>
  <dcterms:created xsi:type="dcterms:W3CDTF">2015-02-06T14:25:58Z</dcterms:created>
  <dcterms:modified xsi:type="dcterms:W3CDTF">2023-09-08T18:36:53Z</dcterms:modified>
</cp:coreProperties>
</file>