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270" windowWidth="9690" windowHeight="7860" tabRatio="929" activeTab="1"/>
  </bookViews>
  <sheets>
    <sheet name="Instructions" sheetId="1" r:id="rId1"/>
    <sheet name="from Cost Report" sheetId="2" r:id="rId2"/>
    <sheet name="Outlier Trends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<sst xmlns="http://schemas.openxmlformats.org/spreadsheetml/2006/main" count="86" uniqueCount="83">
  <si>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>PART II - COMPUTATION OF REIMBURSEMENT SETTLEMENT</t>
  </si>
  <si>
    <t>Total PPS Payment - Full Episodes W/O Outliers</t>
  </si>
  <si>
    <t>Total PPS Payment - Full Episodes With Outliers</t>
  </si>
  <si>
    <t>Total PPS Payment - LUPA Episodes</t>
  </si>
  <si>
    <t>Total PPS Payment - PEP Only Episodes</t>
  </si>
  <si>
    <t>Total PPS Payment - SCIC Only Episodes</t>
  </si>
  <si>
    <t>Total PPS Outlier Payment-Full Episodes W Outliers</t>
  </si>
  <si>
    <t>Total PPS Outlier Payment - PEP Only Episodes</t>
  </si>
  <si>
    <t>Total PPS Outlier Payment - SCIC In A PEP Episode</t>
  </si>
  <si>
    <t>Total PPS Outlier Payment - SCIC Only Episodes</t>
  </si>
  <si>
    <t>from Worksheet D, Part II</t>
  </si>
  <si>
    <t>12.10</t>
  </si>
  <si>
    <t>PART A</t>
  </si>
  <si>
    <t>PART B</t>
  </si>
  <si>
    <t>SERVICES</t>
  </si>
  <si>
    <t>Total Outlier Payments - Only</t>
  </si>
  <si>
    <t>the amount you funded for the Outlier Provision.</t>
  </si>
  <si>
    <t>Outlier Pmts you received</t>
  </si>
  <si>
    <t>Note:</t>
  </si>
  <si>
    <t>Compare the amount that you funded towards the Outlier Provision with the amount of Outlier Payments you received.</t>
  </si>
  <si>
    <t>For calculating your Outlier Pmts as a % of Total PPS Pmts:</t>
  </si>
  <si>
    <t>Instructions:</t>
  </si>
  <si>
    <t xml:space="preserve">This information is obtained from your Cost Reports.  This data is found on Cost Reports  for </t>
  </si>
  <si>
    <t>fiscal periods ending after 10/31/00.</t>
  </si>
  <si>
    <t>The Yellow-Highlighted cells are your input cells.  The appropriate calculations</t>
  </si>
  <si>
    <t>happen automatically.</t>
  </si>
  <si>
    <t>Once you have completed your data entry, the program will identify the following:</t>
  </si>
  <si>
    <r>
      <t xml:space="preserve">   1) Total PPS Pmts </t>
    </r>
    <r>
      <rPr>
        <i/>
        <sz val="10"/>
        <rFont val="Times New Roman"/>
        <family val="1"/>
      </rPr>
      <t>(inclusive of Outlier Pmts)</t>
    </r>
  </si>
  <si>
    <t xml:space="preserve">        going to be capped at 10% starting in 2010.</t>
  </si>
  <si>
    <r>
      <t xml:space="preserve">   3) Outlier Pmts as a % of Total PPS Pmts </t>
    </r>
    <r>
      <rPr>
        <i/>
        <sz val="10"/>
        <rFont val="Times New Roman"/>
        <family val="1"/>
      </rPr>
      <t>(inclusive of Outlier Pmts)</t>
    </r>
    <r>
      <rPr>
        <sz val="12"/>
        <rFont val="Times New Roman"/>
        <family val="1"/>
      </rPr>
      <t xml:space="preserve"> - this is what is now </t>
    </r>
  </si>
  <si>
    <r>
      <t xml:space="preserve">   2)  Total Outlier Pmts  </t>
    </r>
    <r>
      <rPr>
        <i/>
        <sz val="10"/>
        <rFont val="Times New Roman"/>
        <family val="1"/>
      </rPr>
      <t>(this is the add'l amount over the HHRG Pmt received for Outlier episodes)</t>
    </r>
  </si>
  <si>
    <r>
      <t xml:space="preserve">   4) This is the amount of reimbursement your </t>
    </r>
    <r>
      <rPr>
        <i/>
        <sz val="9"/>
        <rFont val="Times New Roman"/>
        <family val="1"/>
      </rPr>
      <t>(non-Outlier)</t>
    </r>
    <r>
      <rPr>
        <sz val="12"/>
        <rFont val="Times New Roman"/>
        <family val="1"/>
      </rPr>
      <t xml:space="preserve"> PPS Pmts were reduced to fund</t>
    </r>
  </si>
  <si>
    <t xml:space="preserve">        the Outlier Provision.</t>
  </si>
  <si>
    <t xml:space="preserve">   5) This last section identifies the difference between what you paid into to fund the Outlier</t>
  </si>
  <si>
    <r>
      <t xml:space="preserve">        Provision </t>
    </r>
    <r>
      <rPr>
        <i/>
        <sz val="9"/>
        <rFont val="Times New Roman"/>
        <family val="1"/>
      </rPr>
      <t>(via reduced PPS Pmts for all episodes)</t>
    </r>
    <r>
      <rPr>
        <sz val="12"/>
        <rFont val="Times New Roman"/>
        <family val="1"/>
      </rPr>
      <t xml:space="preserve"> and the amount of Outlier Payments that</t>
    </r>
  </si>
  <si>
    <t xml:space="preserve">        you received.</t>
  </si>
  <si>
    <r>
      <t xml:space="preserve">  ii) if you received more than $0.99 over what you paid, the program will display "</t>
    </r>
    <r>
      <rPr>
        <u val="single"/>
        <sz val="11"/>
        <rFont val="Times New Roman"/>
        <family val="1"/>
      </rPr>
      <t>Paid &gt; Funded</t>
    </r>
    <r>
      <rPr>
        <sz val="11"/>
        <rFont val="Times New Roman"/>
        <family val="1"/>
      </rPr>
      <t>"</t>
    </r>
  </si>
  <si>
    <r>
      <t xml:space="preserve">  iii) if you received less than $0.99 over what you paid, the program will display "</t>
    </r>
    <r>
      <rPr>
        <u val="single"/>
        <sz val="11"/>
        <rFont val="Times New Roman"/>
        <family val="1"/>
      </rPr>
      <t>Paid &lt; Funded</t>
    </r>
    <r>
      <rPr>
        <sz val="11"/>
        <rFont val="Times New Roman"/>
        <family val="1"/>
      </rPr>
      <t>"</t>
    </r>
  </si>
  <si>
    <t>You need to copy the values from Row 12.01 through 12.10 for both Column 1 &amp; 2 to</t>
  </si>
  <si>
    <t xml:space="preserve">the corresponding location within this schedule.  </t>
  </si>
  <si>
    <t>Please be sure to accurately copy these values for the calculations to be precise.</t>
  </si>
  <si>
    <t xml:space="preserve">  i) if the amount you received was within $0.99 of what you paid, the program will display "Breakeven"</t>
  </si>
  <si>
    <t>This means that you were paid more via this provision than what was withheld from your PPS Pmts.</t>
  </si>
  <si>
    <t>This means that you were paid less via this provision than what was withheld from your PPS Pmts.</t>
  </si>
  <si>
    <t>You can use this schedule to identify the trends that you have experienced with Outliers since the inception of PPS.</t>
  </si>
  <si>
    <t>Enter the applicable information in the appropriate cells to build this Outlier Trending Report.</t>
  </si>
  <si>
    <t>Amount Agency Funded for the Outlier Provision</t>
  </si>
  <si>
    <t>for Fiscal Period Ended:</t>
  </si>
  <si>
    <t>Did HHA receive more in Outlier Pmts than it funded for this Provision?</t>
  </si>
  <si>
    <t xml:space="preserve">Yes  </t>
  </si>
  <si>
    <t xml:space="preserve">No  </t>
  </si>
  <si>
    <t>The agency was paid more via the Outlier Provision than what was withheld due to the reduction in all episodic pmts.</t>
  </si>
  <si>
    <t>The agency was paid less via the Outlier Provision than what was withheld due to the reduction in all episodic pmts.</t>
  </si>
  <si>
    <r>
      <t xml:space="preserve">Start with the tab titled:  </t>
    </r>
    <r>
      <rPr>
        <u val="single"/>
        <sz val="14"/>
        <rFont val="Times New Roman"/>
        <family val="1"/>
      </rPr>
      <t>from Cost Report</t>
    </r>
  </si>
  <si>
    <t>Go to Worksheet  D, Part II of the Cost Report</t>
  </si>
  <si>
    <r>
      <t xml:space="preserve">After you have completed the inputting for the tab </t>
    </r>
    <r>
      <rPr>
        <u val="single"/>
        <sz val="14"/>
        <rFont val="Times New Roman"/>
        <family val="1"/>
      </rPr>
      <t>from Cost Report</t>
    </r>
    <r>
      <rPr>
        <sz val="14"/>
        <rFont val="Times New Roman"/>
        <family val="1"/>
      </rPr>
      <t>, you can then transfer the</t>
    </r>
  </si>
  <si>
    <r>
      <t xml:space="preserve">appropriate information to the tab titled </t>
    </r>
    <r>
      <rPr>
        <u val="single"/>
        <sz val="14"/>
        <rFont val="Times New Roman"/>
        <family val="1"/>
      </rPr>
      <t>Outlier Trends</t>
    </r>
    <r>
      <rPr>
        <sz val="14"/>
        <rFont val="Times New Roman"/>
        <family val="1"/>
      </rPr>
      <t xml:space="preserve"> so that you can prepare a Trend-Line that</t>
    </r>
  </si>
  <si>
    <t>will allow you to see on one page the trend of your Outlier payments received as compared to</t>
  </si>
  <si>
    <t>the amount of PPS payments that were withheld to fund the Outlier Provision since the inception</t>
  </si>
  <si>
    <r>
      <t xml:space="preserve">of PPS   </t>
    </r>
    <r>
      <rPr>
        <i/>
        <sz val="11"/>
        <rFont val="Times New Roman"/>
        <family val="1"/>
      </rPr>
      <t>(which became effective 10/01/00)</t>
    </r>
    <r>
      <rPr>
        <sz val="14"/>
        <rFont val="Times New Roman"/>
        <family val="1"/>
      </rPr>
      <t>.</t>
    </r>
  </si>
  <si>
    <t>This model was created for the sole purpose of helping you calculate your past Outlier Pmts as a % of Total PPS</t>
  </si>
  <si>
    <r>
      <t xml:space="preserve">Pmts </t>
    </r>
    <r>
      <rPr>
        <i/>
        <sz val="11"/>
        <rFont val="Times New Roman"/>
        <family val="1"/>
      </rPr>
      <t>(inclusive of Outlier Pmts)</t>
    </r>
    <r>
      <rPr>
        <sz val="11"/>
        <rFont val="Times New Roman"/>
        <family val="1"/>
      </rPr>
      <t>; and as such, is not intended to be used for any other purpose.</t>
    </r>
  </si>
  <si>
    <t>Cummulative</t>
  </si>
  <si>
    <t>Total PPS Payment - SCIC Within A PEP Episode</t>
  </si>
  <si>
    <r>
      <t>Total PPS Payments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(inclusive of Outlier Pmts)</t>
    </r>
  </si>
  <si>
    <t>* * * If the above amount = 0, then you were paid the same amount you funded - breakeven.</t>
  </si>
  <si>
    <t>* * * If the above amount is positive, then you were paid more than amount you funded.</t>
  </si>
  <si>
    <t>* * * If the above amount is negative, then you were paid less than the amount you funded.</t>
  </si>
  <si>
    <r>
      <t xml:space="preserve">Outlier Pmts as a % of Total PPS                      </t>
    </r>
    <r>
      <rPr>
        <i/>
        <sz val="10"/>
        <rFont val="Arial"/>
        <family val="2"/>
      </rPr>
      <t xml:space="preserve"> (inclusive of Outlier Pmts)</t>
    </r>
  </si>
  <si>
    <t>Enter the 4-digit year in which your Fiscal Year ends:</t>
  </si>
  <si>
    <t>The Outlier information can be obtained from the tab titled: from Cost Report after you have completed it.</t>
  </si>
  <si>
    <r>
      <t>Total PPS Payments</t>
    </r>
    <r>
      <rPr>
        <i/>
        <sz val="9"/>
        <rFont val="Times New Roman"/>
        <family val="1"/>
      </rPr>
      <t xml:space="preserve">      (inclusive of Outlier Pmts)</t>
    </r>
  </si>
  <si>
    <r>
      <t>Total Outlier</t>
    </r>
    <r>
      <rPr>
        <i/>
        <sz val="9"/>
        <rFont val="Times New Roman"/>
        <family val="1"/>
      </rPr>
      <t xml:space="preserve"> (only) </t>
    </r>
    <r>
      <rPr>
        <sz val="12"/>
        <rFont val="Times New Roman"/>
        <family val="1"/>
      </rPr>
      <t>Pmts</t>
    </r>
  </si>
  <si>
    <r>
      <t xml:space="preserve">Outlier Pmts as a % of Total PPS Pmts </t>
    </r>
    <r>
      <rPr>
        <i/>
        <sz val="9"/>
        <rFont val="Times New Roman"/>
        <family val="1"/>
      </rPr>
      <t xml:space="preserve">                       (inclusive of Outlier Pmts)</t>
    </r>
  </si>
  <si>
    <t>Reduction to PPS Rates to fund Outlier per Rule:</t>
  </si>
  <si>
    <t>Outlier Pmts targeted to be paid per Rule:</t>
  </si>
  <si>
    <r>
      <rPr>
        <b/>
        <sz val="12"/>
        <rFont val="Times New Roman"/>
        <family val="1"/>
      </rPr>
      <t>Note:</t>
    </r>
    <r>
      <rPr>
        <sz val="12"/>
        <rFont val="Times New Roman"/>
        <family val="1"/>
      </rPr>
      <t xml:space="preserve"> If the answer is:</t>
    </r>
  </si>
  <si>
    <t xml:space="preserve">       Note:  If your FYE is other than 12/31/xx, please use the appropriate columns so that your YE in 2010 stays in Column L</t>
  </si>
  <si>
    <t>Note:  For CY 2010, the</t>
  </si>
  <si>
    <t xml:space="preserve">           withhold to fund the</t>
  </si>
  <si>
    <t xml:space="preserve">          Outlier Provision was</t>
  </si>
  <si>
    <t xml:space="preserve">          set at 2.5% NOT 5.0! </t>
  </si>
  <si>
    <t>Amount Agency Funded LESS Outlier Pmts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</si>
</sst>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m/dd/yy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[$-409]dddd\,\ mmmm\ dd\,\ 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8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36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/>
    </xf>
    <xf numFmtId="164" fontId="3" fillId="33" borderId="0" xfId="42" applyNumberFormat="1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168" fontId="15" fillId="33" borderId="0" xfId="0" applyNumberFormat="1" applyFont="1" applyFill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 quotePrefix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6" fontId="20" fillId="0" borderId="0" xfId="0" applyNumberFormat="1" applyFont="1" applyAlignment="1" applyProtection="1">
      <alignment/>
      <protection/>
    </xf>
    <xf numFmtId="10" fontId="3" fillId="0" borderId="0" xfId="59" applyNumberFormat="1" applyFont="1" applyAlignment="1" applyProtection="1">
      <alignment/>
      <protection/>
    </xf>
    <xf numFmtId="164" fontId="20" fillId="0" borderId="0" xfId="0" applyNumberFormat="1" applyFont="1" applyAlignment="1" applyProtection="1">
      <alignment/>
      <protection/>
    </xf>
    <xf numFmtId="10" fontId="20" fillId="0" borderId="0" xfId="0" applyNumberFormat="1" applyFont="1" applyAlignment="1" applyProtection="1">
      <alignment/>
      <protection/>
    </xf>
    <xf numFmtId="164" fontId="20" fillId="0" borderId="0" xfId="42" applyNumberFormat="1" applyFont="1" applyAlignment="1" applyProtection="1">
      <alignment/>
      <protection/>
    </xf>
    <xf numFmtId="164" fontId="8" fillId="33" borderId="0" xfId="42" applyNumberFormat="1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164" fontId="8" fillId="0" borderId="0" xfId="42" applyNumberFormat="1" applyFont="1" applyFill="1" applyAlignment="1" applyProtection="1">
      <alignment vertical="center"/>
      <protection/>
    </xf>
    <xf numFmtId="164" fontId="8" fillId="0" borderId="0" xfId="42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165" fontId="7" fillId="0" borderId="0" xfId="59" applyNumberFormat="1" applyFont="1" applyAlignment="1" applyProtection="1">
      <alignment vertical="center"/>
      <protection/>
    </xf>
    <xf numFmtId="165" fontId="8" fillId="0" borderId="0" xfId="59" applyNumberFormat="1" applyFont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65" fontId="21" fillId="0" borderId="0" xfId="59" applyNumberFormat="1" applyFont="1" applyAlignment="1" applyProtection="1">
      <alignment vertical="center"/>
      <protection/>
    </xf>
    <xf numFmtId="165" fontId="21" fillId="34" borderId="0" xfId="59" applyNumberFormat="1" applyFont="1" applyFill="1" applyAlignment="1" applyProtection="1">
      <alignment vertical="center"/>
      <protection/>
    </xf>
    <xf numFmtId="165" fontId="21" fillId="34" borderId="0" xfId="59" applyNumberFormat="1" applyFont="1" applyFill="1" applyAlignment="1" applyProtection="1">
      <alignment horizontal="right" vertical="center"/>
      <protection/>
    </xf>
    <xf numFmtId="0" fontId="8" fillId="32" borderId="20" xfId="0" applyFont="1" applyFill="1" applyBorder="1" applyAlignment="1" applyProtection="1">
      <alignment vertical="center"/>
      <protection/>
    </xf>
    <xf numFmtId="0" fontId="14" fillId="32" borderId="21" xfId="0" applyFont="1" applyFill="1" applyBorder="1" applyAlignment="1" applyProtection="1">
      <alignment horizontal="center" vertical="center" wrapText="1"/>
      <protection/>
    </xf>
    <xf numFmtId="0" fontId="8" fillId="32" borderId="21" xfId="0" applyFont="1" applyFill="1" applyBorder="1" applyAlignment="1" applyProtection="1">
      <alignment vertical="center"/>
      <protection/>
    </xf>
    <xf numFmtId="164" fontId="8" fillId="32" borderId="21" xfId="42" applyNumberFormat="1" applyFont="1" applyFill="1" applyBorder="1" applyAlignment="1" applyProtection="1">
      <alignment vertical="center"/>
      <protection/>
    </xf>
    <xf numFmtId="164" fontId="8" fillId="32" borderId="22" xfId="42" applyNumberFormat="1" applyFont="1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0" fillId="34" borderId="18" xfId="0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44" fontId="3" fillId="0" borderId="0" xfId="44" applyNumberFormat="1" applyFont="1" applyAlignment="1" applyProtection="1">
      <alignment horizont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166" fontId="3" fillId="0" borderId="12" xfId="44" applyNumberFormat="1" applyFont="1" applyBorder="1" applyAlignment="1" applyProtection="1">
      <alignment horizontal="center" vertical="center"/>
      <protection/>
    </xf>
    <xf numFmtId="166" fontId="3" fillId="0" borderId="23" xfId="44" applyNumberFormat="1" applyFont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166" fontId="3" fillId="34" borderId="0" xfId="44" applyNumberFormat="1" applyFont="1" applyFill="1" applyAlignment="1" applyProtection="1">
      <alignment horizontal="center" vertical="center"/>
      <protection/>
    </xf>
    <xf numFmtId="165" fontId="3" fillId="0" borderId="0" xfId="59" applyNumberFormat="1" applyFont="1" applyAlignment="1" applyProtection="1">
      <alignment horizontal="center" vertical="center"/>
      <protection/>
    </xf>
    <xf numFmtId="0" fontId="24" fillId="34" borderId="0" xfId="0" applyFont="1" applyFill="1" applyAlignment="1" applyProtection="1">
      <alignment horizontal="center" vertical="center" wrapText="1"/>
      <protection/>
    </xf>
    <xf numFmtId="166" fontId="3" fillId="34" borderId="0" xfId="44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8.8515625" defaultRowHeight="12.75"/>
  <cols>
    <col min="1" max="1" width="6.7109375" style="3" customWidth="1"/>
    <col min="2" max="2" width="4.28125" style="3" customWidth="1"/>
    <col min="3" max="3" width="4.8515625" style="3" customWidth="1"/>
    <col min="4" max="7" width="7.140625" style="3" customWidth="1"/>
    <col min="8" max="12" width="8.8515625" style="3" customWidth="1"/>
    <col min="13" max="13" width="3.28125" style="3" customWidth="1"/>
    <col min="14" max="16384" width="8.8515625" style="3" customWidth="1"/>
  </cols>
  <sheetData>
    <row r="1" ht="9.75" customHeight="1"/>
    <row r="2" spans="1:12" ht="22.5">
      <c r="A2" s="8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12.75" customHeight="1"/>
    <row r="4" spans="1:2" ht="18.75">
      <c r="A4" s="3" t="s">
        <v>18</v>
      </c>
      <c r="B4" s="4" t="s">
        <v>22</v>
      </c>
    </row>
    <row r="5" ht="18.75">
      <c r="B5" s="4" t="s">
        <v>23</v>
      </c>
    </row>
    <row r="6" ht="12.75" customHeight="1"/>
    <row r="7" ht="18.75">
      <c r="A7" s="3" t="s">
        <v>21</v>
      </c>
    </row>
    <row r="8" ht="5.25" customHeight="1"/>
    <row r="9" ht="18.75">
      <c r="B9" s="3" t="s">
        <v>24</v>
      </c>
    </row>
    <row r="10" ht="18.75">
      <c r="B10" s="3" t="s">
        <v>25</v>
      </c>
    </row>
    <row r="11" ht="9" customHeight="1"/>
    <row r="12" ht="18.75">
      <c r="B12" s="3" t="s">
        <v>53</v>
      </c>
    </row>
    <row r="13" ht="9" customHeight="1"/>
    <row r="14" ht="18.75">
      <c r="B14" s="3" t="s">
        <v>54</v>
      </c>
    </row>
    <row r="15" ht="9" customHeight="1"/>
    <row r="16" ht="18.75">
      <c r="B16" s="3" t="s">
        <v>38</v>
      </c>
    </row>
    <row r="17" ht="18.75">
      <c r="B17" s="3" t="s">
        <v>39</v>
      </c>
    </row>
    <row r="18" ht="18.75">
      <c r="C18" s="5" t="s">
        <v>40</v>
      </c>
    </row>
    <row r="19" ht="9" customHeight="1"/>
    <row r="20" ht="18.75">
      <c r="B20" s="3" t="s">
        <v>26</v>
      </c>
    </row>
    <row r="21" ht="24.75" customHeight="1">
      <c r="C21" s="4" t="s">
        <v>27</v>
      </c>
    </row>
    <row r="22" ht="24.75" customHeight="1">
      <c r="C22" s="4" t="s">
        <v>30</v>
      </c>
    </row>
    <row r="23" ht="24.75" customHeight="1">
      <c r="C23" s="4" t="s">
        <v>29</v>
      </c>
    </row>
    <row r="24" ht="18.75">
      <c r="C24" s="4" t="s">
        <v>28</v>
      </c>
    </row>
    <row r="25" ht="24.75" customHeight="1">
      <c r="C25" s="4" t="s">
        <v>31</v>
      </c>
    </row>
    <row r="26" ht="18.75">
      <c r="C26" s="4" t="s">
        <v>32</v>
      </c>
    </row>
    <row r="27" ht="24.75" customHeight="1">
      <c r="C27" s="4" t="s">
        <v>33</v>
      </c>
    </row>
    <row r="28" ht="18.75">
      <c r="C28" s="4" t="s">
        <v>34</v>
      </c>
    </row>
    <row r="29" ht="18.75">
      <c r="C29" s="4" t="s">
        <v>35</v>
      </c>
    </row>
    <row r="30" spans="3:4" ht="18.75">
      <c r="C30" s="4"/>
      <c r="D30" s="1" t="s">
        <v>41</v>
      </c>
    </row>
    <row r="31" ht="18.75">
      <c r="D31" s="1" t="s">
        <v>36</v>
      </c>
    </row>
    <row r="32" spans="4:5" ht="18.75">
      <c r="D32" s="1"/>
      <c r="E32" s="6" t="s">
        <v>42</v>
      </c>
    </row>
    <row r="33" ht="18.75">
      <c r="D33" s="1" t="s">
        <v>37</v>
      </c>
    </row>
    <row r="34" spans="4:5" ht="18.75">
      <c r="D34" s="1"/>
      <c r="E34" s="6" t="s">
        <v>43</v>
      </c>
    </row>
    <row r="35" spans="4:5" ht="18.75">
      <c r="D35" s="1"/>
      <c r="E35" s="6"/>
    </row>
    <row r="36" spans="1:5" ht="18.75">
      <c r="A36" s="3" t="s">
        <v>55</v>
      </c>
      <c r="D36" s="1"/>
      <c r="E36" s="6"/>
    </row>
    <row r="37" ht="18.75">
      <c r="A37" s="3" t="s">
        <v>56</v>
      </c>
    </row>
    <row r="38" ht="18.75">
      <c r="A38" s="3" t="s">
        <v>57</v>
      </c>
    </row>
    <row r="39" ht="18.75">
      <c r="A39" s="3" t="s">
        <v>58</v>
      </c>
    </row>
    <row r="40" ht="18.75">
      <c r="A40" s="3" t="s">
        <v>59</v>
      </c>
    </row>
    <row r="42" spans="1:2" ht="18.75">
      <c r="A42" s="1" t="s">
        <v>18</v>
      </c>
      <c r="B42" s="1" t="s">
        <v>60</v>
      </c>
    </row>
    <row r="43" spans="1:2" ht="18.75">
      <c r="A43" s="1"/>
      <c r="B43" s="1" t="s">
        <v>61</v>
      </c>
    </row>
    <row r="44" spans="1:2" ht="18.75">
      <c r="A44" s="1"/>
      <c r="B44" s="1"/>
    </row>
  </sheetData>
  <sheetProtection password="D51F" sheet="1" objects="1" scenarios="1" selectLockedCells="1"/>
  <printOptions/>
  <pageMargins left="0.34" right="0.26" top="0.52" bottom="0.45" header="0.19" footer="0.19"/>
  <pageSetup fitToHeight="1" fitToWidth="1" horizontalDpi="1200" verticalDpi="1200" orientation="portrait" scale="96" r:id="rId1"/>
  <headerFooter>
    <oddHeader>&amp;C&amp;"Arial,Bold"&amp;14&amp;U&amp;A</oddHeader>
    <oddFooter>&amp;L&amp;9&amp;U&amp;K3333FFwww.ifsforhomehealth.com&amp;CPage &amp;P&amp;R&amp;"Book Antiqua,Regular"&amp;9Created by: &amp;UInnovative Financial Solutions for Home Health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55.140625" style="10" bestFit="1" customWidth="1"/>
    <col min="3" max="3" width="10.7109375" style="10" customWidth="1"/>
    <col min="4" max="4" width="1.28515625" style="10" customWidth="1"/>
    <col min="5" max="5" width="18.7109375" style="10" customWidth="1"/>
    <col min="6" max="6" width="1.28515625" style="10" customWidth="1"/>
    <col min="7" max="7" width="18.7109375" style="10" customWidth="1"/>
    <col min="8" max="8" width="1.28515625" style="10" customWidth="1"/>
    <col min="9" max="11" width="10.7109375" style="10" customWidth="1"/>
    <col min="12" max="16384" width="9.140625" style="10" customWidth="1"/>
  </cols>
  <sheetData>
    <row r="1" ht="6.75" customHeight="1"/>
    <row r="2" spans="1:7" ht="23.25" customHeight="1">
      <c r="A2" s="11" t="s">
        <v>10</v>
      </c>
      <c r="C2" s="73" t="s">
        <v>69</v>
      </c>
      <c r="D2" s="74"/>
      <c r="E2" s="74"/>
      <c r="F2" s="77">
        <v>2012</v>
      </c>
      <c r="G2" s="78"/>
    </row>
    <row r="3" spans="3:7" ht="6.75" customHeight="1">
      <c r="C3" s="75"/>
      <c r="D3" s="76"/>
      <c r="E3" s="76"/>
      <c r="F3" s="79"/>
      <c r="G3" s="80"/>
    </row>
    <row r="4" spans="1:7" ht="12.75">
      <c r="A4" s="10" t="s">
        <v>0</v>
      </c>
      <c r="G4" s="12"/>
    </row>
    <row r="5" ht="6.75" customHeight="1"/>
    <row r="6" spans="5:7" s="13" customFormat="1" ht="14.25">
      <c r="E6" s="14" t="s">
        <v>12</v>
      </c>
      <c r="G6" s="14" t="s">
        <v>13</v>
      </c>
    </row>
    <row r="7" spans="5:7" s="13" customFormat="1" ht="14.25">
      <c r="E7" s="14" t="s">
        <v>14</v>
      </c>
      <c r="G7" s="14" t="s">
        <v>14</v>
      </c>
    </row>
    <row r="8" spans="5:7" s="13" customFormat="1" ht="14.25">
      <c r="E8" s="14">
        <v>1</v>
      </c>
      <c r="G8" s="14">
        <v>2</v>
      </c>
    </row>
    <row r="9" spans="5:7" s="13" customFormat="1" ht="0.75" customHeight="1">
      <c r="E9" s="15"/>
      <c r="G9" s="15"/>
    </row>
    <row r="10" s="13" customFormat="1" ht="0.75" customHeight="1"/>
    <row r="11" spans="1:9" s="18" customFormat="1" ht="24" customHeight="1">
      <c r="A11" s="16">
        <v>12.01</v>
      </c>
      <c r="B11" s="17" t="s">
        <v>1</v>
      </c>
      <c r="C11" s="17"/>
      <c r="D11" s="17"/>
      <c r="E11" s="2">
        <v>0</v>
      </c>
      <c r="F11" s="17"/>
      <c r="G11" s="2">
        <v>0</v>
      </c>
      <c r="I11" s="18" t="s">
        <v>78</v>
      </c>
    </row>
    <row r="12" spans="1:9" s="18" customFormat="1" ht="24" customHeight="1">
      <c r="A12" s="16">
        <v>12.02</v>
      </c>
      <c r="B12" s="17" t="s">
        <v>2</v>
      </c>
      <c r="C12" s="17"/>
      <c r="D12" s="17"/>
      <c r="E12" s="2">
        <v>0</v>
      </c>
      <c r="F12" s="17"/>
      <c r="G12" s="2">
        <v>0</v>
      </c>
      <c r="I12" s="18" t="s">
        <v>79</v>
      </c>
    </row>
    <row r="13" spans="1:9" s="18" customFormat="1" ht="24" customHeight="1">
      <c r="A13" s="16">
        <v>12.03</v>
      </c>
      <c r="B13" s="17" t="s">
        <v>3</v>
      </c>
      <c r="C13" s="17"/>
      <c r="D13" s="17"/>
      <c r="E13" s="2">
        <v>0</v>
      </c>
      <c r="F13" s="17"/>
      <c r="G13" s="2">
        <v>0</v>
      </c>
      <c r="I13" s="18" t="s">
        <v>80</v>
      </c>
    </row>
    <row r="14" spans="1:9" s="18" customFormat="1" ht="24" customHeight="1">
      <c r="A14" s="16">
        <v>12.04</v>
      </c>
      <c r="B14" s="17" t="s">
        <v>4</v>
      </c>
      <c r="C14" s="17"/>
      <c r="D14" s="17"/>
      <c r="E14" s="2">
        <v>0</v>
      </c>
      <c r="F14" s="17"/>
      <c r="G14" s="2">
        <v>0</v>
      </c>
      <c r="I14" s="18" t="s">
        <v>81</v>
      </c>
    </row>
    <row r="15" spans="1:7" s="18" customFormat="1" ht="24" customHeight="1">
      <c r="A15" s="16">
        <v>12.05</v>
      </c>
      <c r="B15" s="17" t="s">
        <v>63</v>
      </c>
      <c r="C15" s="17"/>
      <c r="D15" s="17"/>
      <c r="E15" s="2">
        <v>0</v>
      </c>
      <c r="F15" s="17"/>
      <c r="G15" s="2">
        <v>0</v>
      </c>
    </row>
    <row r="16" spans="1:7" s="18" customFormat="1" ht="24" customHeight="1">
      <c r="A16" s="16">
        <v>12.06</v>
      </c>
      <c r="B16" s="17" t="s">
        <v>5</v>
      </c>
      <c r="C16" s="17"/>
      <c r="D16" s="17"/>
      <c r="E16" s="2">
        <v>0</v>
      </c>
      <c r="F16" s="17"/>
      <c r="G16" s="2">
        <v>0</v>
      </c>
    </row>
    <row r="17" spans="1:7" s="18" customFormat="1" ht="24" customHeight="1">
      <c r="A17" s="16">
        <v>12.07</v>
      </c>
      <c r="B17" s="17" t="s">
        <v>6</v>
      </c>
      <c r="C17" s="17"/>
      <c r="D17" s="17"/>
      <c r="E17" s="2">
        <v>0</v>
      </c>
      <c r="F17" s="17"/>
      <c r="G17" s="2">
        <v>0</v>
      </c>
    </row>
    <row r="18" spans="1:7" s="18" customFormat="1" ht="24" customHeight="1">
      <c r="A18" s="16">
        <v>12.08</v>
      </c>
      <c r="B18" s="17" t="s">
        <v>7</v>
      </c>
      <c r="C18" s="17"/>
      <c r="D18" s="17"/>
      <c r="E18" s="2">
        <v>0</v>
      </c>
      <c r="F18" s="17"/>
      <c r="G18" s="2">
        <v>0</v>
      </c>
    </row>
    <row r="19" spans="1:7" s="18" customFormat="1" ht="24" customHeight="1">
      <c r="A19" s="16">
        <v>12.09</v>
      </c>
      <c r="B19" s="17" t="s">
        <v>8</v>
      </c>
      <c r="C19" s="17"/>
      <c r="D19" s="17"/>
      <c r="E19" s="2">
        <v>0</v>
      </c>
      <c r="F19" s="17"/>
      <c r="G19" s="2">
        <v>0</v>
      </c>
    </row>
    <row r="20" spans="1:7" s="18" customFormat="1" ht="24" customHeight="1">
      <c r="A20" s="19" t="s">
        <v>11</v>
      </c>
      <c r="B20" s="17" t="s">
        <v>9</v>
      </c>
      <c r="C20" s="17"/>
      <c r="D20" s="17"/>
      <c r="E20" s="2">
        <v>0</v>
      </c>
      <c r="F20" s="17"/>
      <c r="G20" s="2">
        <v>0</v>
      </c>
    </row>
    <row r="21" s="13" customFormat="1" ht="9" customHeight="1"/>
    <row r="22" spans="2:7" s="18" customFormat="1" ht="24" customHeight="1">
      <c r="B22" s="20" t="s">
        <v>64</v>
      </c>
      <c r="C22" s="21"/>
      <c r="D22" s="22"/>
      <c r="E22" s="85">
        <f>SUM(E11:E20)+SUM(G11:G20)</f>
        <v>0</v>
      </c>
      <c r="F22" s="85"/>
      <c r="G22" s="86"/>
    </row>
    <row r="23" s="13" customFormat="1" ht="9" customHeight="1"/>
    <row r="24" spans="2:11" s="23" customFormat="1" ht="24.75" customHeight="1">
      <c r="B24" s="24" t="s">
        <v>15</v>
      </c>
      <c r="C24" s="24"/>
      <c r="D24" s="24"/>
      <c r="E24" s="88">
        <f>SUM(E17:E20)+SUM(G17:G20)</f>
        <v>0</v>
      </c>
      <c r="F24" s="88"/>
      <c r="G24" s="88"/>
      <c r="H24" s="24"/>
      <c r="I24" s="87" t="s">
        <v>17</v>
      </c>
      <c r="J24" s="87"/>
      <c r="K24" s="87"/>
    </row>
    <row r="25" s="25" customFormat="1" ht="9" customHeight="1"/>
    <row r="26" spans="2:7" s="23" customFormat="1" ht="34.5" customHeight="1">
      <c r="B26" s="26" t="s">
        <v>68</v>
      </c>
      <c r="C26" s="26"/>
      <c r="E26" s="89">
        <f>IF(E22&gt;0,+E24/E22,"")</f>
      </c>
      <c r="F26" s="89"/>
      <c r="G26" s="89"/>
    </row>
    <row r="27" s="25" customFormat="1" ht="9" customHeight="1"/>
    <row r="28" s="25" customFormat="1" ht="9" customHeight="1"/>
    <row r="29" spans="2:11" s="23" customFormat="1" ht="31.5" customHeight="1">
      <c r="B29" s="24" t="s">
        <v>16</v>
      </c>
      <c r="C29" s="24"/>
      <c r="D29" s="24"/>
      <c r="E29" s="91">
        <f>IF(F2=2010,+((SUM(E11:E16)+SUM(G11:G16))/0.975)-(SUM(E11:E16)+SUM(G11:G16)),+((SUM(E11:E16)+SUM(G11:G16))/0.95)-(SUM(E11:E16)+SUM(G11:G16)))</f>
        <v>0</v>
      </c>
      <c r="F29" s="91"/>
      <c r="G29" s="91"/>
      <c r="H29" s="24"/>
      <c r="I29" s="90" t="str">
        <f>IF(F2=2010,"2.5% of PPS Pmts before the reduction to fund the Outlier","5% of PPS Pmts before the reduction to fund the Outlier")</f>
        <v>5% of PPS Pmts before the reduction to fund the Outlier</v>
      </c>
      <c r="J29" s="90"/>
      <c r="K29" s="90"/>
    </row>
    <row r="30" s="25" customFormat="1" ht="9" customHeight="1"/>
    <row r="31" s="25" customFormat="1" ht="9" customHeight="1"/>
    <row r="32" spans="1:11" s="13" customFormat="1" ht="15.75">
      <c r="A32" s="27" t="s">
        <v>18</v>
      </c>
      <c r="B32" s="28" t="s">
        <v>19</v>
      </c>
      <c r="I32" s="81">
        <f>+E24-E29</f>
        <v>0</v>
      </c>
      <c r="J32" s="81"/>
      <c r="K32" s="81"/>
    </row>
    <row r="33" spans="2:11" s="18" customFormat="1" ht="21" customHeight="1">
      <c r="B33" s="18" t="s">
        <v>65</v>
      </c>
      <c r="I33" s="82" t="str">
        <f>IF(ABS(I$32)&lt;1,"Breakeven","")</f>
        <v>Breakeven</v>
      </c>
      <c r="J33" s="82"/>
      <c r="K33" s="82"/>
    </row>
    <row r="34" spans="2:11" s="18" customFormat="1" ht="21" customHeight="1">
      <c r="B34" s="18" t="s">
        <v>66</v>
      </c>
      <c r="I34" s="83">
        <f>IF(I$32&gt;0.99,"Paid &gt; Funded","")</f>
      </c>
      <c r="J34" s="83"/>
      <c r="K34" s="83"/>
    </row>
    <row r="35" spans="2:11" s="18" customFormat="1" ht="21" customHeight="1">
      <c r="B35" s="18" t="s">
        <v>67</v>
      </c>
      <c r="I35" s="84">
        <f>IF(I$32&lt;-1,"Paid &lt; Funded","")</f>
      </c>
      <c r="J35" s="84"/>
      <c r="K35" s="84"/>
    </row>
    <row r="36" spans="2:3" s="13" customFormat="1" ht="14.25">
      <c r="B36" s="29"/>
      <c r="C36" s="29"/>
    </row>
    <row r="37" s="13" customFormat="1" ht="14.25"/>
    <row r="38" spans="5:7" s="13" customFormat="1" ht="15">
      <c r="E38" s="30"/>
      <c r="F38" s="30"/>
      <c r="G38" s="30"/>
    </row>
    <row r="39" spans="5:7" s="13" customFormat="1" ht="14.25">
      <c r="E39" s="31"/>
      <c r="G39" s="31"/>
    </row>
    <row r="40" spans="2:7" s="13" customFormat="1" ht="14.25">
      <c r="B40" s="32"/>
      <c r="C40" s="32"/>
      <c r="E40" s="33"/>
      <c r="G40" s="33"/>
    </row>
    <row r="41" spans="5:7" s="13" customFormat="1" ht="14.25">
      <c r="E41" s="31"/>
      <c r="G41" s="31"/>
    </row>
    <row r="42" s="13" customFormat="1" ht="14.25"/>
    <row r="43" s="13" customFormat="1" ht="14.25"/>
  </sheetData>
  <sheetProtection password="89B1" sheet="1" objects="1" scenarios="1" selectLockedCells="1"/>
  <mergeCells count="12">
    <mergeCell ref="I29:K29"/>
    <mergeCell ref="E29:G29"/>
    <mergeCell ref="C2:E3"/>
    <mergeCell ref="F2:G3"/>
    <mergeCell ref="I32:K32"/>
    <mergeCell ref="I33:K33"/>
    <mergeCell ref="I34:K34"/>
    <mergeCell ref="I35:K35"/>
    <mergeCell ref="E22:G22"/>
    <mergeCell ref="I24:K24"/>
    <mergeCell ref="E24:G24"/>
    <mergeCell ref="E26:G26"/>
  </mergeCells>
  <printOptions/>
  <pageMargins left="0.3" right="0.3" top="0.5" bottom="0.5" header="0.2" footer="0.2"/>
  <pageSetup fitToHeight="1" fitToWidth="1" horizontalDpi="1200" verticalDpi="1200" orientation="landscape" scale="90" r:id="rId1"/>
  <headerFooter>
    <oddHeader>&amp;C&amp;"Arial,Bold"&amp;14&amp;U&amp;A</oddHeader>
    <oddFooter>&amp;L&amp;9&amp;U&amp;K3333FFwww.ifsforhomehealth.com&amp;K000000
&amp;R&amp;9Template prepared by: Innovative Financial Solutions for Home Health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5"/>
  <sheetViews>
    <sheetView showGridLines="0" zoomScale="90" zoomScaleNormal="90" zoomScalePageLayoutView="0" workbookViewId="0" topLeftCell="B2">
      <selection activeCell="A1" sqref="A1"/>
    </sheetView>
  </sheetViews>
  <sheetFormatPr defaultColWidth="9.140625" defaultRowHeight="12.75"/>
  <cols>
    <col min="1" max="1" width="0" style="35" hidden="1" customWidth="1"/>
    <col min="2" max="3" width="2.421875" style="35" customWidth="1"/>
    <col min="4" max="4" width="24.57421875" style="35" customWidth="1"/>
    <col min="5" max="5" width="1.7109375" style="35" customWidth="1"/>
    <col min="6" max="6" width="14.57421875" style="35" bestFit="1" customWidth="1"/>
    <col min="7" max="7" width="1.7109375" style="35" customWidth="1"/>
    <col min="8" max="8" width="12.7109375" style="35" customWidth="1"/>
    <col min="9" max="9" width="1.7109375" style="35" customWidth="1"/>
    <col min="10" max="10" width="12.7109375" style="35" customWidth="1"/>
    <col min="11" max="11" width="1.7109375" style="35" customWidth="1"/>
    <col min="12" max="12" width="12.7109375" style="35" customWidth="1"/>
    <col min="13" max="13" width="1.7109375" style="35" customWidth="1"/>
    <col min="14" max="14" width="12.7109375" style="35" customWidth="1"/>
    <col min="15" max="15" width="1.7109375" style="35" customWidth="1"/>
    <col min="16" max="16" width="12.7109375" style="35" customWidth="1"/>
    <col min="17" max="17" width="1.7109375" style="35" customWidth="1"/>
    <col min="18" max="18" width="12.7109375" style="35" customWidth="1"/>
    <col min="19" max="19" width="1.7109375" style="35" customWidth="1"/>
    <col min="20" max="20" width="12.7109375" style="35" customWidth="1"/>
    <col min="21" max="21" width="1.7109375" style="35" customWidth="1"/>
    <col min="22" max="22" width="12.7109375" style="35" customWidth="1"/>
    <col min="23" max="23" width="1.7109375" style="35" customWidth="1"/>
    <col min="24" max="24" width="12.7109375" style="35" customWidth="1"/>
    <col min="25" max="25" width="1.7109375" style="35" customWidth="1"/>
    <col min="26" max="26" width="12.7109375" style="35" customWidth="1"/>
    <col min="27" max="27" width="1.7109375" style="35" customWidth="1"/>
    <col min="28" max="28" width="12.7109375" style="35" customWidth="1"/>
    <col min="29" max="16384" width="9.140625" style="35" customWidth="1"/>
  </cols>
  <sheetData>
    <row r="1" ht="15.75" hidden="1"/>
    <row r="2" ht="6" customHeight="1">
      <c r="H2" s="36"/>
    </row>
    <row r="3" ht="16.5" customHeight="1">
      <c r="B3" s="35" t="s">
        <v>44</v>
      </c>
    </row>
    <row r="4" ht="6" customHeight="1"/>
    <row r="5" ht="15.75">
      <c r="D5" s="35" t="s">
        <v>45</v>
      </c>
    </row>
    <row r="6" ht="15.75">
      <c r="D6" s="35" t="s">
        <v>70</v>
      </c>
    </row>
    <row r="7" ht="6" customHeight="1"/>
    <row r="8" spans="8:22" ht="15.75">
      <c r="H8" s="37" t="s">
        <v>77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ht="6" customHeight="1"/>
    <row r="10" spans="4:22" ht="15.75">
      <c r="D10" s="35" t="s">
        <v>47</v>
      </c>
      <c r="F10" s="38" t="s">
        <v>62</v>
      </c>
      <c r="H10" s="7">
        <v>41274</v>
      </c>
      <c r="J10" s="7">
        <v>40908</v>
      </c>
      <c r="L10" s="7">
        <v>40543</v>
      </c>
      <c r="N10" s="7">
        <v>40178</v>
      </c>
      <c r="P10" s="7">
        <v>39813</v>
      </c>
      <c r="R10" s="7">
        <v>39447</v>
      </c>
      <c r="T10" s="7">
        <v>39082</v>
      </c>
      <c r="V10" s="7">
        <v>38717</v>
      </c>
    </row>
    <row r="11" ht="3" customHeight="1"/>
    <row r="12" spans="4:22" s="39" customFormat="1" ht="31.5" customHeight="1">
      <c r="D12" s="40" t="s">
        <v>71</v>
      </c>
      <c r="F12" s="41">
        <f>+H12+J12+L12+N12+P12+R12+T12+V12</f>
        <v>0</v>
      </c>
      <c r="G12" s="42"/>
      <c r="H12" s="34">
        <v>0</v>
      </c>
      <c r="J12" s="34">
        <v>0</v>
      </c>
      <c r="L12" s="34">
        <v>0</v>
      </c>
      <c r="N12" s="34">
        <v>0</v>
      </c>
      <c r="P12" s="34">
        <v>0</v>
      </c>
      <c r="R12" s="34">
        <v>0</v>
      </c>
      <c r="T12" s="34">
        <v>0</v>
      </c>
      <c r="V12" s="34">
        <v>0</v>
      </c>
    </row>
    <row r="13" spans="4:6" ht="6" customHeight="1">
      <c r="D13" s="43"/>
      <c r="F13" s="44"/>
    </row>
    <row r="14" spans="4:22" s="39" customFormat="1" ht="30" customHeight="1">
      <c r="D14" s="45" t="s">
        <v>72</v>
      </c>
      <c r="F14" s="41">
        <f>+H14+J14+L14+N14+P14+R14+T14+V14</f>
        <v>0</v>
      </c>
      <c r="G14" s="42"/>
      <c r="H14" s="34">
        <v>0</v>
      </c>
      <c r="J14" s="34">
        <v>0</v>
      </c>
      <c r="L14" s="34">
        <v>0</v>
      </c>
      <c r="N14" s="34">
        <v>0</v>
      </c>
      <c r="P14" s="34">
        <v>0</v>
      </c>
      <c r="R14" s="34">
        <v>0</v>
      </c>
      <c r="T14" s="34">
        <v>0</v>
      </c>
      <c r="V14" s="34">
        <v>0</v>
      </c>
    </row>
    <row r="15" ht="6" customHeight="1">
      <c r="D15" s="43"/>
    </row>
    <row r="16" spans="4:22" s="39" customFormat="1" ht="46.5" customHeight="1">
      <c r="D16" s="40" t="s">
        <v>73</v>
      </c>
      <c r="F16" s="46">
        <f>IF(F12&gt;0,+F14/F12,"")</f>
      </c>
      <c r="G16" s="47"/>
      <c r="H16" s="46">
        <f>IF(H12&gt;0,+H14/H12,"")</f>
      </c>
      <c r="J16" s="46">
        <f>IF(J12&gt;0,+J14/J12,"")</f>
      </c>
      <c r="L16" s="46">
        <f>IF(L12&gt;0,+L14/L12,"")</f>
      </c>
      <c r="N16" s="46">
        <f>IF(N12&gt;0,+N14/N12,"")</f>
      </c>
      <c r="P16" s="46">
        <f>IF(P12&gt;0,+P14/P12,"")</f>
      </c>
      <c r="R16" s="46">
        <f>IF(R12&gt;0,+R14/R12,"")</f>
      </c>
      <c r="T16" s="46">
        <f>IF(T12&gt;0,+T14/T12,"")</f>
      </c>
      <c r="V16" s="46">
        <f>IF(V12&gt;0,+V14/V12,"")</f>
      </c>
    </row>
    <row r="17" ht="6" customHeight="1">
      <c r="D17" s="43"/>
    </row>
    <row r="18" spans="4:22" s="39" customFormat="1" ht="40.5" customHeight="1">
      <c r="D18" s="40" t="s">
        <v>46</v>
      </c>
      <c r="F18" s="42">
        <f>IF(F12&gt;0,+(+H18+J18+L18+N18+P18+R18+T18+V18),0)</f>
        <v>0</v>
      </c>
      <c r="G18" s="42"/>
      <c r="H18" s="42">
        <f>IF(H12&gt;0,+((H12-H14)/(1-H33))-(H12-H14),0)</f>
        <v>0</v>
      </c>
      <c r="J18" s="42">
        <f>IF(J12&gt;0,+((J12-J14)/(1-J33))-(J12-J14),0)</f>
        <v>0</v>
      </c>
      <c r="L18" s="42">
        <f>IF(L12&gt;0,+((L12-L14)/(1-L33))-(L12-L14),0)</f>
        <v>0</v>
      </c>
      <c r="N18" s="42">
        <f>IF(N12&gt;0,+((N12-N14)/(1-N33))-(N12-N14),0)</f>
        <v>0</v>
      </c>
      <c r="P18" s="42">
        <f>IF(P12&gt;0,+((P12-P14)/(1-P33))-(P12-P14),0)</f>
        <v>0</v>
      </c>
      <c r="R18" s="42">
        <f>IF(R12&gt;0,+((R12-R14)/(1-R33))-(R12-R14),0)</f>
        <v>0</v>
      </c>
      <c r="T18" s="42">
        <f>IF(T12&gt;0,+((T12-T14)/(1-T33))-(T12-T14),0)</f>
        <v>0</v>
      </c>
      <c r="V18" s="42">
        <f>IF(V12&gt;0,+((V12-V14)/(1-V33))-(V12-V14),0)</f>
        <v>0</v>
      </c>
    </row>
    <row r="19" ht="6" customHeight="1" thickBot="1"/>
    <row r="20" spans="3:22" s="39" customFormat="1" ht="40.5" customHeight="1" thickBot="1">
      <c r="C20" s="68"/>
      <c r="D20" s="69" t="s">
        <v>82</v>
      </c>
      <c r="E20" s="70"/>
      <c r="F20" s="71">
        <f>+F18-F14</f>
        <v>0</v>
      </c>
      <c r="G20" s="71"/>
      <c r="H20" s="71">
        <f>+H18-H14</f>
        <v>0</v>
      </c>
      <c r="I20" s="70"/>
      <c r="J20" s="71">
        <f>+J18-J14</f>
        <v>0</v>
      </c>
      <c r="K20" s="70"/>
      <c r="L20" s="71">
        <f>+L18-L14</f>
        <v>0</v>
      </c>
      <c r="M20" s="70"/>
      <c r="N20" s="71">
        <f>+N18-N14</f>
        <v>0</v>
      </c>
      <c r="O20" s="70"/>
      <c r="P20" s="71">
        <f>+P18-P14</f>
        <v>0</v>
      </c>
      <c r="Q20" s="70"/>
      <c r="R20" s="71">
        <f>+R18-R14</f>
        <v>0</v>
      </c>
      <c r="S20" s="70"/>
      <c r="T20" s="71">
        <f>+T18-T14</f>
        <v>0</v>
      </c>
      <c r="U20" s="70"/>
      <c r="V20" s="72">
        <f>+V18-V14</f>
        <v>0</v>
      </c>
    </row>
    <row r="21" ht="6" customHeight="1"/>
    <row r="22" spans="3:22" ht="6" customHeight="1"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</row>
    <row r="23" spans="3:22" s="39" customFormat="1" ht="48.75" customHeight="1">
      <c r="C23" s="51"/>
      <c r="D23" s="52" t="s">
        <v>48</v>
      </c>
      <c r="E23" s="53"/>
      <c r="F23" s="54">
        <f>IF(F14&gt;0,IF(F14&gt;F18,"Yes","No"),"")</f>
      </c>
      <c r="G23" s="53"/>
      <c r="H23" s="55">
        <f>IF(H14&gt;0,IF(H14&gt;H18,"Yes","No"),"")</f>
      </c>
      <c r="I23" s="53"/>
      <c r="J23" s="55">
        <f>IF(J14&gt;0,IF(J14&gt;J18,"Yes","No"),"")</f>
      </c>
      <c r="K23" s="53"/>
      <c r="L23" s="55">
        <f>IF(L14&gt;0,IF(L14&gt;L18,"Yes","No"),"")</f>
      </c>
      <c r="M23" s="53"/>
      <c r="N23" s="55">
        <f>IF(N14&gt;0,IF(N14&gt;N18,"Yes","No"),"")</f>
      </c>
      <c r="O23" s="53"/>
      <c r="P23" s="55">
        <f>IF(P14&gt;0,IF(P14&gt;P18,"Yes","No"),"")</f>
      </c>
      <c r="Q23" s="53"/>
      <c r="R23" s="55">
        <f>IF(R14&gt;0,IF(R14&gt;R18,"Yes","No"),"")</f>
      </c>
      <c r="S23" s="53"/>
      <c r="T23" s="55">
        <f>IF(T14&gt;0,IF(T14&gt;T18,"Yes","No"),"")</f>
      </c>
      <c r="U23" s="53"/>
      <c r="V23" s="56">
        <f>IF(V14&gt;0,IF(V14&gt;V18,"Yes","No"),"")</f>
      </c>
    </row>
    <row r="24" spans="3:22" ht="6" customHeight="1"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</row>
    <row r="25" spans="3:22" ht="15.75">
      <c r="C25" s="57"/>
      <c r="D25" s="60" t="s">
        <v>76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</row>
    <row r="26" spans="3:22" ht="5.25" customHeight="1"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3:22" ht="18.75">
      <c r="C27" s="57"/>
      <c r="D27" s="61" t="s">
        <v>49</v>
      </c>
      <c r="E27" s="58"/>
      <c r="F27" s="58" t="s">
        <v>51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</row>
    <row r="28" spans="3:22" ht="6" customHeight="1"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9"/>
    </row>
    <row r="29" spans="3:22" ht="18.75">
      <c r="C29" s="57"/>
      <c r="D29" s="61" t="s">
        <v>50</v>
      </c>
      <c r="E29" s="58"/>
      <c r="F29" s="58" t="s">
        <v>52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</row>
    <row r="30" spans="3:22" ht="5.25" customHeight="1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4"/>
    </row>
    <row r="31" ht="6" customHeight="1"/>
    <row r="32" ht="6" customHeight="1"/>
    <row r="33" spans="3:22" s="65" customFormat="1" ht="18" customHeight="1">
      <c r="C33" s="66"/>
      <c r="D33" s="66"/>
      <c r="E33" s="66"/>
      <c r="F33" s="67" t="s">
        <v>74</v>
      </c>
      <c r="G33" s="66"/>
      <c r="H33" s="66">
        <v>0.05</v>
      </c>
      <c r="I33" s="66"/>
      <c r="J33" s="66">
        <v>0.05</v>
      </c>
      <c r="K33" s="66"/>
      <c r="L33" s="66">
        <v>0.025</v>
      </c>
      <c r="M33" s="66"/>
      <c r="N33" s="66">
        <v>0.05</v>
      </c>
      <c r="O33" s="66"/>
      <c r="P33" s="66">
        <v>0.05</v>
      </c>
      <c r="Q33" s="66"/>
      <c r="R33" s="66">
        <v>0.05</v>
      </c>
      <c r="S33" s="66"/>
      <c r="T33" s="66">
        <v>0.05</v>
      </c>
      <c r="U33" s="66"/>
      <c r="V33" s="66">
        <v>0.05</v>
      </c>
    </row>
    <row r="34" ht="6" customHeight="1"/>
    <row r="35" spans="3:22" s="65" customFormat="1" ht="18" customHeight="1">
      <c r="C35" s="66"/>
      <c r="D35" s="66"/>
      <c r="E35" s="66"/>
      <c r="F35" s="67" t="s">
        <v>75</v>
      </c>
      <c r="G35" s="66"/>
      <c r="H35" s="66">
        <v>0.025</v>
      </c>
      <c r="I35" s="66"/>
      <c r="J35" s="66">
        <v>0.025</v>
      </c>
      <c r="K35" s="66"/>
      <c r="L35" s="66">
        <v>0.025</v>
      </c>
      <c r="M35" s="66"/>
      <c r="N35" s="66">
        <v>0.05</v>
      </c>
      <c r="O35" s="66"/>
      <c r="P35" s="66">
        <v>0.05</v>
      </c>
      <c r="Q35" s="66"/>
      <c r="R35" s="66">
        <v>0.05</v>
      </c>
      <c r="S35" s="66"/>
      <c r="T35" s="66">
        <v>0.05</v>
      </c>
      <c r="U35" s="66"/>
      <c r="V35" s="66">
        <v>0.05</v>
      </c>
    </row>
  </sheetData>
  <sheetProtection password="F0F9" sheet="1" objects="1" scenarios="1" selectLockedCells="1"/>
  <printOptions/>
  <pageMargins left="0.25" right="0.25" top="0.5" bottom="0.5" header="0.23" footer="0.23"/>
  <pageSetup fitToHeight="1" fitToWidth="1" horizontalDpi="1200" verticalDpi="1200" orientation="landscape" scale="84" r:id="rId1"/>
  <headerFooter>
    <oddHeader>&amp;C&amp;"Arial,Bold"&amp;14&amp;U&amp;A</oddHeader>
    <oddFooter>&amp;L&amp;9&amp;U&amp;K3333FFwww.ifsforhomehealth.com&amp;R&amp;9Template prepared by: Innovative Financial Solutions for Home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Health Care Affiliates,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Reisinger</dc:creator>
  <cp:keywords/>
  <dc:description/>
  <cp:lastModifiedBy>J. Reisinger of IFS for Home Health</cp:lastModifiedBy>
  <cp:lastPrinted>2013-07-10T19:30:08Z</cp:lastPrinted>
  <dcterms:created xsi:type="dcterms:W3CDTF">2002-02-12T15:34:41Z</dcterms:created>
  <dcterms:modified xsi:type="dcterms:W3CDTF">2013-07-10T19:30:44Z</dcterms:modified>
  <cp:category/>
  <cp:version/>
  <cp:contentType/>
  <cp:contentStatus/>
</cp:coreProperties>
</file>