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crodway/Desktop/"/>
    </mc:Choice>
  </mc:AlternateContent>
  <xr:revisionPtr revIDLastSave="0" documentId="13_ncr:1_{D42A8D37-B1C8-6047-8FD7-F597F3AE8E2A}" xr6:coauthVersionLast="38" xr6:coauthVersionMax="38" xr10:uidLastSave="{00000000-0000-0000-0000-000000000000}"/>
  <bookViews>
    <workbookView xWindow="500" yWindow="460" windowWidth="28040" windowHeight="16220" xr2:uid="{A0C5BAC0-B4FD-FB46-A337-0E6E9910756D}"/>
  </bookViews>
  <sheets>
    <sheet name="Backmountain" sheetId="1" r:id="rId1"/>
    <sheet name="Shee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6" i="1" l="1"/>
  <c r="J75" i="1"/>
  <c r="J74" i="1"/>
  <c r="J73" i="1"/>
  <c r="J72" i="1"/>
  <c r="J71" i="1"/>
  <c r="J70" i="1"/>
  <c r="J69" i="1"/>
  <c r="J68" i="1"/>
  <c r="J67" i="1"/>
  <c r="J58" i="1"/>
  <c r="J30" i="1"/>
  <c r="J56" i="1"/>
  <c r="J39" i="1" l="1"/>
  <c r="J40" i="1"/>
  <c r="J33" i="1"/>
  <c r="J32" i="1"/>
  <c r="J55" i="1" l="1"/>
  <c r="J64" i="1"/>
  <c r="J63" i="1"/>
  <c r="J59" i="1"/>
  <c r="J29" i="1"/>
  <c r="I25" i="1" l="1"/>
  <c r="F25" i="1"/>
  <c r="E25" i="1"/>
  <c r="D25" i="1"/>
  <c r="G25" i="1"/>
  <c r="H25" i="1"/>
  <c r="C25" i="1"/>
  <c r="B25" i="1"/>
  <c r="I20" i="1"/>
  <c r="H20" i="1"/>
  <c r="G20" i="1"/>
  <c r="F20" i="1"/>
  <c r="E20" i="1"/>
  <c r="D20" i="1"/>
  <c r="C20" i="1"/>
  <c r="B20" i="1"/>
  <c r="I15" i="1"/>
  <c r="H15" i="1"/>
  <c r="G15" i="1"/>
  <c r="F15" i="1"/>
  <c r="E15" i="1"/>
  <c r="D15" i="1"/>
  <c r="C15" i="1"/>
  <c r="B15" i="1"/>
  <c r="I11" i="1"/>
  <c r="H11" i="1"/>
  <c r="G11" i="1"/>
  <c r="F11" i="1"/>
  <c r="E11" i="1"/>
  <c r="D11" i="1"/>
  <c r="C11" i="1"/>
  <c r="B11" i="1"/>
  <c r="I4" i="1" l="1"/>
  <c r="B49" i="1"/>
  <c r="B51" i="1"/>
  <c r="B50" i="1"/>
  <c r="J15" i="1" l="1"/>
  <c r="J25" i="1"/>
  <c r="J20" i="1"/>
  <c r="J11" i="1"/>
</calcChain>
</file>

<file path=xl/sharedStrings.xml><?xml version="1.0" encoding="utf-8"?>
<sst xmlns="http://schemas.openxmlformats.org/spreadsheetml/2006/main" count="69" uniqueCount="69">
  <si>
    <t>Dallas Borough</t>
  </si>
  <si>
    <t>Dallas Township</t>
  </si>
  <si>
    <t>Harveys Lake Borough</t>
  </si>
  <si>
    <t>Jackson Township</t>
  </si>
  <si>
    <t>Lake Township</t>
  </si>
  <si>
    <t>Lehman Township</t>
  </si>
  <si>
    <t xml:space="preserve">Total </t>
  </si>
  <si>
    <t>Total Population</t>
  </si>
  <si>
    <t>Kingston Township</t>
  </si>
  <si>
    <t>Total Households</t>
  </si>
  <si>
    <t>Family Households</t>
  </si>
  <si>
    <t>Unemployed Labor Force</t>
  </si>
  <si>
    <t>Total Housing Units</t>
  </si>
  <si>
    <t xml:space="preserve">Occupied Housing Units </t>
  </si>
  <si>
    <t>Vacant Housing Units</t>
  </si>
  <si>
    <t>&lt; 10,000</t>
  </si>
  <si>
    <t>10,000 - 14,999</t>
  </si>
  <si>
    <t>15,000 - 24,999</t>
  </si>
  <si>
    <t>25,000 - 34,999</t>
  </si>
  <si>
    <t>35,000 - 49,999</t>
  </si>
  <si>
    <t>50,000 - 74,999</t>
  </si>
  <si>
    <t>75,000 - 99,999</t>
  </si>
  <si>
    <t>100,000 -149,999</t>
  </si>
  <si>
    <t>150,000 - 199,999</t>
  </si>
  <si>
    <t xml:space="preserve">Under 5 Years Old </t>
  </si>
  <si>
    <t>5 to 9 Years Old</t>
  </si>
  <si>
    <t>10 to 14 Years Old</t>
  </si>
  <si>
    <t>15 to 19 Years Old</t>
  </si>
  <si>
    <t xml:space="preserve">20 to 24 Years Old </t>
  </si>
  <si>
    <t>Total:  Less Than 25 Years Old</t>
  </si>
  <si>
    <t>25 to 34 Years Old</t>
  </si>
  <si>
    <t xml:space="preserve">35 to 44 Years Old </t>
  </si>
  <si>
    <t xml:space="preserve"> Total: 25 to 44 Years Old</t>
  </si>
  <si>
    <t>45 to 54 Years Old</t>
  </si>
  <si>
    <t>55 to 59 Years Old</t>
  </si>
  <si>
    <t>60 to 64 Years Old</t>
  </si>
  <si>
    <t>45-64 Years Old</t>
  </si>
  <si>
    <t>65 to 74 Years Old</t>
  </si>
  <si>
    <t>75 to 84 Years Old</t>
  </si>
  <si>
    <t>+ 85 Years Old</t>
  </si>
  <si>
    <t>+ 65 Years Old</t>
  </si>
  <si>
    <t>Nonfamily Households - Living alone</t>
  </si>
  <si>
    <t>Family Household - Married-Couple Family</t>
  </si>
  <si>
    <t>Nonofamily Households</t>
  </si>
  <si>
    <t>Males + 15 Years Old</t>
  </si>
  <si>
    <t>Females + 15 Years Old</t>
  </si>
  <si>
    <t>+3 Years Old - Enrolled in School</t>
  </si>
  <si>
    <t>+3 Years Old - In High School (9-12)</t>
  </si>
  <si>
    <t>+3 Years Old -  In College or Grad School</t>
  </si>
  <si>
    <t>% Enrolled in College or Highschool</t>
  </si>
  <si>
    <t xml:space="preserve">+25 Years Old -  Population  </t>
  </si>
  <si>
    <t xml:space="preserve">+ 25 Years Old - Graduated High School </t>
  </si>
  <si>
    <t>+ 25 Years Old - Obtained Bachelor Degree</t>
  </si>
  <si>
    <t>+ 25 Years Old - Obtained Graduate Degree</t>
  </si>
  <si>
    <t>Percentages</t>
  </si>
  <si>
    <t>% of Masters Degree + 25 Years Old</t>
  </si>
  <si>
    <t>% of Bachelor Degree + 25 Years Old</t>
  </si>
  <si>
    <t>Employment Status + 16 years</t>
  </si>
  <si>
    <t>% High School Graduates + 25 Years Old</t>
  </si>
  <si>
    <t>+16 Years Old - In Civillian Labor Force</t>
  </si>
  <si>
    <t>+16 Years Old - Not in Civillian Labor Force</t>
  </si>
  <si>
    <t>Employed Labor Force</t>
  </si>
  <si>
    <t>Household Income Per Occupied Household</t>
  </si>
  <si>
    <t>Age Range - Based on Population</t>
  </si>
  <si>
    <t>Household Information</t>
  </si>
  <si>
    <t>Educational Background</t>
  </si>
  <si>
    <t xml:space="preserve">Labor Force </t>
  </si>
  <si>
    <t>Income</t>
  </si>
  <si>
    <t>Back Mountain Demographic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</si>
</sst>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2"/>
      <name val="Times Roman"/>
    </font>
    <font>
      <b/>
      <sz val="16"/>
      <color theme="2"/>
      <name val="Calibri"/>
      <family val="2"/>
      <scheme val="minor"/>
    </font>
    <font>
      <b/>
      <sz val="12"/>
      <color theme="2"/>
      <name val="Calibri"/>
      <family val="2"/>
      <scheme val="minor"/>
    </font>
    <font>
      <sz val="12"/>
      <color theme="2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586528"/>
        <bgColor indexed="64"/>
      </patternFill>
    </fill>
    <fill>
      <patternFill patternType="solid">
        <fgColor rgb="FF8F231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0" fontId="0" fillId="0" borderId="2" xfId="0" applyBorder="1"/>
    <xf numFmtId="0" fontId="0" fillId="0" borderId="2" xfId="0" quotePrefix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0" fillId="0" borderId="2" xfId="0" quotePrefix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9" fontId="0" fillId="0" borderId="0" xfId="0" applyNumberFormat="1" applyFont="1"/>
    <xf numFmtId="10" fontId="3" fillId="0" borderId="2" xfId="1" applyNumberFormat="1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4" borderId="1" xfId="2" applyFont="1" applyFill="1" applyAlignment="1">
      <alignment horizontal="center" vertical="center"/>
    </xf>
    <xf numFmtId="3" fontId="6" fillId="5" borderId="2" xfId="0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9" fontId="7" fillId="5" borderId="2" xfId="1" applyFont="1" applyFill="1" applyBorder="1" applyAlignment="1">
      <alignment horizontal="center" vertical="center"/>
    </xf>
    <xf numFmtId="1" fontId="7" fillId="5" borderId="2" xfId="1" quotePrefix="1" applyNumberFormat="1" applyFont="1" applyFill="1" applyBorder="1" applyAlignment="1">
      <alignment horizontal="center" vertical="center"/>
    </xf>
    <xf numFmtId="1" fontId="7" fillId="5" borderId="2" xfId="1" applyNumberFormat="1" applyFont="1" applyFill="1" applyBorder="1" applyAlignment="1">
      <alignment horizontal="center" vertical="center"/>
    </xf>
    <xf numFmtId="0" fontId="8" fillId="0" borderId="0" xfId="0" applyFont="1"/>
    <xf numFmtId="0" fontId="8" fillId="3" borderId="0" xfId="0" applyFont="1" applyFill="1" applyAlignment="1">
      <alignment horizontal="center" vertic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F2312"/>
      <color rgb="FF586528"/>
      <color rgb="FF2C6416"/>
      <color rgb="FF67A042"/>
      <color rgb="FFEA0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2538-46DB-4C4C-8F70-20F32D79E422}">
  <dimension ref="A1:J90"/>
  <sheetViews>
    <sheetView tabSelected="1" zoomScale="80" zoomScaleNormal="80" workbookViewId="0">
      <pane ySplit="2" topLeftCell="A3" activePane="bottomLeft" state="frozen"/>
      <selection pane="bottomLeft" activeCell="E19" sqref="E19"/>
    </sheetView>
  </sheetViews>
  <sheetFormatPr baseColWidth="10" defaultRowHeight="16"/>
  <cols>
    <col min="1" max="1" width="38.1640625" bestFit="1" customWidth="1"/>
    <col min="2" max="2" width="15.6640625" bestFit="1" customWidth="1"/>
    <col min="3" max="3" width="16.6640625" bestFit="1" customWidth="1"/>
    <col min="4" max="4" width="22.33203125" bestFit="1" customWidth="1"/>
    <col min="5" max="5" width="18.5" bestFit="1" customWidth="1"/>
    <col min="6" max="6" width="19.5" bestFit="1" customWidth="1"/>
    <col min="7" max="7" width="15.1640625" bestFit="1" customWidth="1"/>
    <col min="8" max="8" width="18.6640625" bestFit="1" customWidth="1"/>
    <col min="9" max="9" width="7.33203125" bestFit="1" customWidth="1"/>
    <col min="10" max="10" width="12.83203125" style="3" bestFit="1" customWidth="1"/>
  </cols>
  <sheetData>
    <row r="1" spans="1:10" ht="34" customHeight="1">
      <c r="A1" s="21" t="s">
        <v>68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0" customFormat="1" ht="30" customHeight="1">
      <c r="A2" s="31"/>
      <c r="B2" s="31" t="s">
        <v>0</v>
      </c>
      <c r="C2" s="31" t="s">
        <v>1</v>
      </c>
      <c r="D2" s="31" t="s">
        <v>2</v>
      </c>
      <c r="E2" s="31" t="s">
        <v>3</v>
      </c>
      <c r="F2" s="31" t="s">
        <v>8</v>
      </c>
      <c r="G2" s="31" t="s">
        <v>4</v>
      </c>
      <c r="H2" s="31" t="s">
        <v>5</v>
      </c>
      <c r="I2" s="31" t="s">
        <v>6</v>
      </c>
      <c r="J2" s="31" t="s">
        <v>54</v>
      </c>
    </row>
    <row r="3" spans="1:10" ht="26" customHeight="1">
      <c r="A3" s="22" t="s">
        <v>63</v>
      </c>
      <c r="B3" s="22"/>
      <c r="C3" s="22"/>
      <c r="D3" s="22"/>
      <c r="E3" s="22"/>
      <c r="F3" s="22"/>
      <c r="G3" s="22"/>
      <c r="H3" s="22"/>
      <c r="I3" s="22"/>
      <c r="J3" s="22"/>
    </row>
    <row r="4" spans="1:10">
      <c r="A4" s="4" t="s">
        <v>7</v>
      </c>
      <c r="B4" s="5">
        <v>2787</v>
      </c>
      <c r="C4" s="5">
        <v>9219</v>
      </c>
      <c r="D4" s="5">
        <v>2786</v>
      </c>
      <c r="E4" s="5">
        <v>4627</v>
      </c>
      <c r="F4" s="5">
        <v>6987</v>
      </c>
      <c r="G4" s="5">
        <v>2117</v>
      </c>
      <c r="H4" s="5">
        <v>3489</v>
      </c>
      <c r="I4" s="23">
        <f>SUM(I11+I15+I20+I25)</f>
        <v>32012</v>
      </c>
      <c r="J4" s="6"/>
    </row>
    <row r="5" spans="1:10">
      <c r="A5" s="7"/>
      <c r="B5" s="7"/>
      <c r="C5" s="7"/>
      <c r="D5" s="7"/>
      <c r="E5" s="7"/>
      <c r="F5" s="7"/>
      <c r="G5" s="7"/>
      <c r="H5" s="7"/>
      <c r="I5" s="7"/>
      <c r="J5" s="6"/>
    </row>
    <row r="6" spans="1:10">
      <c r="A6" s="7" t="s">
        <v>24</v>
      </c>
      <c r="B6" s="7">
        <v>92</v>
      </c>
      <c r="C6" s="7">
        <v>240</v>
      </c>
      <c r="D6" s="7">
        <v>108</v>
      </c>
      <c r="E6" s="7">
        <v>78</v>
      </c>
      <c r="F6" s="7">
        <v>415</v>
      </c>
      <c r="G6" s="7">
        <v>77</v>
      </c>
      <c r="H6" s="7">
        <v>220</v>
      </c>
      <c r="I6" s="8">
        <v>1230</v>
      </c>
      <c r="J6" s="6"/>
    </row>
    <row r="7" spans="1:10">
      <c r="A7" s="7" t="s">
        <v>25</v>
      </c>
      <c r="B7" s="7">
        <v>147</v>
      </c>
      <c r="C7" s="7">
        <v>676</v>
      </c>
      <c r="D7" s="7">
        <v>61</v>
      </c>
      <c r="E7" s="7">
        <v>127</v>
      </c>
      <c r="F7" s="7">
        <v>447</v>
      </c>
      <c r="G7" s="7">
        <v>97</v>
      </c>
      <c r="H7" s="7">
        <v>183</v>
      </c>
      <c r="I7" s="8">
        <v>1738</v>
      </c>
      <c r="J7" s="6"/>
    </row>
    <row r="8" spans="1:10">
      <c r="A8" s="7" t="s">
        <v>26</v>
      </c>
      <c r="B8" s="7">
        <v>167</v>
      </c>
      <c r="C8" s="7">
        <v>606</v>
      </c>
      <c r="D8" s="7">
        <v>205</v>
      </c>
      <c r="E8" s="7">
        <v>160</v>
      </c>
      <c r="F8" s="7">
        <v>357</v>
      </c>
      <c r="G8" s="7">
        <v>158</v>
      </c>
      <c r="H8" s="7">
        <v>179</v>
      </c>
      <c r="I8" s="7">
        <v>1832</v>
      </c>
      <c r="J8" s="6"/>
    </row>
    <row r="9" spans="1:10">
      <c r="A9" s="7" t="s">
        <v>27</v>
      </c>
      <c r="B9" s="7">
        <v>224</v>
      </c>
      <c r="C9" s="7">
        <v>1063</v>
      </c>
      <c r="D9" s="7">
        <v>72</v>
      </c>
      <c r="E9" s="7">
        <v>192</v>
      </c>
      <c r="F9" s="7">
        <v>429</v>
      </c>
      <c r="G9" s="7">
        <v>165</v>
      </c>
      <c r="H9" s="7">
        <v>120</v>
      </c>
      <c r="I9" s="7">
        <v>2265</v>
      </c>
      <c r="J9" s="6"/>
    </row>
    <row r="10" spans="1:10">
      <c r="A10" s="7" t="s">
        <v>28</v>
      </c>
      <c r="B10" s="7">
        <v>294</v>
      </c>
      <c r="C10" s="7">
        <v>689</v>
      </c>
      <c r="D10" s="7">
        <v>69</v>
      </c>
      <c r="E10" s="7">
        <v>254</v>
      </c>
      <c r="F10" s="7">
        <v>360</v>
      </c>
      <c r="G10" s="7">
        <v>75</v>
      </c>
      <c r="H10" s="7">
        <v>170</v>
      </c>
      <c r="I10" s="7">
        <v>1911</v>
      </c>
      <c r="J10" s="6"/>
    </row>
    <row r="11" spans="1:10">
      <c r="A11" s="4" t="s">
        <v>29</v>
      </c>
      <c r="B11" s="4">
        <f t="shared" ref="B11:I11" si="0">SUM(B6:B10)</f>
        <v>924</v>
      </c>
      <c r="C11" s="4">
        <f t="shared" si="0"/>
        <v>3274</v>
      </c>
      <c r="D11" s="4">
        <f t="shared" si="0"/>
        <v>515</v>
      </c>
      <c r="E11" s="4">
        <f t="shared" si="0"/>
        <v>811</v>
      </c>
      <c r="F11" s="4">
        <f t="shared" si="0"/>
        <v>2008</v>
      </c>
      <c r="G11" s="4">
        <f t="shared" si="0"/>
        <v>572</v>
      </c>
      <c r="H11" s="4">
        <f t="shared" si="0"/>
        <v>872</v>
      </c>
      <c r="I11" s="24">
        <f t="shared" si="0"/>
        <v>8976</v>
      </c>
      <c r="J11" s="9">
        <f>(I11/I4)</f>
        <v>0.28039485193052605</v>
      </c>
    </row>
    <row r="12" spans="1:10">
      <c r="A12" s="7"/>
      <c r="B12" s="7"/>
      <c r="C12" s="7"/>
      <c r="D12" s="7"/>
      <c r="E12" s="7"/>
      <c r="F12" s="7"/>
      <c r="G12" s="7"/>
      <c r="H12" s="7"/>
      <c r="I12" s="7"/>
      <c r="J12" s="6"/>
    </row>
    <row r="13" spans="1:10">
      <c r="A13" s="7" t="s">
        <v>30</v>
      </c>
      <c r="B13" s="7">
        <v>293</v>
      </c>
      <c r="C13" s="7">
        <v>645</v>
      </c>
      <c r="D13" s="7">
        <v>334</v>
      </c>
      <c r="E13" s="7">
        <v>879</v>
      </c>
      <c r="F13" s="7">
        <v>739</v>
      </c>
      <c r="G13" s="7">
        <v>195</v>
      </c>
      <c r="H13" s="7">
        <v>407</v>
      </c>
      <c r="I13" s="7">
        <v>3492</v>
      </c>
      <c r="J13" s="6"/>
    </row>
    <row r="14" spans="1:10">
      <c r="A14" s="7" t="s">
        <v>31</v>
      </c>
      <c r="B14" s="7">
        <v>335</v>
      </c>
      <c r="C14" s="7">
        <v>978</v>
      </c>
      <c r="D14" s="7">
        <v>188</v>
      </c>
      <c r="E14" s="7">
        <v>975</v>
      </c>
      <c r="F14" s="7">
        <v>928</v>
      </c>
      <c r="G14" s="7">
        <v>268</v>
      </c>
      <c r="H14" s="7">
        <v>456</v>
      </c>
      <c r="I14" s="7">
        <v>4128</v>
      </c>
      <c r="J14" s="6"/>
    </row>
    <row r="15" spans="1:10">
      <c r="A15" s="4" t="s">
        <v>32</v>
      </c>
      <c r="B15" s="4">
        <f t="shared" ref="B15:I15" si="1">SUM(B13:B14)</f>
        <v>628</v>
      </c>
      <c r="C15" s="4">
        <f t="shared" si="1"/>
        <v>1623</v>
      </c>
      <c r="D15" s="4">
        <f t="shared" si="1"/>
        <v>522</v>
      </c>
      <c r="E15" s="4">
        <f t="shared" si="1"/>
        <v>1854</v>
      </c>
      <c r="F15" s="4">
        <f t="shared" si="1"/>
        <v>1667</v>
      </c>
      <c r="G15" s="4">
        <f t="shared" si="1"/>
        <v>463</v>
      </c>
      <c r="H15" s="4">
        <f t="shared" si="1"/>
        <v>863</v>
      </c>
      <c r="I15" s="25">
        <f t="shared" si="1"/>
        <v>7620</v>
      </c>
      <c r="J15" s="9">
        <f>(I15/I4)</f>
        <v>0.23803573659877547</v>
      </c>
    </row>
    <row r="16" spans="1:10">
      <c r="A16" s="7"/>
      <c r="B16" s="7"/>
      <c r="C16" s="7"/>
      <c r="D16" s="7"/>
      <c r="E16" s="10"/>
      <c r="F16" s="7"/>
      <c r="G16" s="7"/>
      <c r="H16" s="7"/>
      <c r="I16" s="7"/>
      <c r="J16" s="6"/>
    </row>
    <row r="17" spans="1:10">
      <c r="A17" s="7" t="s">
        <v>33</v>
      </c>
      <c r="B17" s="7">
        <v>487</v>
      </c>
      <c r="C17" s="7">
        <v>1074</v>
      </c>
      <c r="D17" s="7">
        <v>554</v>
      </c>
      <c r="E17" s="7">
        <v>872</v>
      </c>
      <c r="F17" s="7">
        <v>1326</v>
      </c>
      <c r="G17" s="7">
        <v>445</v>
      </c>
      <c r="H17" s="7">
        <v>491</v>
      </c>
      <c r="I17" s="7">
        <v>5249</v>
      </c>
      <c r="J17" s="6"/>
    </row>
    <row r="18" spans="1:10">
      <c r="A18" s="7" t="s">
        <v>34</v>
      </c>
      <c r="B18" s="7">
        <v>184</v>
      </c>
      <c r="C18" s="7">
        <v>659</v>
      </c>
      <c r="D18" s="7">
        <v>318</v>
      </c>
      <c r="E18" s="7">
        <v>283</v>
      </c>
      <c r="F18" s="7">
        <v>436</v>
      </c>
      <c r="G18" s="7">
        <v>180</v>
      </c>
      <c r="H18" s="7">
        <v>2677</v>
      </c>
      <c r="I18" s="7">
        <v>2327</v>
      </c>
      <c r="J18" s="6"/>
    </row>
    <row r="19" spans="1:10">
      <c r="A19" s="7" t="s">
        <v>35</v>
      </c>
      <c r="B19" s="7">
        <v>114</v>
      </c>
      <c r="C19" s="7">
        <v>600</v>
      </c>
      <c r="D19" s="7">
        <v>265</v>
      </c>
      <c r="E19" s="7">
        <v>245</v>
      </c>
      <c r="F19" s="7">
        <v>385</v>
      </c>
      <c r="G19" s="7">
        <v>147</v>
      </c>
      <c r="H19" s="7">
        <v>314</v>
      </c>
      <c r="I19" s="7">
        <v>2070</v>
      </c>
      <c r="J19" s="6"/>
    </row>
    <row r="20" spans="1:10">
      <c r="A20" s="4" t="s">
        <v>36</v>
      </c>
      <c r="B20" s="4">
        <f t="shared" ref="B20:I20" si="2">SUM(B17:B19)</f>
        <v>785</v>
      </c>
      <c r="C20" s="4">
        <f t="shared" si="2"/>
        <v>2333</v>
      </c>
      <c r="D20" s="4">
        <f t="shared" si="2"/>
        <v>1137</v>
      </c>
      <c r="E20" s="4">
        <f t="shared" si="2"/>
        <v>1400</v>
      </c>
      <c r="F20" s="4">
        <f t="shared" si="2"/>
        <v>2147</v>
      </c>
      <c r="G20" s="4">
        <f t="shared" si="2"/>
        <v>772</v>
      </c>
      <c r="H20" s="4">
        <f t="shared" si="2"/>
        <v>3482</v>
      </c>
      <c r="I20" s="25">
        <f t="shared" si="2"/>
        <v>9646</v>
      </c>
      <c r="J20" s="9">
        <f>I20/I4</f>
        <v>0.30132450331125826</v>
      </c>
    </row>
    <row r="21" spans="1:10">
      <c r="A21" s="7"/>
      <c r="B21" s="7"/>
      <c r="C21" s="7"/>
      <c r="D21" s="7"/>
      <c r="E21" s="7"/>
      <c r="F21" s="7"/>
      <c r="G21" s="7"/>
      <c r="H21" s="7"/>
      <c r="I21" s="7"/>
      <c r="J21" s="6"/>
    </row>
    <row r="22" spans="1:10">
      <c r="A22" s="7" t="s">
        <v>37</v>
      </c>
      <c r="B22" s="7">
        <v>224</v>
      </c>
      <c r="C22" s="7">
        <v>905</v>
      </c>
      <c r="D22" s="7">
        <v>368</v>
      </c>
      <c r="E22" s="7">
        <v>430</v>
      </c>
      <c r="F22" s="7">
        <v>726</v>
      </c>
      <c r="G22" s="7">
        <v>187</v>
      </c>
      <c r="H22" s="7">
        <v>458</v>
      </c>
      <c r="I22" s="7">
        <v>3298</v>
      </c>
      <c r="J22" s="6"/>
    </row>
    <row r="23" spans="1:10">
      <c r="A23" s="7" t="s">
        <v>38</v>
      </c>
      <c r="B23" s="7">
        <v>164</v>
      </c>
      <c r="C23" s="7">
        <v>582</v>
      </c>
      <c r="D23" s="7">
        <v>193</v>
      </c>
      <c r="E23" s="7">
        <v>109</v>
      </c>
      <c r="F23" s="7">
        <v>287</v>
      </c>
      <c r="G23" s="7">
        <v>79</v>
      </c>
      <c r="H23" s="7">
        <v>141</v>
      </c>
      <c r="I23" s="7">
        <v>1555</v>
      </c>
      <c r="J23" s="6"/>
    </row>
    <row r="24" spans="1:10">
      <c r="A24" s="11" t="s">
        <v>39</v>
      </c>
      <c r="B24" s="7">
        <v>62</v>
      </c>
      <c r="C24" s="7">
        <v>502</v>
      </c>
      <c r="D24" s="7">
        <v>51</v>
      </c>
      <c r="E24" s="7">
        <v>23</v>
      </c>
      <c r="F24" s="7">
        <v>152</v>
      </c>
      <c r="G24" s="7">
        <v>44</v>
      </c>
      <c r="H24" s="7">
        <v>83</v>
      </c>
      <c r="I24" s="7">
        <v>917</v>
      </c>
      <c r="J24" s="6"/>
    </row>
    <row r="25" spans="1:10">
      <c r="A25" s="12" t="s">
        <v>40</v>
      </c>
      <c r="B25" s="4">
        <f>SUM(B22:B24)</f>
        <v>450</v>
      </c>
      <c r="C25" s="4">
        <f>SUM(C22:C24)</f>
        <v>1989</v>
      </c>
      <c r="D25" s="4">
        <f>SUM(D22:D24)</f>
        <v>612</v>
      </c>
      <c r="E25" s="4">
        <f>SUM(E22:E24)</f>
        <v>562</v>
      </c>
      <c r="F25" s="4">
        <f>SUM(F22:F24)</f>
        <v>1165</v>
      </c>
      <c r="G25" s="4">
        <f t="shared" ref="G25:H25" si="3">SUM(G22:G24)</f>
        <v>310</v>
      </c>
      <c r="H25" s="4">
        <f t="shared" si="3"/>
        <v>682</v>
      </c>
      <c r="I25" s="25">
        <f>SUM(I22:I24)</f>
        <v>5770</v>
      </c>
      <c r="J25" s="9">
        <f>I25/I4</f>
        <v>0.18024490815944022</v>
      </c>
    </row>
    <row r="26" spans="1:10" ht="26" customHeight="1">
      <c r="A26" s="22" t="s">
        <v>64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>
      <c r="A27" s="4" t="s">
        <v>9</v>
      </c>
      <c r="B27" s="4">
        <v>1113</v>
      </c>
      <c r="C27" s="4">
        <v>3290</v>
      </c>
      <c r="D27" s="4">
        <v>1205</v>
      </c>
      <c r="E27" s="4">
        <v>882</v>
      </c>
      <c r="F27" s="4">
        <v>2823</v>
      </c>
      <c r="G27" s="4">
        <v>795</v>
      </c>
      <c r="H27" s="4">
        <v>1371</v>
      </c>
      <c r="I27" s="25">
        <v>11479</v>
      </c>
      <c r="J27" s="6"/>
    </row>
    <row r="28" spans="1:10">
      <c r="A28" s="7"/>
      <c r="B28" s="7"/>
      <c r="C28" s="7"/>
      <c r="D28" s="7"/>
      <c r="E28" s="7"/>
      <c r="F28" s="7"/>
      <c r="G28" s="7"/>
      <c r="H28" s="7"/>
      <c r="I28" s="10"/>
      <c r="J28" s="6"/>
    </row>
    <row r="29" spans="1:10">
      <c r="A29" s="4" t="s">
        <v>10</v>
      </c>
      <c r="B29" s="4">
        <v>706</v>
      </c>
      <c r="C29" s="4">
        <v>2091</v>
      </c>
      <c r="D29" s="4">
        <v>880</v>
      </c>
      <c r="E29" s="4">
        <v>723</v>
      </c>
      <c r="F29" s="4">
        <v>1972</v>
      </c>
      <c r="G29" s="4">
        <v>613</v>
      </c>
      <c r="H29" s="4">
        <v>1028</v>
      </c>
      <c r="I29" s="25">
        <v>8013</v>
      </c>
      <c r="J29" s="9">
        <f>8013/I27</f>
        <v>0.69805732206638205</v>
      </c>
    </row>
    <row r="30" spans="1:10">
      <c r="A30" s="7" t="s">
        <v>42</v>
      </c>
      <c r="B30" s="7">
        <v>540</v>
      </c>
      <c r="C30" s="7">
        <v>1681</v>
      </c>
      <c r="D30" s="7">
        <v>741</v>
      </c>
      <c r="E30" s="7">
        <v>647</v>
      </c>
      <c r="F30" s="7">
        <v>1652</v>
      </c>
      <c r="G30" s="7">
        <v>475</v>
      </c>
      <c r="H30" s="7">
        <v>918</v>
      </c>
      <c r="I30" s="26">
        <v>6654</v>
      </c>
      <c r="J30" s="9">
        <f>I30/I29</f>
        <v>0.83040059902658181</v>
      </c>
    </row>
    <row r="31" spans="1:10">
      <c r="A31" s="7"/>
      <c r="B31" s="7"/>
      <c r="C31" s="7"/>
      <c r="D31" s="7"/>
      <c r="E31" s="7"/>
      <c r="F31" s="7"/>
      <c r="G31" s="7"/>
      <c r="H31" s="7"/>
      <c r="I31" s="13"/>
      <c r="J31" s="9"/>
    </row>
    <row r="32" spans="1:10">
      <c r="A32" s="4" t="s">
        <v>43</v>
      </c>
      <c r="B32" s="4">
        <v>407</v>
      </c>
      <c r="C32" s="4">
        <v>1199</v>
      </c>
      <c r="D32" s="4">
        <v>325</v>
      </c>
      <c r="E32" s="4">
        <v>159</v>
      </c>
      <c r="F32" s="4">
        <v>851</v>
      </c>
      <c r="G32" s="4">
        <v>182</v>
      </c>
      <c r="H32" s="4">
        <v>343</v>
      </c>
      <c r="I32" s="25">
        <v>3466</v>
      </c>
      <c r="J32" s="9">
        <f>I32/I27</f>
        <v>0.3019426779336179</v>
      </c>
    </row>
    <row r="33" spans="1:10">
      <c r="A33" s="7" t="s">
        <v>41</v>
      </c>
      <c r="B33" s="7">
        <v>335</v>
      </c>
      <c r="C33" s="7">
        <v>1055</v>
      </c>
      <c r="D33" s="7">
        <v>270</v>
      </c>
      <c r="E33" s="7">
        <v>145</v>
      </c>
      <c r="F33" s="7">
        <v>758</v>
      </c>
      <c r="G33" s="7">
        <v>145</v>
      </c>
      <c r="H33" s="7">
        <v>335</v>
      </c>
      <c r="I33" s="26">
        <v>3043</v>
      </c>
      <c r="J33" s="9">
        <f>I33/I32</f>
        <v>0.87795729948066936</v>
      </c>
    </row>
    <row r="34" spans="1:10">
      <c r="A34" s="7"/>
      <c r="B34" s="7"/>
      <c r="C34" s="7"/>
      <c r="D34" s="7"/>
      <c r="E34" s="7"/>
      <c r="F34" s="7"/>
      <c r="G34" s="7"/>
      <c r="H34" s="7"/>
      <c r="I34" s="7"/>
      <c r="J34" s="6"/>
    </row>
    <row r="35" spans="1:10">
      <c r="A35" s="7" t="s">
        <v>44</v>
      </c>
      <c r="B35" s="7">
        <v>1142</v>
      </c>
      <c r="C35" s="7">
        <v>3468</v>
      </c>
      <c r="D35" s="7">
        <v>1119</v>
      </c>
      <c r="E35" s="7">
        <v>3267</v>
      </c>
      <c r="F35" s="7">
        <v>2678</v>
      </c>
      <c r="G35" s="7">
        <v>929</v>
      </c>
      <c r="H35" s="7">
        <v>1426</v>
      </c>
      <c r="I35" s="26">
        <v>14029</v>
      </c>
      <c r="J35" s="6"/>
    </row>
    <row r="36" spans="1:10">
      <c r="A36" s="7" t="s">
        <v>45</v>
      </c>
      <c r="B36" s="7">
        <v>1239</v>
      </c>
      <c r="C36" s="7">
        <v>4229</v>
      </c>
      <c r="D36" s="7">
        <v>1293</v>
      </c>
      <c r="E36" s="7">
        <v>995</v>
      </c>
      <c r="F36" s="7">
        <v>3090</v>
      </c>
      <c r="G36" s="7">
        <v>856</v>
      </c>
      <c r="H36" s="7">
        <v>1481</v>
      </c>
      <c r="I36" s="26">
        <v>13183</v>
      </c>
      <c r="J36" s="6"/>
    </row>
    <row r="37" spans="1:10" ht="26" customHeight="1">
      <c r="A37" s="22" t="s">
        <v>65</v>
      </c>
      <c r="B37" s="22"/>
      <c r="C37" s="22"/>
      <c r="D37" s="22"/>
      <c r="E37" s="22"/>
      <c r="F37" s="22"/>
      <c r="G37" s="22"/>
      <c r="H37" s="22"/>
      <c r="I37" s="22"/>
      <c r="J37" s="22"/>
    </row>
    <row r="38" spans="1:10">
      <c r="A38" s="11" t="s">
        <v>46</v>
      </c>
      <c r="B38" s="7">
        <v>806</v>
      </c>
      <c r="C38" s="7">
        <v>2814</v>
      </c>
      <c r="D38" s="7">
        <v>458</v>
      </c>
      <c r="E38" s="7">
        <v>614</v>
      </c>
      <c r="F38" s="7">
        <v>1701</v>
      </c>
      <c r="G38" s="7">
        <v>493</v>
      </c>
      <c r="H38" s="7">
        <v>670</v>
      </c>
      <c r="I38" s="26">
        <v>7556</v>
      </c>
      <c r="J38" s="6"/>
    </row>
    <row r="39" spans="1:10">
      <c r="A39" s="11" t="s">
        <v>47</v>
      </c>
      <c r="B39" s="7">
        <v>181</v>
      </c>
      <c r="C39" s="7">
        <v>434</v>
      </c>
      <c r="D39" s="7">
        <v>50</v>
      </c>
      <c r="E39" s="7">
        <v>197</v>
      </c>
      <c r="F39" s="7">
        <v>359</v>
      </c>
      <c r="G39" s="7">
        <v>126</v>
      </c>
      <c r="H39" s="7">
        <v>127</v>
      </c>
      <c r="I39" s="26">
        <v>1474</v>
      </c>
      <c r="J39" s="9">
        <f>(I39/I38)</f>
        <v>0.19507676019057701</v>
      </c>
    </row>
    <row r="40" spans="1:10">
      <c r="A40" s="11" t="s">
        <v>48</v>
      </c>
      <c r="B40" s="7">
        <v>302</v>
      </c>
      <c r="C40" s="7">
        <v>1294</v>
      </c>
      <c r="D40" s="7">
        <v>104</v>
      </c>
      <c r="E40" s="7">
        <v>160</v>
      </c>
      <c r="F40" s="7">
        <v>461</v>
      </c>
      <c r="G40" s="7">
        <v>74</v>
      </c>
      <c r="H40" s="7">
        <v>150</v>
      </c>
      <c r="I40" s="26">
        <v>2545</v>
      </c>
      <c r="J40" s="9">
        <f>I40/I38</f>
        <v>0.33681842244573851</v>
      </c>
    </row>
    <row r="41" spans="1:10">
      <c r="A41" s="12" t="s">
        <v>49</v>
      </c>
      <c r="B41" s="14">
        <v>0.54</v>
      </c>
      <c r="C41" s="7"/>
      <c r="D41" s="7"/>
      <c r="E41" s="7"/>
      <c r="F41" s="7"/>
      <c r="G41" s="7"/>
      <c r="H41" s="7"/>
      <c r="I41" s="13"/>
      <c r="J41" s="9"/>
    </row>
    <row r="42" spans="1:10">
      <c r="A42" s="7"/>
      <c r="B42" s="7"/>
      <c r="C42" s="7"/>
      <c r="D42" s="7"/>
      <c r="E42" s="7"/>
      <c r="F42" s="7"/>
      <c r="G42" s="7"/>
      <c r="H42" s="7"/>
      <c r="I42" s="13"/>
      <c r="J42" s="9"/>
    </row>
    <row r="43" spans="1:10" s="3" customFormat="1">
      <c r="A43" s="15" t="s">
        <v>50</v>
      </c>
      <c r="B43" s="16">
        <v>1863</v>
      </c>
      <c r="C43" s="16">
        <v>5945</v>
      </c>
      <c r="D43" s="16">
        <v>2271</v>
      </c>
      <c r="E43" s="16">
        <v>3816</v>
      </c>
      <c r="F43" s="16">
        <v>4979</v>
      </c>
      <c r="G43" s="16">
        <v>1545</v>
      </c>
      <c r="H43" s="16">
        <v>1617</v>
      </c>
      <c r="I43" s="26">
        <v>23036</v>
      </c>
      <c r="J43" s="17"/>
    </row>
    <row r="44" spans="1:10">
      <c r="A44" s="11"/>
      <c r="B44" s="7"/>
      <c r="C44" s="7"/>
      <c r="D44" s="7"/>
      <c r="E44" s="7"/>
      <c r="F44" s="7"/>
      <c r="G44" s="7"/>
      <c r="H44" s="7"/>
      <c r="I44" s="18"/>
      <c r="J44" s="17"/>
    </row>
    <row r="45" spans="1:10">
      <c r="A45" s="11" t="s">
        <v>51</v>
      </c>
      <c r="B45" s="7">
        <v>407</v>
      </c>
      <c r="C45" s="7">
        <v>1647</v>
      </c>
      <c r="D45" s="7">
        <v>744</v>
      </c>
      <c r="E45" s="7">
        <v>1601</v>
      </c>
      <c r="F45" s="7">
        <v>1153</v>
      </c>
      <c r="G45" s="7">
        <v>724</v>
      </c>
      <c r="H45" s="7">
        <v>869</v>
      </c>
      <c r="I45" s="26">
        <v>7145</v>
      </c>
      <c r="J45" s="17">
        <v>0.31</v>
      </c>
    </row>
    <row r="46" spans="1:10">
      <c r="A46" s="11" t="s">
        <v>52</v>
      </c>
      <c r="B46" s="7">
        <v>472</v>
      </c>
      <c r="C46" s="7">
        <v>1202</v>
      </c>
      <c r="D46" s="7">
        <v>353</v>
      </c>
      <c r="E46" s="7">
        <v>383</v>
      </c>
      <c r="F46" s="7">
        <v>1171</v>
      </c>
      <c r="G46" s="7">
        <v>316</v>
      </c>
      <c r="H46" s="7">
        <v>632</v>
      </c>
      <c r="I46" s="26">
        <v>4529</v>
      </c>
      <c r="J46" s="17">
        <v>0.2</v>
      </c>
    </row>
    <row r="47" spans="1:10">
      <c r="A47" s="11" t="s">
        <v>53</v>
      </c>
      <c r="B47" s="7">
        <v>379</v>
      </c>
      <c r="C47" s="7">
        <v>921</v>
      </c>
      <c r="D47" s="7">
        <v>253</v>
      </c>
      <c r="E47" s="7">
        <v>339</v>
      </c>
      <c r="F47" s="7">
        <v>848</v>
      </c>
      <c r="G47" s="7">
        <v>87</v>
      </c>
      <c r="H47" s="7">
        <v>288</v>
      </c>
      <c r="I47" s="26">
        <v>3115</v>
      </c>
      <c r="J47" s="17">
        <v>0.14000000000000001</v>
      </c>
    </row>
    <row r="48" spans="1:10">
      <c r="A48" s="10"/>
      <c r="B48" s="10"/>
      <c r="C48" s="10"/>
      <c r="D48" s="10"/>
      <c r="E48" s="10"/>
      <c r="F48" s="10"/>
      <c r="G48" s="10"/>
      <c r="H48" s="10"/>
      <c r="I48" s="10"/>
      <c r="J48" s="16"/>
    </row>
    <row r="49" spans="1:10">
      <c r="A49" s="11" t="s">
        <v>58</v>
      </c>
      <c r="B49" s="27">
        <f>I45/(I15+I20+I25)</f>
        <v>0.31016669560687621</v>
      </c>
      <c r="C49" s="7"/>
      <c r="D49" s="7"/>
      <c r="E49" s="7"/>
      <c r="F49" s="7"/>
      <c r="G49" s="7"/>
      <c r="H49" s="7"/>
      <c r="I49" s="7"/>
      <c r="J49" s="16"/>
    </row>
    <row r="50" spans="1:10">
      <c r="A50" s="11" t="s">
        <v>56</v>
      </c>
      <c r="B50" s="27">
        <f>I46/(I15+I20+I25)</f>
        <v>0.19660531342246917</v>
      </c>
      <c r="C50" s="7"/>
      <c r="D50" s="7"/>
      <c r="E50" s="7"/>
      <c r="F50" s="7"/>
      <c r="G50" s="7"/>
      <c r="H50" s="7"/>
      <c r="I50" s="7"/>
      <c r="J50" s="16"/>
    </row>
    <row r="51" spans="1:10">
      <c r="A51" s="11" t="s">
        <v>55</v>
      </c>
      <c r="B51" s="27">
        <f>I47/(I15+I20+I25)</f>
        <v>0.13522312901545408</v>
      </c>
      <c r="C51" s="7"/>
      <c r="D51" s="7"/>
      <c r="E51" s="7"/>
      <c r="F51" s="7"/>
      <c r="G51" s="7"/>
      <c r="H51" s="7"/>
      <c r="I51" s="7"/>
      <c r="J51" s="16"/>
    </row>
    <row r="52" spans="1:10" ht="26" customHeight="1">
      <c r="A52" s="22" t="s">
        <v>66</v>
      </c>
      <c r="B52" s="22"/>
      <c r="C52" s="22"/>
      <c r="D52" s="22"/>
      <c r="E52" s="22"/>
      <c r="F52" s="22"/>
      <c r="G52" s="22"/>
      <c r="H52" s="22"/>
      <c r="I52" s="22"/>
      <c r="J52" s="22"/>
    </row>
    <row r="53" spans="1:10" s="2" customFormat="1">
      <c r="A53" s="4" t="s">
        <v>57</v>
      </c>
      <c r="B53" s="4">
        <v>2283</v>
      </c>
      <c r="C53" s="4">
        <v>7576</v>
      </c>
      <c r="D53" s="4">
        <v>2388</v>
      </c>
      <c r="E53" s="4">
        <v>4223</v>
      </c>
      <c r="F53" s="4">
        <v>5631</v>
      </c>
      <c r="G53" s="4">
        <v>1726</v>
      </c>
      <c r="H53" s="4">
        <v>2854</v>
      </c>
      <c r="I53" s="25">
        <v>26681</v>
      </c>
      <c r="J53" s="4"/>
    </row>
    <row r="54" spans="1:10">
      <c r="A54" s="10"/>
      <c r="B54" s="7"/>
      <c r="C54" s="7"/>
      <c r="D54" s="7"/>
      <c r="E54" s="7"/>
      <c r="F54" s="7"/>
      <c r="G54" s="7"/>
      <c r="H54" s="7"/>
      <c r="I54" s="7"/>
      <c r="J54" s="16"/>
    </row>
    <row r="55" spans="1:10">
      <c r="A55" s="11" t="s">
        <v>59</v>
      </c>
      <c r="B55" s="7">
        <v>1596</v>
      </c>
      <c r="C55" s="7">
        <v>4231</v>
      </c>
      <c r="D55" s="7">
        <v>1476</v>
      </c>
      <c r="E55" s="7">
        <v>1281</v>
      </c>
      <c r="F55" s="7">
        <v>4044</v>
      </c>
      <c r="G55" s="7">
        <v>1167</v>
      </c>
      <c r="H55" s="7">
        <v>1962</v>
      </c>
      <c r="I55" s="28">
        <v>15757</v>
      </c>
      <c r="J55" s="9">
        <f>I55/I53</f>
        <v>0.59057006858813388</v>
      </c>
    </row>
    <row r="56" spans="1:10">
      <c r="A56" s="11" t="s">
        <v>60</v>
      </c>
      <c r="B56" s="7">
        <v>687</v>
      </c>
      <c r="C56" s="7">
        <v>3345</v>
      </c>
      <c r="D56" s="7">
        <v>912</v>
      </c>
      <c r="E56" s="7">
        <v>2942</v>
      </c>
      <c r="F56" s="7">
        <v>1587</v>
      </c>
      <c r="G56" s="7">
        <v>559</v>
      </c>
      <c r="H56" s="7">
        <v>892</v>
      </c>
      <c r="I56" s="29">
        <v>10924</v>
      </c>
      <c r="J56" s="9">
        <f>I56/I53</f>
        <v>0.40942993141186612</v>
      </c>
    </row>
    <row r="57" spans="1:10">
      <c r="A57" s="10"/>
      <c r="B57" s="10"/>
      <c r="C57" s="10"/>
      <c r="D57" s="10"/>
      <c r="E57" s="10"/>
      <c r="F57" s="10"/>
      <c r="G57" s="10"/>
      <c r="H57" s="10"/>
      <c r="I57" s="10"/>
      <c r="J57" s="6"/>
    </row>
    <row r="58" spans="1:10">
      <c r="A58" s="7" t="s">
        <v>61</v>
      </c>
      <c r="B58" s="7">
        <v>1536</v>
      </c>
      <c r="C58" s="7">
        <v>3978</v>
      </c>
      <c r="D58" s="7">
        <v>1356</v>
      </c>
      <c r="E58" s="7">
        <v>1225</v>
      </c>
      <c r="F58" s="7">
        <v>3844</v>
      </c>
      <c r="G58" s="7">
        <v>1080</v>
      </c>
      <c r="H58" s="7">
        <v>1845</v>
      </c>
      <c r="I58" s="28">
        <v>14864</v>
      </c>
      <c r="J58" s="9">
        <f>I58/I55</f>
        <v>0.94332677540140886</v>
      </c>
    </row>
    <row r="59" spans="1:10">
      <c r="A59" s="7" t="s">
        <v>11</v>
      </c>
      <c r="B59" s="7">
        <v>60</v>
      </c>
      <c r="C59" s="7">
        <v>253</v>
      </c>
      <c r="D59" s="7">
        <v>120</v>
      </c>
      <c r="E59" s="7">
        <v>56</v>
      </c>
      <c r="F59" s="7">
        <v>200</v>
      </c>
      <c r="G59" s="7">
        <v>87</v>
      </c>
      <c r="H59" s="7">
        <v>117</v>
      </c>
      <c r="I59" s="26">
        <v>893</v>
      </c>
      <c r="J59" s="9">
        <f>893/15757</f>
        <v>5.6673224598591102E-2</v>
      </c>
    </row>
    <row r="60" spans="1:10" ht="24" customHeight="1">
      <c r="A60" s="22" t="s">
        <v>67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>
      <c r="A61" s="7" t="s">
        <v>12</v>
      </c>
      <c r="B61" s="7">
        <v>1172</v>
      </c>
      <c r="C61" s="7">
        <v>3702</v>
      </c>
      <c r="D61" s="7">
        <v>1899</v>
      </c>
      <c r="E61" s="7">
        <v>971</v>
      </c>
      <c r="F61" s="7">
        <v>2904</v>
      </c>
      <c r="G61" s="7">
        <v>902</v>
      </c>
      <c r="H61" s="7">
        <v>1619</v>
      </c>
      <c r="I61" s="26">
        <v>13169</v>
      </c>
      <c r="J61" s="16"/>
    </row>
    <row r="62" spans="1:10">
      <c r="A62" s="10"/>
      <c r="B62" s="7"/>
      <c r="C62" s="7"/>
      <c r="D62" s="7"/>
      <c r="E62" s="7"/>
      <c r="F62" s="7"/>
      <c r="G62" s="7"/>
      <c r="H62" s="7"/>
      <c r="I62" s="7"/>
      <c r="J62" s="16"/>
    </row>
    <row r="63" spans="1:10">
      <c r="A63" s="7" t="s">
        <v>13</v>
      </c>
      <c r="B63" s="7">
        <v>1113</v>
      </c>
      <c r="C63" s="7">
        <v>3290</v>
      </c>
      <c r="D63" s="7">
        <v>1205</v>
      </c>
      <c r="E63" s="7">
        <v>882</v>
      </c>
      <c r="F63" s="7">
        <v>2823</v>
      </c>
      <c r="G63" s="7">
        <v>795</v>
      </c>
      <c r="H63" s="7">
        <v>1371</v>
      </c>
      <c r="I63" s="26">
        <v>11479</v>
      </c>
      <c r="J63" s="9">
        <f>I63/I61</f>
        <v>0.87166831194471861</v>
      </c>
    </row>
    <row r="64" spans="1:10">
      <c r="A64" s="7" t="s">
        <v>14</v>
      </c>
      <c r="B64" s="7">
        <v>59</v>
      </c>
      <c r="C64" s="7">
        <v>412</v>
      </c>
      <c r="D64" s="7">
        <v>694</v>
      </c>
      <c r="E64" s="7">
        <v>89</v>
      </c>
      <c r="F64" s="7">
        <v>81</v>
      </c>
      <c r="G64" s="7">
        <v>107</v>
      </c>
      <c r="H64" s="7">
        <v>248</v>
      </c>
      <c r="I64" s="26">
        <v>1690</v>
      </c>
      <c r="J64" s="9">
        <f>I64/I61</f>
        <v>0.12833168805528133</v>
      </c>
    </row>
    <row r="65" spans="1:10">
      <c r="A65" s="10"/>
      <c r="B65" s="7"/>
      <c r="C65" s="7"/>
      <c r="D65" s="7"/>
      <c r="E65" s="7"/>
      <c r="F65" s="7"/>
      <c r="G65" s="7"/>
      <c r="H65" s="7"/>
      <c r="I65" s="7"/>
      <c r="J65" s="16"/>
    </row>
    <row r="66" spans="1:10">
      <c r="A66" s="7" t="s">
        <v>62</v>
      </c>
      <c r="B66" s="7"/>
      <c r="C66" s="7"/>
      <c r="D66" s="7"/>
      <c r="E66" s="7"/>
      <c r="F66" s="7"/>
      <c r="G66" s="7"/>
      <c r="H66" s="7"/>
      <c r="I66" s="7"/>
      <c r="J66" s="6"/>
    </row>
    <row r="67" spans="1:10">
      <c r="A67" s="7" t="s">
        <v>15</v>
      </c>
      <c r="B67" s="7">
        <v>28</v>
      </c>
      <c r="C67" s="7">
        <v>68</v>
      </c>
      <c r="D67" s="7">
        <v>55</v>
      </c>
      <c r="E67" s="7">
        <v>17</v>
      </c>
      <c r="F67" s="7">
        <v>100</v>
      </c>
      <c r="G67" s="7">
        <v>22</v>
      </c>
      <c r="H67" s="7">
        <v>32</v>
      </c>
      <c r="I67" s="26">
        <v>508</v>
      </c>
      <c r="J67" s="20">
        <f>I67/I63</f>
        <v>4.4254726021430435E-2</v>
      </c>
    </row>
    <row r="68" spans="1:10">
      <c r="A68" s="7" t="s">
        <v>16</v>
      </c>
      <c r="B68" s="7">
        <v>36</v>
      </c>
      <c r="C68" s="7">
        <v>153</v>
      </c>
      <c r="D68" s="7">
        <v>77</v>
      </c>
      <c r="E68" s="7">
        <v>27</v>
      </c>
      <c r="F68" s="7">
        <v>104</v>
      </c>
      <c r="G68" s="7">
        <v>37</v>
      </c>
      <c r="H68" s="7">
        <v>26</v>
      </c>
      <c r="I68" s="26">
        <v>460</v>
      </c>
      <c r="J68" s="20">
        <f>I68/I63</f>
        <v>4.0073177106019688E-2</v>
      </c>
    </row>
    <row r="69" spans="1:10">
      <c r="A69" s="7" t="s">
        <v>17</v>
      </c>
      <c r="B69" s="7">
        <v>50</v>
      </c>
      <c r="C69" s="7">
        <v>477</v>
      </c>
      <c r="D69" s="7">
        <v>99</v>
      </c>
      <c r="E69" s="7">
        <v>31</v>
      </c>
      <c r="F69" s="7">
        <v>260</v>
      </c>
      <c r="G69" s="7">
        <v>67</v>
      </c>
      <c r="H69" s="7">
        <v>172</v>
      </c>
      <c r="I69" s="26">
        <v>1156</v>
      </c>
      <c r="J69" s="20">
        <f>I69/I63</f>
        <v>0.10070563637947556</v>
      </c>
    </row>
    <row r="70" spans="1:10">
      <c r="A70" s="7" t="s">
        <v>18</v>
      </c>
      <c r="B70" s="7">
        <v>85</v>
      </c>
      <c r="C70" s="7">
        <v>293</v>
      </c>
      <c r="D70" s="7">
        <v>129</v>
      </c>
      <c r="E70" s="7">
        <v>93</v>
      </c>
      <c r="F70" s="7">
        <v>136</v>
      </c>
      <c r="G70" s="7">
        <v>101</v>
      </c>
      <c r="H70" s="7">
        <v>109</v>
      </c>
      <c r="I70" s="26">
        <v>937</v>
      </c>
      <c r="J70" s="20">
        <f>I70/I63</f>
        <v>8.1627319452914016E-2</v>
      </c>
    </row>
    <row r="71" spans="1:10">
      <c r="A71" s="7" t="s">
        <v>19</v>
      </c>
      <c r="B71" s="7">
        <v>124</v>
      </c>
      <c r="C71" s="7">
        <v>410</v>
      </c>
      <c r="D71" s="7">
        <v>186</v>
      </c>
      <c r="E71" s="7">
        <v>64</v>
      </c>
      <c r="F71" s="7">
        <v>250</v>
      </c>
      <c r="G71" s="7">
        <v>134</v>
      </c>
      <c r="H71" s="7">
        <v>228</v>
      </c>
      <c r="I71" s="26">
        <v>1396</v>
      </c>
      <c r="J71" s="20">
        <f>I71/I63</f>
        <v>0.12161338095652932</v>
      </c>
    </row>
    <row r="72" spans="1:10">
      <c r="A72" s="7" t="s">
        <v>20</v>
      </c>
      <c r="B72" s="7">
        <v>190</v>
      </c>
      <c r="C72" s="7">
        <v>672</v>
      </c>
      <c r="D72" s="7">
        <v>200</v>
      </c>
      <c r="E72" s="7">
        <v>136</v>
      </c>
      <c r="F72" s="7">
        <v>508</v>
      </c>
      <c r="G72" s="7">
        <v>102</v>
      </c>
      <c r="H72" s="7">
        <v>203</v>
      </c>
      <c r="I72" s="26">
        <v>2011</v>
      </c>
      <c r="J72" s="20">
        <f>I72/I63</f>
        <v>0.17518947643522956</v>
      </c>
    </row>
    <row r="73" spans="1:10">
      <c r="A73" s="7" t="s">
        <v>21</v>
      </c>
      <c r="B73" s="7">
        <v>178</v>
      </c>
      <c r="C73" s="7">
        <v>303</v>
      </c>
      <c r="D73" s="7">
        <v>170</v>
      </c>
      <c r="E73" s="7">
        <v>127</v>
      </c>
      <c r="F73" s="7">
        <v>500</v>
      </c>
      <c r="G73" s="7">
        <v>149</v>
      </c>
      <c r="H73" s="7">
        <v>121</v>
      </c>
      <c r="I73" s="26">
        <v>1548</v>
      </c>
      <c r="J73" s="20">
        <f>I73/I63</f>
        <v>0.1348549525219967</v>
      </c>
    </row>
    <row r="74" spans="1:10">
      <c r="A74" s="7" t="s">
        <v>22</v>
      </c>
      <c r="B74" s="7">
        <v>243</v>
      </c>
      <c r="C74" s="7">
        <v>496</v>
      </c>
      <c r="D74" s="7">
        <v>201</v>
      </c>
      <c r="E74" s="7">
        <v>185</v>
      </c>
      <c r="F74" s="7">
        <v>534</v>
      </c>
      <c r="G74" s="7">
        <v>92</v>
      </c>
      <c r="H74" s="7">
        <v>201</v>
      </c>
      <c r="I74" s="26">
        <v>1952</v>
      </c>
      <c r="J74" s="20">
        <f>I74/I63</f>
        <v>0.17004965589337051</v>
      </c>
    </row>
    <row r="75" spans="1:10">
      <c r="A75" s="7" t="s">
        <v>23</v>
      </c>
      <c r="B75" s="7">
        <v>94</v>
      </c>
      <c r="C75" s="7">
        <v>101</v>
      </c>
      <c r="D75" s="7">
        <v>19</v>
      </c>
      <c r="E75" s="7">
        <v>91</v>
      </c>
      <c r="F75" s="7">
        <v>142</v>
      </c>
      <c r="G75" s="7">
        <v>48</v>
      </c>
      <c r="H75" s="7">
        <v>192</v>
      </c>
      <c r="I75" s="26">
        <v>788</v>
      </c>
      <c r="J75" s="20">
        <f>I75/I63</f>
        <v>6.8647094694659808E-2</v>
      </c>
    </row>
    <row r="76" spans="1:10">
      <c r="A76" s="8">
        <v>200000</v>
      </c>
      <c r="B76" s="7">
        <v>57</v>
      </c>
      <c r="C76" s="7">
        <v>172</v>
      </c>
      <c r="D76" s="7">
        <v>69</v>
      </c>
      <c r="E76" s="7">
        <v>109</v>
      </c>
      <c r="F76" s="7">
        <v>225</v>
      </c>
      <c r="G76" s="7">
        <v>22</v>
      </c>
      <c r="H76" s="7">
        <v>69</v>
      </c>
      <c r="I76" s="26">
        <v>723</v>
      </c>
      <c r="J76" s="20">
        <f>I76/I63</f>
        <v>6.2984580538374427E-2</v>
      </c>
    </row>
    <row r="77" spans="1:10">
      <c r="B77" s="1"/>
      <c r="C77" s="1"/>
      <c r="D77" s="1"/>
      <c r="E77" s="1"/>
      <c r="F77" s="1"/>
      <c r="G77" s="1"/>
      <c r="H77" s="1"/>
      <c r="I77" s="1"/>
      <c r="J77" s="19"/>
    </row>
    <row r="78" spans="1:10">
      <c r="B78" s="1"/>
      <c r="C78" s="1"/>
      <c r="D78" s="1"/>
      <c r="E78" s="1"/>
      <c r="F78" s="1"/>
      <c r="G78" s="1"/>
      <c r="H78" s="1"/>
      <c r="I78" s="1"/>
    </row>
    <row r="79" spans="1:10">
      <c r="B79" s="1"/>
      <c r="C79" s="1"/>
      <c r="D79" s="1"/>
      <c r="E79" s="1"/>
      <c r="F79" s="1"/>
      <c r="G79" s="1"/>
      <c r="H79" s="1"/>
      <c r="I79" s="1"/>
    </row>
    <row r="80" spans="1:10">
      <c r="B80" s="1"/>
      <c r="C80" s="1"/>
      <c r="D80" s="1"/>
      <c r="E80" s="1"/>
      <c r="F80" s="1"/>
      <c r="G80" s="1"/>
      <c r="H80" s="1"/>
      <c r="I80" s="1"/>
    </row>
    <row r="81" spans="2:9">
      <c r="B81" s="1"/>
      <c r="C81" s="1"/>
      <c r="D81" s="1"/>
      <c r="E81" s="1"/>
      <c r="F81" s="1"/>
      <c r="G81" s="1"/>
      <c r="H81" s="1"/>
      <c r="I81" s="1"/>
    </row>
    <row r="82" spans="2:9">
      <c r="B82" s="1"/>
      <c r="C82" s="1"/>
      <c r="D82" s="1"/>
      <c r="E82" s="1"/>
      <c r="F82" s="1"/>
      <c r="G82" s="1"/>
      <c r="H82" s="1"/>
      <c r="I82" s="1"/>
    </row>
    <row r="83" spans="2:9">
      <c r="B83" s="1"/>
      <c r="C83" s="1"/>
      <c r="D83" s="1"/>
      <c r="E83" s="1"/>
      <c r="F83" s="1"/>
      <c r="G83" s="1"/>
      <c r="H83" s="1"/>
      <c r="I83" s="1"/>
    </row>
    <row r="84" spans="2:9">
      <c r="B84" s="1"/>
      <c r="C84" s="1"/>
      <c r="D84" s="1"/>
      <c r="E84" s="1"/>
      <c r="F84" s="1"/>
      <c r="G84" s="1"/>
      <c r="H84" s="1"/>
      <c r="I84" s="1"/>
    </row>
    <row r="85" spans="2:9">
      <c r="B85" s="1"/>
      <c r="C85" s="1"/>
      <c r="D85" s="1"/>
      <c r="E85" s="1"/>
      <c r="F85" s="1"/>
      <c r="G85" s="1"/>
      <c r="H85" s="1"/>
      <c r="I85" s="1"/>
    </row>
    <row r="86" spans="2:9">
      <c r="B86" s="1"/>
      <c r="C86" s="1"/>
      <c r="D86" s="1"/>
      <c r="E86" s="1"/>
      <c r="F86" s="1"/>
      <c r="G86" s="1"/>
      <c r="H86" s="1"/>
      <c r="I86" s="1"/>
    </row>
    <row r="87" spans="2:9">
      <c r="B87" s="1"/>
      <c r="C87" s="1"/>
      <c r="D87" s="1"/>
      <c r="E87" s="1"/>
      <c r="F87" s="1"/>
      <c r="G87" s="1"/>
      <c r="H87" s="1"/>
      <c r="I87" s="1"/>
    </row>
    <row r="88" spans="2:9">
      <c r="B88" s="1"/>
      <c r="C88" s="1"/>
      <c r="D88" s="1"/>
      <c r="E88" s="1"/>
      <c r="F88" s="1"/>
      <c r="G88" s="1"/>
      <c r="H88" s="1"/>
      <c r="I88" s="1"/>
    </row>
    <row r="89" spans="2:9">
      <c r="B89" s="1"/>
      <c r="C89" s="1"/>
      <c r="D89" s="1"/>
      <c r="E89" s="1"/>
      <c r="F89" s="1"/>
      <c r="G89" s="1"/>
      <c r="H89" s="1"/>
      <c r="I89" s="1"/>
    </row>
    <row r="90" spans="2:9">
      <c r="B90" s="1"/>
      <c r="C90" s="1"/>
      <c r="D90" s="1"/>
      <c r="E90" s="1"/>
      <c r="F90" s="1"/>
      <c r="G90" s="1"/>
      <c r="H90" s="1"/>
      <c r="I90" s="1"/>
    </row>
  </sheetData>
  <mergeCells count="6">
    <mergeCell ref="A26:J26"/>
    <mergeCell ref="A37:J37"/>
    <mergeCell ref="A52:J52"/>
    <mergeCell ref="A60:J60"/>
    <mergeCell ref="A3:J3"/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442B5-77B7-A340-8E27-C6A2C83C3BFB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Backmountain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 Rodway</dc:creator>
  <cp:lastModifiedBy>Alec Rodway</cp:lastModifiedBy>
  <dcterms:created xsi:type="dcterms:W3CDTF">2018-10-19T16:06:59Z</dcterms:created>
  <dcterms:modified xsi:type="dcterms:W3CDTF">2018-11-12T17:48:43Z</dcterms:modified>
</cp:coreProperties>
</file>